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homas\Desktop\"/>
    </mc:Choice>
  </mc:AlternateContent>
  <bookViews>
    <workbookView xWindow="0" yWindow="0" windowWidth="28800" windowHeight="11700"/>
  </bookViews>
  <sheets>
    <sheet name="Order_Form" sheetId="7" r:id="rId1"/>
    <sheet name="Summary" sheetId="6" r:id="rId2"/>
    <sheet name="Pricing" sheetId="9" state="hidden" r:id="rId3"/>
    <sheet name="Reference" sheetId="8" state="hidden" r:id="rId4"/>
  </sheets>
  <definedNames>
    <definedName name="Accessories">Order_Form!$A$470</definedName>
    <definedName name="Apparel">Order_Form!$G$579</definedName>
    <definedName name="Bags">Order_Form!$G$415</definedName>
    <definedName name="Blizzard">Order_Form!$G$187</definedName>
    <definedName name="Bottom_Stamp">Order_Form!$G$350</definedName>
    <definedName name="Champion">Order_Form!$G$133</definedName>
    <definedName name="Disc_Sets">Order_Form!$G$407</definedName>
    <definedName name="Discmania">Order_Form!#REF!</definedName>
    <definedName name="Display">Order_Form!$G$501</definedName>
    <definedName name="Display_POP">Order_Form!$A$508</definedName>
    <definedName name="DX">Order_Form!$G$24</definedName>
    <definedName name="Echo">Order_Form!$G$371</definedName>
    <definedName name="Factory_Seconds">Order_Form!$G$752</definedName>
    <definedName name="Glow">Order_Form!$G$77</definedName>
    <definedName name="GStar">Order_Form!$A$306</definedName>
    <definedName name="Hats">Order_Form!$G$516</definedName>
    <definedName name="Idye">Order_Form!$G$212</definedName>
    <definedName name="Metalflake">Order_Form!$G$200</definedName>
    <definedName name="Mini">Order_Form!$G$398</definedName>
    <definedName name="Overmold">Order_Form!$G$298</definedName>
    <definedName name="_xlnm.Print_Area" localSheetId="0">Order_Form!$A$1:$V$769</definedName>
    <definedName name="_xlnm.Print_Area" localSheetId="1">Summary!$A:$S</definedName>
    <definedName name="Pro">Order_Form!$A$107</definedName>
    <definedName name="Recreational">Order_Form!$G$390</definedName>
    <definedName name="RPro">Order_Form!$G$94</definedName>
    <definedName name="Section_Shortcuts">Reference!$B$4:$B$32</definedName>
    <definedName name="Star">Order_Form!$A$296</definedName>
    <definedName name="Starlite">Order_Form!$G$361</definedName>
    <definedName name="Targets">Order_Form!$G$430</definedName>
    <definedName name="Top_of_Page">Order_Form!$A$4</definedName>
    <definedName name="Ultimate">Order_Form!$G$379</definedName>
    <definedName name="XT">Order_Form!#REF!</definedName>
    <definedName name="Z_1134C5CE_9937_4B1C_88C0_A538A52CB1BA_.wvu.Cols" localSheetId="0" hidden="1">Order_Form!$B:$F</definedName>
    <definedName name="Z_1134C5CE_9937_4B1C_88C0_A538A52CB1BA_.wvu.Cols" localSheetId="2" hidden="1">Pricing!$B:$B</definedName>
    <definedName name="Z_1134C5CE_9937_4B1C_88C0_A538A52CB1BA_.wvu.Cols" localSheetId="1" hidden="1">Summary!$B:$D,Summary!$U:$W</definedName>
  </definedNames>
  <calcPr calcId="162913"/>
  <customWorkbookViews>
    <customWorkbookView name="a" guid="{1134C5CE-9937-4B1C-88C0-A538A52CB1BA}" includePrintSettings="0" maximized="1" xWindow="-8" yWindow="-8" windowWidth="1696" windowHeight="1026" activeSheetId="7"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86" i="7" l="1"/>
  <c r="G719" i="7"/>
  <c r="G720" i="7"/>
  <c r="G721" i="7"/>
  <c r="G722" i="7"/>
  <c r="G723" i="7"/>
  <c r="W28" i="9"/>
  <c r="W18" i="9"/>
  <c r="C722" i="7"/>
  <c r="G717" i="7"/>
  <c r="C717" i="7"/>
  <c r="G716" i="7"/>
  <c r="C716" i="7"/>
  <c r="G715" i="7"/>
  <c r="C715" i="7"/>
  <c r="G714" i="7"/>
  <c r="C714" i="7"/>
  <c r="C713" i="7"/>
  <c r="X28" i="9"/>
  <c r="G128" i="7"/>
  <c r="C128" i="7"/>
  <c r="C127" i="7"/>
  <c r="C129" i="7"/>
  <c r="C130" i="7"/>
  <c r="C131" i="7"/>
  <c r="C132" i="7"/>
  <c r="C126" i="7"/>
  <c r="G314" i="7"/>
  <c r="C314" i="7"/>
  <c r="G127" i="7"/>
  <c r="G21" i="7"/>
  <c r="G91" i="7"/>
  <c r="G496" i="7"/>
  <c r="G497" i="7"/>
  <c r="G498" i="7"/>
  <c r="G499" i="7"/>
  <c r="G537" i="7"/>
  <c r="C21" i="7"/>
  <c r="C20" i="7"/>
  <c r="L25" i="9"/>
  <c r="G23" i="7"/>
  <c r="C23" i="7" s="1"/>
  <c r="C22" i="7" s="1"/>
  <c r="C15" i="7" s="1"/>
  <c r="G166" i="7"/>
  <c r="C166" i="7"/>
  <c r="G137" i="7"/>
  <c r="C137" i="7"/>
  <c r="G30" i="7"/>
  <c r="C30" i="7"/>
  <c r="G710" i="7"/>
  <c r="G711" i="7"/>
  <c r="G712" i="7"/>
  <c r="G706" i="7"/>
  <c r="C706" i="7"/>
  <c r="G707" i="7"/>
  <c r="C707" i="7"/>
  <c r="G708" i="7"/>
  <c r="C708" i="7"/>
  <c r="G581" i="7"/>
  <c r="C581" i="7"/>
  <c r="G582" i="7"/>
  <c r="C582" i="7"/>
  <c r="G584" i="7"/>
  <c r="C584" i="7"/>
  <c r="G585" i="7"/>
  <c r="C585" i="7"/>
  <c r="G586" i="7"/>
  <c r="C586" i="7"/>
  <c r="G587" i="7"/>
  <c r="C587" i="7"/>
  <c r="G588" i="7"/>
  <c r="C588" i="7"/>
  <c r="G589" i="7"/>
  <c r="C589" i="7"/>
  <c r="C592" i="7"/>
  <c r="C591" i="7"/>
  <c r="C594" i="7"/>
  <c r="G595" i="7"/>
  <c r="C595" i="7"/>
  <c r="G597" i="7"/>
  <c r="C597" i="7"/>
  <c r="G598" i="7"/>
  <c r="C598" i="7"/>
  <c r="G599" i="7"/>
  <c r="G600" i="7"/>
  <c r="C600" i="7"/>
  <c r="G601" i="7"/>
  <c r="C601" i="7"/>
  <c r="G602" i="7"/>
  <c r="C602" i="7" s="1"/>
  <c r="G603" i="7"/>
  <c r="C603" i="7"/>
  <c r="G604" i="7"/>
  <c r="C604" i="7"/>
  <c r="G608" i="7"/>
  <c r="C608" i="7" s="1"/>
  <c r="G609" i="7"/>
  <c r="C609" i="7"/>
  <c r="G610" i="7"/>
  <c r="C610" i="7" s="1"/>
  <c r="C606" i="7"/>
  <c r="G607" i="7"/>
  <c r="C607" i="7"/>
  <c r="C612" i="7"/>
  <c r="C613" i="7"/>
  <c r="G614" i="7"/>
  <c r="C614" i="7"/>
  <c r="C611" i="7"/>
  <c r="C616" i="7"/>
  <c r="G617" i="7"/>
  <c r="C617" i="7"/>
  <c r="G618" i="7"/>
  <c r="C618" i="7"/>
  <c r="C619" i="7"/>
  <c r="G620" i="7"/>
  <c r="C620" i="7"/>
  <c r="C622" i="7"/>
  <c r="C623" i="7"/>
  <c r="C624" i="7"/>
  <c r="C625" i="7"/>
  <c r="C626" i="7"/>
  <c r="C627" i="7"/>
  <c r="G629" i="7"/>
  <c r="C629" i="7"/>
  <c r="G630" i="7"/>
  <c r="C630" i="7"/>
  <c r="G631" i="7"/>
  <c r="C631" i="7"/>
  <c r="G632" i="7"/>
  <c r="C632" i="7"/>
  <c r="G633" i="7"/>
  <c r="C633" i="7"/>
  <c r="G634" i="7"/>
  <c r="C634" i="7"/>
  <c r="G636" i="7"/>
  <c r="C636" i="7"/>
  <c r="G637" i="7"/>
  <c r="C637" i="7"/>
  <c r="G638" i="7"/>
  <c r="C638" i="7"/>
  <c r="G639" i="7"/>
  <c r="C639" i="7"/>
  <c r="G640" i="7"/>
  <c r="C640" i="7"/>
  <c r="G641" i="7"/>
  <c r="C641" i="7"/>
  <c r="G642" i="7"/>
  <c r="C642" i="7"/>
  <c r="G643" i="7"/>
  <c r="C643" i="7"/>
  <c r="G645" i="7"/>
  <c r="C645" i="7"/>
  <c r="G646" i="7"/>
  <c r="C646" i="7"/>
  <c r="G648" i="7"/>
  <c r="C648" i="7"/>
  <c r="G649" i="7"/>
  <c r="C649" i="7"/>
  <c r="G650" i="7"/>
  <c r="C650" i="7"/>
  <c r="C647" i="7"/>
  <c r="G653" i="7"/>
  <c r="C653" i="7"/>
  <c r="G654" i="7"/>
  <c r="C654" i="7"/>
  <c r="G655" i="7"/>
  <c r="C655" i="7"/>
  <c r="G656" i="7"/>
  <c r="C656" i="7"/>
  <c r="G657" i="7"/>
  <c r="C657" i="7"/>
  <c r="G659" i="7"/>
  <c r="C659" i="7"/>
  <c r="G660" i="7"/>
  <c r="C660" i="7"/>
  <c r="G661" i="7"/>
  <c r="C661" i="7"/>
  <c r="C663" i="7"/>
  <c r="G664" i="7"/>
  <c r="C664" i="7"/>
  <c r="G667" i="7"/>
  <c r="C667" i="7"/>
  <c r="G668" i="7"/>
  <c r="C668" i="7"/>
  <c r="G669" i="7"/>
  <c r="C669" i="7"/>
  <c r="G670" i="7"/>
  <c r="C670" i="7"/>
  <c r="G671" i="7"/>
  <c r="C671" i="7"/>
  <c r="C673" i="7"/>
  <c r="C674" i="7"/>
  <c r="G675" i="7"/>
  <c r="C675" i="7"/>
  <c r="G676" i="7"/>
  <c r="C676" i="7"/>
  <c r="G678" i="7"/>
  <c r="C678" i="7"/>
  <c r="G679" i="7"/>
  <c r="C679" i="7"/>
  <c r="G680" i="7"/>
  <c r="C680" i="7"/>
  <c r="G681" i="7"/>
  <c r="C681" i="7"/>
  <c r="G682" i="7"/>
  <c r="C682" i="7"/>
  <c r="G684" i="7"/>
  <c r="C684" i="7"/>
  <c r="G685" i="7"/>
  <c r="C685" i="7"/>
  <c r="G686" i="7"/>
  <c r="C686" i="7"/>
  <c r="G687" i="7"/>
  <c r="C687" i="7"/>
  <c r="G688" i="7"/>
  <c r="C688" i="7"/>
  <c r="G690" i="7"/>
  <c r="C690" i="7"/>
  <c r="G691" i="7"/>
  <c r="C691" i="7"/>
  <c r="G692" i="7"/>
  <c r="C692" i="7"/>
  <c r="G694" i="7"/>
  <c r="C694" i="7"/>
  <c r="G695" i="7"/>
  <c r="C695" i="7"/>
  <c r="G696" i="7"/>
  <c r="C696" i="7"/>
  <c r="G697" i="7"/>
  <c r="C697" i="7"/>
  <c r="G699" i="7"/>
  <c r="C699" i="7"/>
  <c r="G700" i="7"/>
  <c r="C700" i="7"/>
  <c r="G701" i="7"/>
  <c r="C701" i="7"/>
  <c r="G702" i="7"/>
  <c r="C702" i="7"/>
  <c r="G704" i="7"/>
  <c r="C704" i="7"/>
  <c r="C703" i="7"/>
  <c r="C710" i="7"/>
  <c r="C712" i="7"/>
  <c r="C719" i="7"/>
  <c r="C720" i="7"/>
  <c r="C721" i="7"/>
  <c r="C723" i="7"/>
  <c r="G725" i="7"/>
  <c r="C725" i="7"/>
  <c r="C724" i="7"/>
  <c r="G727" i="7"/>
  <c r="C727" i="7"/>
  <c r="G728" i="7"/>
  <c r="C728" i="7"/>
  <c r="G729" i="7"/>
  <c r="C729" i="7"/>
  <c r="G730" i="7"/>
  <c r="C730" i="7"/>
  <c r="G731" i="7"/>
  <c r="C731" i="7"/>
  <c r="G733" i="7"/>
  <c r="C733" i="7"/>
  <c r="G734" i="7"/>
  <c r="C734" i="7"/>
  <c r="C735" i="7"/>
  <c r="G736" i="7"/>
  <c r="C736" i="7"/>
  <c r="C738" i="7"/>
  <c r="C737" i="7"/>
  <c r="G740" i="7"/>
  <c r="C740" i="7"/>
  <c r="G741" i="7"/>
  <c r="C741" i="7"/>
  <c r="G743" i="7"/>
  <c r="C743" i="7"/>
  <c r="G744" i="7"/>
  <c r="C744" i="7"/>
  <c r="G745" i="7"/>
  <c r="C745" i="7"/>
  <c r="G746" i="7"/>
  <c r="C746" i="7"/>
  <c r="G747" i="7"/>
  <c r="C747" i="7"/>
  <c r="G749" i="7"/>
  <c r="C749" i="7"/>
  <c r="G750" i="7"/>
  <c r="C750" i="7"/>
  <c r="G751" i="7"/>
  <c r="C751" i="7"/>
  <c r="G207" i="7"/>
  <c r="G564" i="7"/>
  <c r="G494" i="7"/>
  <c r="G474" i="7"/>
  <c r="C474" i="7"/>
  <c r="G550" i="7"/>
  <c r="G543" i="7"/>
  <c r="C543" i="7"/>
  <c r="G542" i="7"/>
  <c r="C542" i="7"/>
  <c r="G541" i="7"/>
  <c r="G548" i="7"/>
  <c r="C548" i="7"/>
  <c r="G547" i="7"/>
  <c r="C547" i="7"/>
  <c r="G546" i="7"/>
  <c r="C546" i="7"/>
  <c r="G545" i="7"/>
  <c r="C545" i="7"/>
  <c r="C544" i="7"/>
  <c r="C496" i="7"/>
  <c r="C498" i="7"/>
  <c r="G500" i="7"/>
  <c r="C500" i="7"/>
  <c r="G153" i="7"/>
  <c r="C153" i="7"/>
  <c r="G19" i="7"/>
  <c r="G250" i="7"/>
  <c r="C250" i="7"/>
  <c r="G132" i="7"/>
  <c r="G131" i="7"/>
  <c r="G130" i="7"/>
  <c r="G129" i="7"/>
  <c r="C464" i="7"/>
  <c r="G491" i="7"/>
  <c r="C491" i="7"/>
  <c r="G170" i="7"/>
  <c r="C170" i="7"/>
  <c r="G149" i="7"/>
  <c r="C149" i="7"/>
  <c r="Q15" i="7"/>
  <c r="G55" i="7"/>
  <c r="C55" i="7"/>
  <c r="C17" i="7"/>
  <c r="C16" i="7"/>
  <c r="G203" i="7"/>
  <c r="G435" i="7"/>
  <c r="C435" i="7"/>
  <c r="C499" i="7"/>
  <c r="C497" i="7"/>
  <c r="C495" i="7"/>
  <c r="C494" i="7"/>
  <c r="G181" i="7"/>
  <c r="C181" i="7"/>
  <c r="G304" i="7"/>
  <c r="C304" i="7"/>
  <c r="C303" i="7"/>
  <c r="G254" i="7"/>
  <c r="C254" i="7"/>
  <c r="G169" i="7"/>
  <c r="C169" i="7"/>
  <c r="C57" i="7"/>
  <c r="G527" i="7"/>
  <c r="C527" i="7"/>
  <c r="G528" i="7"/>
  <c r="C528" i="7"/>
  <c r="G529" i="7"/>
  <c r="C529" i="7"/>
  <c r="G530" i="7"/>
  <c r="C530" i="7"/>
  <c r="G526" i="7"/>
  <c r="C526" i="7"/>
  <c r="G576" i="7"/>
  <c r="C576" i="7"/>
  <c r="G575" i="7"/>
  <c r="C575" i="7"/>
  <c r="G574" i="7"/>
  <c r="C574" i="7"/>
  <c r="G573" i="7"/>
  <c r="C573" i="7"/>
  <c r="G577" i="7"/>
  <c r="C577" i="7"/>
  <c r="G561" i="7"/>
  <c r="C561" i="7"/>
  <c r="G560" i="7"/>
  <c r="C560" i="7"/>
  <c r="G559" i="7"/>
  <c r="C559" i="7"/>
  <c r="G558" i="7"/>
  <c r="C558" i="7"/>
  <c r="C557" i="7"/>
  <c r="G571" i="7"/>
  <c r="C571" i="7"/>
  <c r="G570" i="7"/>
  <c r="C570" i="7"/>
  <c r="G569" i="7"/>
  <c r="C569" i="7"/>
  <c r="G568" i="7"/>
  <c r="G566" i="7"/>
  <c r="C564" i="7"/>
  <c r="G565" i="7"/>
  <c r="C565" i="7"/>
  <c r="G563" i="7"/>
  <c r="C563" i="7"/>
  <c r="G88" i="7"/>
  <c r="G476" i="7"/>
  <c r="AC30" i="9"/>
  <c r="AD30" i="9"/>
  <c r="G178" i="7"/>
  <c r="G179" i="7"/>
  <c r="C179" i="7"/>
  <c r="G180" i="7"/>
  <c r="G182" i="7"/>
  <c r="C182" i="7"/>
  <c r="G183" i="7"/>
  <c r="C183" i="7"/>
  <c r="G184" i="7"/>
  <c r="C184" i="7"/>
  <c r="G185" i="7"/>
  <c r="C185" i="7"/>
  <c r="G186" i="7"/>
  <c r="C186" i="7"/>
  <c r="G135" i="7"/>
  <c r="G136" i="7"/>
  <c r="C136" i="7"/>
  <c r="G138" i="7"/>
  <c r="C138" i="7"/>
  <c r="G139" i="7"/>
  <c r="C139" i="7"/>
  <c r="G140" i="7"/>
  <c r="C140" i="7"/>
  <c r="G141" i="7"/>
  <c r="C141" i="7"/>
  <c r="G142" i="7"/>
  <c r="C142" i="7"/>
  <c r="G143" i="7"/>
  <c r="C143" i="7"/>
  <c r="G144" i="7"/>
  <c r="C144" i="7"/>
  <c r="G145" i="7"/>
  <c r="C145" i="7"/>
  <c r="G146" i="7"/>
  <c r="C146" i="7"/>
  <c r="G147" i="7"/>
  <c r="C147" i="7"/>
  <c r="G148" i="7"/>
  <c r="C148" i="7"/>
  <c r="G150" i="7"/>
  <c r="C150" i="7"/>
  <c r="G151" i="7"/>
  <c r="C151" i="7"/>
  <c r="G152" i="7"/>
  <c r="C152" i="7"/>
  <c r="G154" i="7"/>
  <c r="C154" i="7"/>
  <c r="G155" i="7"/>
  <c r="C155" i="7"/>
  <c r="G156" i="7"/>
  <c r="G157" i="7"/>
  <c r="C157" i="7"/>
  <c r="G158" i="7"/>
  <c r="C158" i="7"/>
  <c r="G159" i="7"/>
  <c r="C159" i="7"/>
  <c r="G160" i="7"/>
  <c r="C160" i="7"/>
  <c r="G161" i="7"/>
  <c r="C161" i="7"/>
  <c r="G162" i="7"/>
  <c r="C162" i="7"/>
  <c r="G163" i="7"/>
  <c r="C163" i="7"/>
  <c r="G164" i="7"/>
  <c r="C164" i="7"/>
  <c r="G165" i="7"/>
  <c r="C165" i="7"/>
  <c r="G167" i="7"/>
  <c r="C167" i="7"/>
  <c r="G168" i="7"/>
  <c r="C168" i="7"/>
  <c r="G171" i="7"/>
  <c r="G172" i="7"/>
  <c r="C172" i="7"/>
  <c r="G173" i="7"/>
  <c r="C173" i="7"/>
  <c r="G174" i="7"/>
  <c r="C174" i="7"/>
  <c r="G175" i="7"/>
  <c r="C175" i="7"/>
  <c r="G176" i="7"/>
  <c r="C176" i="7"/>
  <c r="G240" i="7"/>
  <c r="G241" i="7"/>
  <c r="C241" i="7"/>
  <c r="G242" i="7"/>
  <c r="C242" i="7"/>
  <c r="G243" i="7"/>
  <c r="C243" i="7"/>
  <c r="G244" i="7"/>
  <c r="C244" i="7"/>
  <c r="G245" i="7"/>
  <c r="C245" i="7"/>
  <c r="G246" i="7"/>
  <c r="G247" i="7"/>
  <c r="C247" i="7"/>
  <c r="G248" i="7"/>
  <c r="C248" i="7"/>
  <c r="G249" i="7"/>
  <c r="C249" i="7"/>
  <c r="G251" i="7"/>
  <c r="C251" i="7"/>
  <c r="G252" i="7"/>
  <c r="C252" i="7"/>
  <c r="G253" i="7"/>
  <c r="C253" i="7"/>
  <c r="G255" i="7"/>
  <c r="C255" i="7"/>
  <c r="G256" i="7"/>
  <c r="G257" i="7"/>
  <c r="C257" i="7"/>
  <c r="G258" i="7"/>
  <c r="G259" i="7"/>
  <c r="C259" i="7"/>
  <c r="G260" i="7"/>
  <c r="C260" i="7"/>
  <c r="G261" i="7"/>
  <c r="C261" i="7"/>
  <c r="G262" i="7"/>
  <c r="G263" i="7"/>
  <c r="C263" i="7"/>
  <c r="G264" i="7"/>
  <c r="C264" i="7"/>
  <c r="G265" i="7"/>
  <c r="C265" i="7"/>
  <c r="G266" i="7"/>
  <c r="G267" i="7"/>
  <c r="C267" i="7"/>
  <c r="G268" i="7"/>
  <c r="C268" i="7"/>
  <c r="G269" i="7"/>
  <c r="C269" i="7"/>
  <c r="G270" i="7"/>
  <c r="C270" i="7"/>
  <c r="G271" i="7"/>
  <c r="C271" i="7"/>
  <c r="G272" i="7"/>
  <c r="C272" i="7"/>
  <c r="C273" i="7"/>
  <c r="C239" i="7" s="1"/>
  <c r="C238" i="7" s="1"/>
  <c r="G274" i="7"/>
  <c r="C274" i="7"/>
  <c r="G275" i="7"/>
  <c r="C275" i="7"/>
  <c r="G276" i="7"/>
  <c r="G277" i="7"/>
  <c r="C277" i="7"/>
  <c r="G278" i="7"/>
  <c r="C278" i="7"/>
  <c r="G279" i="7"/>
  <c r="C279" i="7"/>
  <c r="G280" i="7"/>
  <c r="C280" i="7"/>
  <c r="G281" i="7"/>
  <c r="C281" i="7"/>
  <c r="G282" i="7"/>
  <c r="C282" i="7"/>
  <c r="G283" i="7"/>
  <c r="C283" i="7"/>
  <c r="G284" i="7"/>
  <c r="C284" i="7"/>
  <c r="G285" i="7"/>
  <c r="C285" i="7"/>
  <c r="G286" i="7"/>
  <c r="G288" i="7"/>
  <c r="C288" i="7"/>
  <c r="G289" i="7"/>
  <c r="C289" i="7"/>
  <c r="G290" i="7"/>
  <c r="C290" i="7"/>
  <c r="G291" i="7"/>
  <c r="C291" i="7"/>
  <c r="G292" i="7"/>
  <c r="C292" i="7"/>
  <c r="G293" i="7"/>
  <c r="C293" i="7"/>
  <c r="G294" i="7"/>
  <c r="C294" i="7"/>
  <c r="G295" i="7"/>
  <c r="G296" i="7"/>
  <c r="C296" i="7"/>
  <c r="G297" i="7"/>
  <c r="G356" i="7"/>
  <c r="C356" i="7"/>
  <c r="G357" i="7"/>
  <c r="C357" i="7"/>
  <c r="G358" i="7"/>
  <c r="C358" i="7"/>
  <c r="G360" i="7"/>
  <c r="C360" i="7"/>
  <c r="C359" i="7"/>
  <c r="C19" i="7"/>
  <c r="C18" i="7"/>
  <c r="G214" i="7"/>
  <c r="G215" i="7"/>
  <c r="C215" i="7"/>
  <c r="G216" i="7"/>
  <c r="C216" i="7"/>
  <c r="G217" i="7"/>
  <c r="C217" i="7"/>
  <c r="G218" i="7"/>
  <c r="C218" i="7"/>
  <c r="C219" i="7"/>
  <c r="G220" i="7"/>
  <c r="C220" i="7"/>
  <c r="G221" i="7"/>
  <c r="C221" i="7"/>
  <c r="G222" i="7"/>
  <c r="C222" i="7"/>
  <c r="G223" i="7"/>
  <c r="C223" i="7"/>
  <c r="G224" i="7"/>
  <c r="C224" i="7"/>
  <c r="G225" i="7"/>
  <c r="C225" i="7"/>
  <c r="G226" i="7"/>
  <c r="C226" i="7"/>
  <c r="G227" i="7"/>
  <c r="C227" i="7"/>
  <c r="G228" i="7"/>
  <c r="C228" i="7"/>
  <c r="G229" i="7"/>
  <c r="C229" i="7"/>
  <c r="C230" i="7"/>
  <c r="G231" i="7"/>
  <c r="C231" i="7"/>
  <c r="G232" i="7"/>
  <c r="G233" i="7"/>
  <c r="C233" i="7"/>
  <c r="G202" i="7"/>
  <c r="C202" i="7"/>
  <c r="C203" i="7"/>
  <c r="C204" i="7"/>
  <c r="G205" i="7"/>
  <c r="C205" i="7" s="1"/>
  <c r="C201" i="7" s="1"/>
  <c r="C200" i="7" s="1"/>
  <c r="G206" i="7"/>
  <c r="C206" i="7"/>
  <c r="C207" i="7"/>
  <c r="C208" i="7"/>
  <c r="C156" i="7"/>
  <c r="G553" i="7"/>
  <c r="C553" i="7"/>
  <c r="C550" i="7"/>
  <c r="G551" i="7"/>
  <c r="Q45" i="9"/>
  <c r="R45" i="9"/>
  <c r="G536" i="7"/>
  <c r="C536" i="7"/>
  <c r="C523" i="7"/>
  <c r="G461" i="7"/>
  <c r="C461" i="7"/>
  <c r="G235" i="7"/>
  <c r="C235" i="7"/>
  <c r="G237" i="7"/>
  <c r="C237" i="7"/>
  <c r="C236" i="7"/>
  <c r="G79" i="7"/>
  <c r="C79" i="7"/>
  <c r="G80" i="7"/>
  <c r="C80" i="7"/>
  <c r="G83" i="7"/>
  <c r="C83" i="7"/>
  <c r="G85" i="7"/>
  <c r="C85" i="7"/>
  <c r="C84" i="7"/>
  <c r="G69" i="7"/>
  <c r="C69" i="7"/>
  <c r="G39" i="7"/>
  <c r="C39" i="7"/>
  <c r="G67" i="7"/>
  <c r="C67" i="7"/>
  <c r="G44" i="7"/>
  <c r="C44" i="7"/>
  <c r="G26" i="7"/>
  <c r="G27" i="7"/>
  <c r="C27" i="7"/>
  <c r="G28" i="7"/>
  <c r="C28" i="7"/>
  <c r="G29" i="7"/>
  <c r="C29" i="7"/>
  <c r="G31" i="7"/>
  <c r="C31" i="7"/>
  <c r="G32" i="7"/>
  <c r="C32" i="7"/>
  <c r="G33" i="7"/>
  <c r="C33" i="7"/>
  <c r="G34" i="7"/>
  <c r="C34" i="7"/>
  <c r="G35" i="7"/>
  <c r="C35" i="7"/>
  <c r="G36" i="7"/>
  <c r="C36" i="7"/>
  <c r="G37" i="7"/>
  <c r="C37" i="7"/>
  <c r="G38" i="7"/>
  <c r="G40" i="7"/>
  <c r="C40" i="7"/>
  <c r="G41" i="7"/>
  <c r="C41" i="7"/>
  <c r="G42" i="7"/>
  <c r="C42" i="7"/>
  <c r="G43" i="7"/>
  <c r="C43" i="7"/>
  <c r="G45" i="7"/>
  <c r="C45" i="7"/>
  <c r="G46" i="7"/>
  <c r="C46" i="7"/>
  <c r="G47" i="7"/>
  <c r="C47" i="7"/>
  <c r="G48" i="7"/>
  <c r="C48" i="7"/>
  <c r="G49" i="7"/>
  <c r="C49" i="7"/>
  <c r="G50" i="7"/>
  <c r="C50" i="7"/>
  <c r="G51" i="7"/>
  <c r="C51" i="7"/>
  <c r="G52" i="7"/>
  <c r="C52" i="7"/>
  <c r="G53" i="7"/>
  <c r="C53" i="7"/>
  <c r="G54" i="7"/>
  <c r="C54" i="7"/>
  <c r="G56" i="7"/>
  <c r="C56" i="7"/>
  <c r="G58" i="7"/>
  <c r="C58" i="7"/>
  <c r="G59" i="7"/>
  <c r="C59" i="7"/>
  <c r="G60" i="7"/>
  <c r="C60" i="7"/>
  <c r="G61" i="7"/>
  <c r="C61" i="7"/>
  <c r="G62" i="7"/>
  <c r="C62" i="7"/>
  <c r="G63" i="7"/>
  <c r="C63" i="7"/>
  <c r="G64" i="7"/>
  <c r="C64" i="7"/>
  <c r="G66" i="7"/>
  <c r="C66" i="7"/>
  <c r="G68" i="7"/>
  <c r="C68" i="7"/>
  <c r="G70" i="7"/>
  <c r="C70" i="7"/>
  <c r="G71" i="7"/>
  <c r="C71" i="7"/>
  <c r="G72" i="7"/>
  <c r="C72" i="7"/>
  <c r="G73" i="7"/>
  <c r="C73" i="7"/>
  <c r="G74" i="7"/>
  <c r="C74" i="7"/>
  <c r="G75" i="7"/>
  <c r="C75" i="7"/>
  <c r="G76" i="7"/>
  <c r="C76" i="7"/>
  <c r="G352" i="7"/>
  <c r="C352" i="7"/>
  <c r="C351" i="7"/>
  <c r="G354" i="7"/>
  <c r="C354" i="7"/>
  <c r="C353" i="7"/>
  <c r="G392" i="7"/>
  <c r="C392" i="7"/>
  <c r="G393" i="7"/>
  <c r="C393" i="7"/>
  <c r="G385" i="7"/>
  <c r="C385" i="7"/>
  <c r="C420" i="7"/>
  <c r="G423" i="7"/>
  <c r="Q23" i="9"/>
  <c r="R23" i="9"/>
  <c r="G115" i="7"/>
  <c r="C115" i="7"/>
  <c r="G328" i="7"/>
  <c r="C328" i="7"/>
  <c r="G326" i="7"/>
  <c r="C326" i="7"/>
  <c r="G307" i="7"/>
  <c r="G308" i="7"/>
  <c r="C308" i="7"/>
  <c r="G309" i="7"/>
  <c r="C309" i="7"/>
  <c r="G310" i="7"/>
  <c r="C310" i="7"/>
  <c r="G311" i="7"/>
  <c r="C311" i="7"/>
  <c r="G312" i="7"/>
  <c r="C312" i="7"/>
  <c r="G313" i="7"/>
  <c r="C313" i="7"/>
  <c r="G315" i="7"/>
  <c r="C315" i="7"/>
  <c r="G316" i="7"/>
  <c r="C316" i="7"/>
  <c r="G317" i="7"/>
  <c r="C317" i="7"/>
  <c r="G318" i="7"/>
  <c r="C318" i="7"/>
  <c r="G319" i="7"/>
  <c r="C319" i="7"/>
  <c r="G320" i="7"/>
  <c r="C320" i="7"/>
  <c r="G321" i="7"/>
  <c r="C321" i="7"/>
  <c r="G322" i="7"/>
  <c r="C322" i="7"/>
  <c r="G323" i="7"/>
  <c r="C323" i="7"/>
  <c r="G324" i="7"/>
  <c r="C324" i="7"/>
  <c r="G325" i="7"/>
  <c r="C325" i="7"/>
  <c r="G327" i="7"/>
  <c r="C327" i="7"/>
  <c r="G329" i="7"/>
  <c r="C329" i="7"/>
  <c r="G330" i="7"/>
  <c r="C330" i="7"/>
  <c r="G331" i="7"/>
  <c r="C331" i="7"/>
  <c r="G332" i="7"/>
  <c r="C332" i="7"/>
  <c r="G333" i="7"/>
  <c r="C333" i="7"/>
  <c r="G334" i="7"/>
  <c r="C334" i="7"/>
  <c r="G335" i="7"/>
  <c r="C335" i="7"/>
  <c r="G336" i="7"/>
  <c r="C336" i="7"/>
  <c r="G337" i="7"/>
  <c r="C337" i="7"/>
  <c r="G338" i="7"/>
  <c r="C338" i="7"/>
  <c r="G339" i="7"/>
  <c r="C339" i="7"/>
  <c r="G340" i="7"/>
  <c r="C340" i="7"/>
  <c r="G341" i="7"/>
  <c r="C341" i="7"/>
  <c r="G342" i="7"/>
  <c r="C342" i="7"/>
  <c r="G345" i="7"/>
  <c r="C345" i="7"/>
  <c r="G346" i="7"/>
  <c r="C346" i="7"/>
  <c r="G347" i="7"/>
  <c r="C347" i="7"/>
  <c r="G348" i="7"/>
  <c r="C348" i="7"/>
  <c r="G349" i="7"/>
  <c r="C349" i="7"/>
  <c r="G363" i="7"/>
  <c r="C363" i="7"/>
  <c r="G365" i="7"/>
  <c r="C365" i="7"/>
  <c r="G366" i="7"/>
  <c r="C366" i="7"/>
  <c r="G367" i="7"/>
  <c r="C367" i="7"/>
  <c r="G369" i="7"/>
  <c r="C369" i="7"/>
  <c r="G370" i="7"/>
  <c r="C370" i="7"/>
  <c r="G103" i="7"/>
  <c r="C103" i="7"/>
  <c r="G96" i="7"/>
  <c r="G97" i="7"/>
  <c r="C97" i="7"/>
  <c r="G98" i="7"/>
  <c r="C98" i="7"/>
  <c r="G99" i="7"/>
  <c r="C99" i="7"/>
  <c r="G100" i="7"/>
  <c r="C100" i="7"/>
  <c r="G101" i="7"/>
  <c r="C101" i="7"/>
  <c r="G102" i="7"/>
  <c r="C102" i="7"/>
  <c r="G104" i="7"/>
  <c r="C104" i="7"/>
  <c r="G105" i="7"/>
  <c r="C105" i="7"/>
  <c r="G106" i="7"/>
  <c r="C106" i="7"/>
  <c r="G300" i="7"/>
  <c r="C300" i="7"/>
  <c r="G109" i="7"/>
  <c r="C109" i="7"/>
  <c r="G110" i="7"/>
  <c r="G111" i="7"/>
  <c r="C111" i="7"/>
  <c r="G112" i="7"/>
  <c r="C112" i="7"/>
  <c r="G113" i="7"/>
  <c r="C113" i="7"/>
  <c r="G114" i="7"/>
  <c r="C114" i="7"/>
  <c r="G116" i="7"/>
  <c r="C116" i="7"/>
  <c r="G117" i="7"/>
  <c r="C117" i="7"/>
  <c r="G118" i="7"/>
  <c r="C118" i="7"/>
  <c r="G119" i="7"/>
  <c r="C119" i="7"/>
  <c r="G120" i="7"/>
  <c r="C120" i="7"/>
  <c r="G121" i="7"/>
  <c r="C121" i="7"/>
  <c r="G373" i="7"/>
  <c r="C373" i="7"/>
  <c r="G374" i="7"/>
  <c r="C374" i="7"/>
  <c r="G375" i="7"/>
  <c r="C375" i="7"/>
  <c r="G210" i="7"/>
  <c r="C210" i="7"/>
  <c r="G189" i="7"/>
  <c r="C189" i="7"/>
  <c r="G190" i="7"/>
  <c r="C190" i="7"/>
  <c r="G191" i="7"/>
  <c r="C191" i="7"/>
  <c r="G192" i="7"/>
  <c r="C192" i="7"/>
  <c r="G193" i="7"/>
  <c r="C193" i="7"/>
  <c r="G194" i="7"/>
  <c r="C194" i="7"/>
  <c r="G195" i="7"/>
  <c r="C195" i="7"/>
  <c r="G196" i="7"/>
  <c r="C196" i="7"/>
  <c r="G198" i="7"/>
  <c r="C198" i="7"/>
  <c r="G199" i="7"/>
  <c r="C199" i="7"/>
  <c r="G87" i="7"/>
  <c r="C87" i="7"/>
  <c r="G89" i="7"/>
  <c r="G90" i="7"/>
  <c r="C90" i="7"/>
  <c r="G93" i="7"/>
  <c r="C93" i="7"/>
  <c r="C92" i="7"/>
  <c r="G301" i="7"/>
  <c r="G302" i="7"/>
  <c r="C302" i="7"/>
  <c r="G378" i="7"/>
  <c r="Q376" i="7"/>
  <c r="J34" i="9"/>
  <c r="L34" i="9"/>
  <c r="G389" i="7"/>
  <c r="J35" i="9"/>
  <c r="J37" i="9"/>
  <c r="K37" i="9"/>
  <c r="J38" i="9"/>
  <c r="L38" i="9"/>
  <c r="J39" i="9"/>
  <c r="L39" i="9"/>
  <c r="J40" i="9"/>
  <c r="L40" i="9"/>
  <c r="J41" i="9"/>
  <c r="L41" i="9"/>
  <c r="J44" i="9"/>
  <c r="L44" i="9"/>
  <c r="G382" i="7"/>
  <c r="C382" i="7"/>
  <c r="C26" i="7"/>
  <c r="C38" i="7"/>
  <c r="G452" i="7"/>
  <c r="C452" i="7"/>
  <c r="G488" i="7"/>
  <c r="G489" i="7"/>
  <c r="C489" i="7"/>
  <c r="C490" i="7"/>
  <c r="G492" i="7"/>
  <c r="C488" i="7"/>
  <c r="C492" i="7"/>
  <c r="G448" i="7"/>
  <c r="C448" i="7"/>
  <c r="G449" i="7"/>
  <c r="C449" i="7"/>
  <c r="G450" i="7"/>
  <c r="C450" i="7"/>
  <c r="G451" i="7"/>
  <c r="C451" i="7"/>
  <c r="G453" i="7"/>
  <c r="C453" i="7"/>
  <c r="G454" i="7"/>
  <c r="C454" i="7"/>
  <c r="G455" i="7"/>
  <c r="C455" i="7"/>
  <c r="G456" i="7"/>
  <c r="C456" i="7"/>
  <c r="G457" i="7"/>
  <c r="C457" i="7"/>
  <c r="G458" i="7"/>
  <c r="C458" i="7"/>
  <c r="G459" i="7"/>
  <c r="AC40" i="9"/>
  <c r="AD40" i="9"/>
  <c r="G460" i="7"/>
  <c r="C460" i="7"/>
  <c r="G462" i="7"/>
  <c r="C462" i="7"/>
  <c r="G463" i="7"/>
  <c r="C463" i="7"/>
  <c r="G465" i="7"/>
  <c r="C465" i="7"/>
  <c r="G466" i="7"/>
  <c r="C466" i="7"/>
  <c r="G467" i="7"/>
  <c r="C467" i="7"/>
  <c r="G468" i="7"/>
  <c r="C468" i="7"/>
  <c r="G469" i="7"/>
  <c r="C469" i="7"/>
  <c r="G470" i="7"/>
  <c r="C470" i="7"/>
  <c r="G471" i="7"/>
  <c r="G472" i="7"/>
  <c r="C472" i="7"/>
  <c r="G473" i="7"/>
  <c r="C473" i="7"/>
  <c r="C475" i="7"/>
  <c r="C477" i="7"/>
  <c r="G478" i="7"/>
  <c r="G479" i="7"/>
  <c r="AC45" i="9"/>
  <c r="AD45" i="9"/>
  <c r="C480" i="7"/>
  <c r="G481" i="7"/>
  <c r="C481" i="7"/>
  <c r="G482" i="7"/>
  <c r="G483" i="7"/>
  <c r="C483" i="7"/>
  <c r="C484" i="7"/>
  <c r="C485" i="7"/>
  <c r="C486" i="7"/>
  <c r="G487" i="7"/>
  <c r="C487" i="7"/>
  <c r="G446" i="7"/>
  <c r="C446" i="7"/>
  <c r="G443" i="7"/>
  <c r="C443" i="7"/>
  <c r="C444" i="7"/>
  <c r="G445" i="7"/>
  <c r="C445" i="7"/>
  <c r="G384" i="7"/>
  <c r="C384" i="7"/>
  <c r="G764" i="7"/>
  <c r="C764" i="7"/>
  <c r="G755" i="7"/>
  <c r="C755" i="7"/>
  <c r="C767" i="7"/>
  <c r="G402" i="7"/>
  <c r="C402" i="7"/>
  <c r="G427" i="7"/>
  <c r="C427" i="7"/>
  <c r="C426" i="7"/>
  <c r="G425" i="7"/>
  <c r="Q26" i="9"/>
  <c r="R26" i="9"/>
  <c r="G401" i="7"/>
  <c r="Q14" i="9"/>
  <c r="R14" i="9"/>
  <c r="G552" i="7"/>
  <c r="C552" i="7"/>
  <c r="G518" i="7"/>
  <c r="C518" i="7"/>
  <c r="G519" i="7"/>
  <c r="C519" i="7"/>
  <c r="C517" i="7"/>
  <c r="G521" i="7"/>
  <c r="Q41" i="9"/>
  <c r="R41" i="9"/>
  <c r="C522" i="7"/>
  <c r="C524" i="7"/>
  <c r="C532" i="7"/>
  <c r="G533" i="7"/>
  <c r="C533" i="7"/>
  <c r="G535" i="7"/>
  <c r="C535" i="7"/>
  <c r="C537" i="7"/>
  <c r="G538" i="7"/>
  <c r="C538" i="7"/>
  <c r="C539" i="7"/>
  <c r="G555" i="7"/>
  <c r="C555" i="7"/>
  <c r="G556" i="7"/>
  <c r="C556" i="7"/>
  <c r="C566" i="7"/>
  <c r="G578" i="7"/>
  <c r="C578" i="7"/>
  <c r="C572" i="7"/>
  <c r="G344" i="7"/>
  <c r="C344" i="7"/>
  <c r="G404" i="7"/>
  <c r="C404" i="7"/>
  <c r="C197" i="7"/>
  <c r="G754" i="7"/>
  <c r="C754" i="7"/>
  <c r="G756" i="7"/>
  <c r="C756" i="7"/>
  <c r="G757" i="7"/>
  <c r="C757" i="7"/>
  <c r="G758" i="7"/>
  <c r="C758" i="7"/>
  <c r="C759" i="7"/>
  <c r="C760" i="7"/>
  <c r="G761" i="7"/>
  <c r="C761" i="7"/>
  <c r="G762" i="7"/>
  <c r="C762" i="7"/>
  <c r="G763" i="7"/>
  <c r="C763" i="7"/>
  <c r="G765" i="7"/>
  <c r="C765" i="7"/>
  <c r="G766" i="7"/>
  <c r="C766" i="7"/>
  <c r="C768" i="7"/>
  <c r="G409" i="7"/>
  <c r="W40" i="9"/>
  <c r="X40" i="9"/>
  <c r="AD59" i="9"/>
  <c r="AD60" i="9"/>
  <c r="W23" i="9"/>
  <c r="X23" i="9"/>
  <c r="AC23" i="9"/>
  <c r="AD23" i="9"/>
  <c r="X24" i="9"/>
  <c r="AC24" i="9"/>
  <c r="AD24" i="9"/>
  <c r="G421" i="7"/>
  <c r="AC25" i="9"/>
  <c r="AD25" i="9"/>
  <c r="L27" i="9"/>
  <c r="Q27" i="9"/>
  <c r="R27" i="9"/>
  <c r="L28" i="9"/>
  <c r="Q28" i="9"/>
  <c r="R28" i="9"/>
  <c r="L29" i="9"/>
  <c r="Q29" i="9"/>
  <c r="R29" i="9"/>
  <c r="L31" i="9"/>
  <c r="L30" i="9"/>
  <c r="C91" i="7"/>
  <c r="Q51" i="9"/>
  <c r="R51" i="9"/>
  <c r="Q55" i="9"/>
  <c r="R55" i="9"/>
  <c r="Q49" i="9"/>
  <c r="R49" i="9"/>
  <c r="Q46" i="9"/>
  <c r="R46" i="9"/>
  <c r="G400" i="7"/>
  <c r="C400" i="7"/>
  <c r="G403" i="7"/>
  <c r="C403" i="7"/>
  <c r="G405" i="7"/>
  <c r="C405" i="7"/>
  <c r="C406" i="7"/>
  <c r="G413" i="7"/>
  <c r="W35" i="9"/>
  <c r="X35" i="9"/>
  <c r="G414" i="7"/>
  <c r="W36" i="9"/>
  <c r="X36" i="9"/>
  <c r="G410" i="7"/>
  <c r="W37" i="9"/>
  <c r="X37" i="9"/>
  <c r="G408" i="7"/>
  <c r="W38" i="9"/>
  <c r="X38" i="9"/>
  <c r="G411" i="7"/>
  <c r="C411" i="7"/>
  <c r="G508" i="7"/>
  <c r="C508" i="7"/>
  <c r="G510" i="7"/>
  <c r="C510" i="7"/>
  <c r="C211" i="7"/>
  <c r="C209" i="7"/>
  <c r="G394" i="7"/>
  <c r="C394" i="7"/>
  <c r="G395" i="7"/>
  <c r="C395" i="7"/>
  <c r="G396" i="7"/>
  <c r="C396" i="7"/>
  <c r="G397" i="7"/>
  <c r="C397" i="7"/>
  <c r="C81" i="7"/>
  <c r="C82" i="7"/>
  <c r="C256" i="7"/>
  <c r="C258" i="7"/>
  <c r="C262" i="7"/>
  <c r="C276" i="7"/>
  <c r="C297" i="7"/>
  <c r="C124" i="7"/>
  <c r="G123" i="7"/>
  <c r="C123" i="7"/>
  <c r="C122" i="7"/>
  <c r="C88" i="7"/>
  <c r="C178" i="7"/>
  <c r="C180" i="7"/>
  <c r="L42" i="9"/>
  <c r="L43" i="9"/>
  <c r="Q17" i="9"/>
  <c r="R17" i="9"/>
  <c r="G417" i="7"/>
  <c r="Q21" i="9"/>
  <c r="R21" i="9"/>
  <c r="G418" i="7"/>
  <c r="Q22" i="9"/>
  <c r="R22" i="9"/>
  <c r="G441" i="7"/>
  <c r="Q32" i="9"/>
  <c r="R32" i="9"/>
  <c r="G440" i="7"/>
  <c r="Q33" i="9"/>
  <c r="R33" i="9"/>
  <c r="G436" i="7"/>
  <c r="C436" i="7"/>
  <c r="C437" i="7"/>
  <c r="C434" i="7"/>
  <c r="G437" i="7"/>
  <c r="G439" i="7"/>
  <c r="Q35" i="9"/>
  <c r="R35" i="9"/>
  <c r="G432" i="7"/>
  <c r="C432" i="7"/>
  <c r="G433" i="7"/>
  <c r="C433" i="7"/>
  <c r="Q42" i="9"/>
  <c r="R42" i="9"/>
  <c r="Q43" i="9"/>
  <c r="R43" i="9"/>
  <c r="Q44" i="9"/>
  <c r="R44" i="9"/>
  <c r="R50" i="9"/>
  <c r="W14" i="9"/>
  <c r="X14" i="9"/>
  <c r="AC7" i="9"/>
  <c r="AD7" i="9"/>
  <c r="AC10" i="9"/>
  <c r="AD10" i="9"/>
  <c r="AC13" i="9"/>
  <c r="AD13" i="9"/>
  <c r="AC16" i="9"/>
  <c r="AD16" i="9"/>
  <c r="AC17" i="9"/>
  <c r="AD17" i="9"/>
  <c r="AC18" i="9"/>
  <c r="AD18" i="9"/>
  <c r="AC19" i="9"/>
  <c r="AD19" i="9"/>
  <c r="AC20" i="9"/>
  <c r="AD20" i="9"/>
  <c r="AC21" i="9"/>
  <c r="AD21" i="9"/>
  <c r="AC22" i="9"/>
  <c r="AD22" i="9"/>
  <c r="AC47" i="9"/>
  <c r="AD47" i="9"/>
  <c r="G502" i="7"/>
  <c r="G503" i="7"/>
  <c r="C503" i="7"/>
  <c r="G506" i="7"/>
  <c r="AC54" i="9"/>
  <c r="AD54" i="9"/>
  <c r="G507" i="7"/>
  <c r="C507" i="7"/>
  <c r="C368" i="7"/>
  <c r="G380" i="7"/>
  <c r="G381" i="7"/>
  <c r="C381" i="7"/>
  <c r="G383" i="7"/>
  <c r="C383" i="7"/>
  <c r="G386" i="7"/>
  <c r="C386" i="7"/>
  <c r="G387" i="7"/>
  <c r="C387" i="7"/>
  <c r="G388" i="7"/>
  <c r="C388" i="7"/>
  <c r="G429" i="7"/>
  <c r="C429" i="7"/>
  <c r="C428" i="7"/>
  <c r="G509" i="7"/>
  <c r="C509" i="7"/>
  <c r="G511" i="7"/>
  <c r="C511" i="7"/>
  <c r="G512" i="7"/>
  <c r="C512" i="7"/>
  <c r="G513" i="7"/>
  <c r="C513" i="7"/>
  <c r="G514" i="7"/>
  <c r="C514" i="7"/>
  <c r="C515" i="7"/>
  <c r="C504" i="7"/>
  <c r="C505" i="7"/>
  <c r="AD12" i="9"/>
  <c r="C286" i="7"/>
  <c r="C295" i="7"/>
  <c r="C287" i="7"/>
  <c r="X9" i="9"/>
  <c r="AD9" i="9"/>
  <c r="R56" i="9"/>
  <c r="R57" i="9"/>
  <c r="R58" i="9"/>
  <c r="R59" i="9"/>
  <c r="C364" i="7"/>
  <c r="I3" i="7"/>
  <c r="F4" i="6"/>
  <c r="P1" i="6"/>
  <c r="N9" i="6"/>
  <c r="M9" i="6"/>
  <c r="N10" i="6"/>
  <c r="M10" i="6"/>
  <c r="F8" i="6"/>
  <c r="F9" i="6"/>
  <c r="F10" i="6"/>
  <c r="F7" i="6"/>
  <c r="F5" i="6"/>
  <c r="F6" i="6"/>
  <c r="F3" i="6"/>
  <c r="R15" i="9"/>
  <c r="W866" i="6"/>
  <c r="W867" i="6"/>
  <c r="W868" i="6"/>
  <c r="W869" i="6"/>
  <c r="W870" i="6"/>
  <c r="W871" i="6"/>
  <c r="W872" i="6"/>
  <c r="W873" i="6"/>
  <c r="W874" i="6"/>
  <c r="W875" i="6"/>
  <c r="W876" i="6"/>
  <c r="W877" i="6"/>
  <c r="W878" i="6"/>
  <c r="W879" i="6"/>
  <c r="W880" i="6"/>
  <c r="W881" i="6"/>
  <c r="W882" i="6"/>
  <c r="W883" i="6"/>
  <c r="W884" i="6"/>
  <c r="W885" i="6"/>
  <c r="W886" i="6"/>
  <c r="W887" i="6"/>
  <c r="W888" i="6"/>
  <c r="W889" i="6"/>
  <c r="W890" i="6"/>
  <c r="W891" i="6"/>
  <c r="W892" i="6"/>
  <c r="W893" i="6"/>
  <c r="W894" i="6"/>
  <c r="W895" i="6"/>
  <c r="W896" i="6"/>
  <c r="W897" i="6"/>
  <c r="W898" i="6"/>
  <c r="W899" i="6"/>
  <c r="W900" i="6"/>
  <c r="W901" i="6"/>
  <c r="W902" i="6"/>
  <c r="W903" i="6"/>
  <c r="W904" i="6"/>
  <c r="W905" i="6"/>
  <c r="W906" i="6"/>
  <c r="W907" i="6"/>
  <c r="W908" i="6"/>
  <c r="W909" i="6"/>
  <c r="W910" i="6"/>
  <c r="W911" i="6"/>
  <c r="W912" i="6"/>
  <c r="W913" i="6"/>
  <c r="W914" i="6"/>
  <c r="W915" i="6"/>
  <c r="W916" i="6"/>
  <c r="W917" i="6"/>
  <c r="W918" i="6"/>
  <c r="W919" i="6"/>
  <c r="W920" i="6"/>
  <c r="W921" i="6"/>
  <c r="W922" i="6"/>
  <c r="W923" i="6"/>
  <c r="W924" i="6"/>
  <c r="W925" i="6"/>
  <c r="W926" i="6"/>
  <c r="W927" i="6"/>
  <c r="W928" i="6"/>
  <c r="W929" i="6"/>
  <c r="W930" i="6"/>
  <c r="W931" i="6"/>
  <c r="W932" i="6"/>
  <c r="W933" i="6"/>
  <c r="W934" i="6"/>
  <c r="W935" i="6"/>
  <c r="W936" i="6"/>
  <c r="W937" i="6"/>
  <c r="W938" i="6"/>
  <c r="W939" i="6"/>
  <c r="W940" i="6"/>
  <c r="W941" i="6"/>
  <c r="W942" i="6"/>
  <c r="W943" i="6"/>
  <c r="W944" i="6"/>
  <c r="W945" i="6"/>
  <c r="W946" i="6"/>
  <c r="W947" i="6"/>
  <c r="W948" i="6"/>
  <c r="W949" i="6"/>
  <c r="W950" i="6"/>
  <c r="W951" i="6"/>
  <c r="W952" i="6"/>
  <c r="W953" i="6"/>
  <c r="W954" i="6"/>
  <c r="W955" i="6"/>
  <c r="W956" i="6"/>
  <c r="W957" i="6"/>
  <c r="W958" i="6"/>
  <c r="W959" i="6"/>
  <c r="W960" i="6"/>
  <c r="W961" i="6"/>
  <c r="W962" i="6"/>
  <c r="W963" i="6"/>
  <c r="W964" i="6"/>
  <c r="W965" i="6"/>
  <c r="K43" i="9"/>
  <c r="G15" i="6"/>
  <c r="R18" i="9"/>
  <c r="N4" i="7"/>
  <c r="O3" i="6" s="1"/>
  <c r="F16" i="6"/>
  <c r="E16" i="6"/>
  <c r="I13" i="6"/>
  <c r="P9" i="6"/>
  <c r="O7" i="6"/>
  <c r="O6" i="6"/>
  <c r="O5" i="6"/>
  <c r="O4" i="6"/>
  <c r="K42" i="9"/>
  <c r="X16" i="9"/>
  <c r="Q53" i="9"/>
  <c r="R53" i="9"/>
  <c r="W12" i="9"/>
  <c r="X12" i="9"/>
  <c r="W8" i="9"/>
  <c r="X8" i="9"/>
  <c r="L26" i="9"/>
  <c r="AC58" i="9"/>
  <c r="AD58" i="9"/>
  <c r="C521" i="7"/>
  <c r="C520" i="7"/>
  <c r="C568" i="7"/>
  <c r="Q48" i="9"/>
  <c r="R48" i="9"/>
  <c r="Q47" i="9"/>
  <c r="R47" i="9"/>
  <c r="C551" i="7"/>
  <c r="AC32" i="9"/>
  <c r="AD32" i="9"/>
  <c r="C96" i="7"/>
  <c r="C95" i="7"/>
  <c r="C94" i="7"/>
  <c r="C135" i="7"/>
  <c r="C171" i="7"/>
  <c r="C417" i="7"/>
  <c r="AC29" i="9"/>
  <c r="AD29" i="9"/>
  <c r="AC34" i="9"/>
  <c r="AD34" i="9"/>
  <c r="W13" i="9"/>
  <c r="X13" i="9"/>
  <c r="C502" i="7"/>
  <c r="J13" i="9"/>
  <c r="L13" i="9"/>
  <c r="C307" i="7"/>
  <c r="L12" i="9"/>
  <c r="C413" i="7"/>
  <c r="C414" i="7"/>
  <c r="C412" i="7"/>
  <c r="C240" i="7"/>
  <c r="J11" i="9"/>
  <c r="L11" i="9"/>
  <c r="C401" i="7"/>
  <c r="AC49" i="9"/>
  <c r="AD49" i="9"/>
  <c r="AC14" i="9"/>
  <c r="AD14" i="9"/>
  <c r="C418" i="7"/>
  <c r="C416" i="7"/>
  <c r="Q40" i="9"/>
  <c r="R40" i="9"/>
  <c r="AC50" i="9"/>
  <c r="AD50" i="9"/>
  <c r="AC42" i="9"/>
  <c r="AD42" i="9"/>
  <c r="Q187" i="7"/>
  <c r="Q34" i="9"/>
  <c r="R34" i="9"/>
  <c r="Q200" i="7"/>
  <c r="W11" i="9"/>
  <c r="X11" i="9"/>
  <c r="AC37" i="9"/>
  <c r="AD37" i="9"/>
  <c r="AC38" i="9"/>
  <c r="AD38" i="9"/>
  <c r="Q37" i="9"/>
  <c r="R37" i="9"/>
  <c r="Q361" i="7"/>
  <c r="AC55" i="9"/>
  <c r="AD55" i="9"/>
  <c r="W21" i="9"/>
  <c r="X21" i="9"/>
  <c r="Q38" i="9"/>
  <c r="R38" i="9"/>
  <c r="AC8" i="9"/>
  <c r="AD8" i="9"/>
  <c r="C408" i="7"/>
  <c r="AC41" i="9"/>
  <c r="AD41" i="9"/>
  <c r="W26" i="9"/>
  <c r="W19" i="9"/>
  <c r="X19" i="9"/>
  <c r="C89" i="7"/>
  <c r="C479" i="7"/>
  <c r="Q305" i="7"/>
  <c r="Q371" i="7"/>
  <c r="X18" i="9"/>
  <c r="W22" i="9"/>
  <c r="X22" i="9"/>
  <c r="C431" i="7"/>
  <c r="C440" i="7"/>
  <c r="Q25" i="9"/>
  <c r="R25" i="9"/>
  <c r="C421" i="7"/>
  <c r="C482" i="7"/>
  <c r="AC35" i="9"/>
  <c r="AD35" i="9"/>
  <c r="C478" i="7"/>
  <c r="AC46" i="9"/>
  <c r="AD46" i="9"/>
  <c r="C471" i="7"/>
  <c r="C459" i="7"/>
  <c r="C476" i="7"/>
  <c r="C447" i="7"/>
  <c r="AC33" i="9"/>
  <c r="AD33" i="9"/>
  <c r="AC43" i="9"/>
  <c r="AD43" i="9"/>
  <c r="C389" i="7"/>
  <c r="C301" i="7"/>
  <c r="C299" i="7"/>
  <c r="C234" i="7"/>
  <c r="J21" i="9"/>
  <c r="L21" i="9"/>
  <c r="C177" i="7"/>
  <c r="AC11" i="9"/>
  <c r="AD11" i="9"/>
  <c r="C232" i="7"/>
  <c r="C562" i="7"/>
  <c r="Q398" i="7"/>
  <c r="W15" i="9"/>
  <c r="X15" i="9"/>
  <c r="Q36" i="9"/>
  <c r="R36" i="9"/>
  <c r="AC52" i="9"/>
  <c r="AD52" i="9"/>
  <c r="C439" i="7"/>
  <c r="Q13" i="9"/>
  <c r="R13" i="9"/>
  <c r="AC31" i="9"/>
  <c r="AD31" i="9"/>
  <c r="J16" i="9"/>
  <c r="L16" i="9"/>
  <c r="J7" i="9"/>
  <c r="K7" i="9"/>
  <c r="C266" i="7"/>
  <c r="K10" i="9"/>
  <c r="L10" i="9"/>
  <c r="J9" i="9"/>
  <c r="K9" i="9"/>
  <c r="C658" i="7"/>
  <c r="C567" i="7"/>
  <c r="C662" i="7"/>
  <c r="C442" i="7"/>
  <c r="C86" i="7"/>
  <c r="C372" i="7"/>
  <c r="C371" i="7"/>
  <c r="Q107" i="7"/>
  <c r="J20" i="9"/>
  <c r="K20" i="9"/>
  <c r="C355" i="7"/>
  <c r="C525" i="7"/>
  <c r="AC44" i="9"/>
  <c r="AD44" i="9"/>
  <c r="K39" i="9"/>
  <c r="C188" i="7"/>
  <c r="C187" i="7"/>
  <c r="C652" i="7"/>
  <c r="C583" i="7"/>
  <c r="C705" i="7"/>
  <c r="W17" i="9"/>
  <c r="X17" i="9"/>
  <c r="L7" i="9"/>
  <c r="K21" i="9"/>
  <c r="J15" i="9"/>
  <c r="L15" i="9" s="1"/>
  <c r="Q12" i="9"/>
  <c r="R12" i="9"/>
  <c r="C425" i="7"/>
  <c r="C424" i="7"/>
  <c r="Q447" i="7"/>
  <c r="Q212" i="7"/>
  <c r="Q350" i="7"/>
  <c r="C110" i="7"/>
  <c r="W7" i="9"/>
  <c r="X7" i="9"/>
  <c r="Q298" i="7"/>
  <c r="C441" i="7"/>
  <c r="AC51" i="9"/>
  <c r="AD51" i="9"/>
  <c r="C214" i="7"/>
  <c r="C213" i="7"/>
  <c r="C212" i="7"/>
  <c r="Q16" i="9"/>
  <c r="R16" i="9"/>
  <c r="J8" i="9"/>
  <c r="J6" i="9"/>
  <c r="J14" i="9"/>
  <c r="J18" i="9"/>
  <c r="J22" i="9"/>
  <c r="J36" i="9"/>
  <c r="J45" i="9"/>
  <c r="K8" i="9"/>
  <c r="L8" i="9"/>
  <c r="C549" i="7"/>
  <c r="C554" i="7"/>
  <c r="C343" i="7"/>
  <c r="C732" i="7"/>
  <c r="C718" i="7"/>
  <c r="C711" i="7"/>
  <c r="C709" i="7"/>
  <c r="C693" i="7"/>
  <c r="C689" i="7"/>
  <c r="C677" i="7"/>
  <c r="C635" i="7"/>
  <c r="C615" i="7"/>
  <c r="C541" i="7"/>
  <c r="C540" i="7"/>
  <c r="Q52" i="9"/>
  <c r="R52" i="9"/>
  <c r="C726" i="7"/>
  <c r="C698" i="7"/>
  <c r="C672" i="7"/>
  <c r="C666" i="7"/>
  <c r="C644" i="7"/>
  <c r="C580" i="7"/>
  <c r="C593" i="7"/>
  <c r="K34" i="9"/>
  <c r="C423" i="7"/>
  <c r="C422" i="7"/>
  <c r="K44" i="9"/>
  <c r="L37" i="9"/>
  <c r="K41" i="9"/>
  <c r="C306" i="7"/>
  <c r="W10" i="9"/>
  <c r="X10" i="9"/>
  <c r="C628" i="7"/>
  <c r="W25" i="9"/>
  <c r="C298" i="7"/>
  <c r="C78" i="7"/>
  <c r="C531" i="7"/>
  <c r="C362" i="7"/>
  <c r="C361" i="7"/>
  <c r="C350" i="7"/>
  <c r="C493" i="7"/>
  <c r="C399" i="7"/>
  <c r="C398" i="7"/>
  <c r="C534" i="7"/>
  <c r="C391" i="7"/>
  <c r="C390" i="7"/>
  <c r="C753" i="7"/>
  <c r="C752" i="7"/>
  <c r="K35" i="9"/>
  <c r="L35" i="9"/>
  <c r="C305" i="7"/>
  <c r="C380" i="7"/>
  <c r="C379" i="7"/>
  <c r="C683" i="7"/>
  <c r="K38" i="9"/>
  <c r="K40" i="9"/>
  <c r="K13" i="9"/>
  <c r="Q493" i="7"/>
  <c r="Q501" i="7"/>
  <c r="Q752" i="7"/>
  <c r="C108" i="7"/>
  <c r="C107" i="7"/>
  <c r="Q94" i="7"/>
  <c r="L9" i="9"/>
  <c r="K16" i="9"/>
  <c r="K11" i="9"/>
  <c r="C409" i="7"/>
  <c r="AC53" i="9"/>
  <c r="AD53" i="9"/>
  <c r="C506" i="7"/>
  <c r="C501" i="7"/>
  <c r="Q516" i="7"/>
  <c r="C378" i="7"/>
  <c r="C377" i="7"/>
  <c r="C376" i="7"/>
  <c r="AC28" i="9"/>
  <c r="AD28" i="9"/>
  <c r="C438" i="7"/>
  <c r="C430" i="7"/>
  <c r="Q54" i="9"/>
  <c r="R54" i="9"/>
  <c r="AC15" i="9"/>
  <c r="AD15" i="9"/>
  <c r="AC56" i="9"/>
  <c r="AD56" i="9"/>
  <c r="Q430" i="7"/>
  <c r="W39" i="9"/>
  <c r="X39" i="9"/>
  <c r="Q11" i="9"/>
  <c r="R11" i="9"/>
  <c r="AC39" i="9"/>
  <c r="AD39" i="9"/>
  <c r="Q390" i="7"/>
  <c r="AC57" i="9"/>
  <c r="AD57" i="9"/>
  <c r="C410" i="7"/>
  <c r="C407" i="7"/>
  <c r="AC36" i="9"/>
  <c r="AD36" i="9"/>
  <c r="Q77" i="7"/>
  <c r="C65" i="7"/>
  <c r="C77" i="7"/>
  <c r="C125" i="7"/>
  <c r="Q125" i="7"/>
  <c r="C419" i="7"/>
  <c r="C742" i="7"/>
  <c r="C739" i="7"/>
  <c r="C748" i="7"/>
  <c r="Q24" i="7"/>
  <c r="C25" i="7"/>
  <c r="L20" i="9"/>
  <c r="C134" i="7"/>
  <c r="C133" i="7"/>
  <c r="Q133" i="7"/>
  <c r="C246" i="7"/>
  <c r="C24" i="7"/>
  <c r="Q24" i="9"/>
  <c r="R24" i="9"/>
  <c r="Q415" i="7"/>
  <c r="Q379" i="7"/>
  <c r="W27" i="9"/>
  <c r="X27" i="9"/>
  <c r="C415" i="7"/>
  <c r="C516" i="7"/>
  <c r="Q651" i="7"/>
  <c r="Q665" i="7"/>
  <c r="K6" i="9"/>
  <c r="L6" i="9"/>
  <c r="K18" i="9"/>
  <c r="L18" i="9"/>
  <c r="L22" i="9"/>
  <c r="K22" i="9"/>
  <c r="L36" i="9"/>
  <c r="K36" i="9"/>
  <c r="K45" i="9"/>
  <c r="L45" i="9"/>
  <c r="K14" i="9"/>
  <c r="L14" i="9"/>
  <c r="K15" i="9" l="1"/>
  <c r="J19" i="9"/>
  <c r="J17" i="9"/>
  <c r="Q238" i="7"/>
  <c r="N2" i="7"/>
  <c r="G13" i="6" s="1"/>
  <c r="C621" i="7"/>
  <c r="C605" i="7"/>
  <c r="C599" i="7"/>
  <c r="C596" i="7" s="1"/>
  <c r="C579" i="7" s="1"/>
  <c r="W20" i="9"/>
  <c r="X20" i="9" s="1"/>
  <c r="Q590" i="7"/>
  <c r="X3" i="6"/>
  <c r="Q579" i="7"/>
  <c r="L19" i="9" l="1"/>
  <c r="K19" i="9"/>
  <c r="D2" i="9"/>
  <c r="F2" i="9" s="1"/>
  <c r="B2" i="9" s="1"/>
  <c r="M3" i="7" s="1"/>
  <c r="K17" i="9"/>
  <c r="L17" i="9"/>
  <c r="H2" i="9" s="1"/>
  <c r="T2" i="7" s="1"/>
  <c r="O175" i="6"/>
  <c r="H654" i="6"/>
  <c r="P695" i="6"/>
  <c r="O545" i="6"/>
  <c r="L162" i="6"/>
  <c r="R28" i="6"/>
  <c r="Q610" i="6"/>
  <c r="P129" i="6"/>
  <c r="M269" i="6"/>
  <c r="E97" i="6"/>
  <c r="K249" i="6"/>
  <c r="W249" i="6" s="1"/>
  <c r="O158" i="6"/>
  <c r="O28" i="6"/>
  <c r="R764" i="6"/>
  <c r="L412" i="6"/>
  <c r="L29" i="6"/>
  <c r="D486" i="6"/>
  <c r="G383" i="6"/>
  <c r="U383" i="6" s="1"/>
  <c r="O452" i="6"/>
  <c r="P631" i="6"/>
  <c r="G310" i="6"/>
  <c r="U310" i="6" s="1"/>
  <c r="F581" i="6"/>
  <c r="F303" i="6"/>
  <c r="R603" i="6"/>
  <c r="L143" i="6"/>
  <c r="O770" i="6"/>
  <c r="H613" i="6"/>
  <c r="P138" i="6"/>
  <c r="F659" i="6"/>
  <c r="G125" i="6"/>
  <c r="U125" i="6" s="1"/>
  <c r="H495" i="6"/>
  <c r="P519" i="6"/>
  <c r="F568" i="6"/>
  <c r="N231" i="6"/>
  <c r="O257" i="6"/>
  <c r="N697" i="6"/>
  <c r="P150" i="6"/>
  <c r="Q706" i="6"/>
  <c r="M118" i="6"/>
  <c r="M167" i="6"/>
  <c r="D540" i="6"/>
  <c r="P264" i="6"/>
  <c r="N425" i="6"/>
  <c r="M325" i="6"/>
  <c r="K693" i="6"/>
  <c r="W693" i="6" s="1"/>
  <c r="E813" i="6"/>
  <c r="F782" i="6"/>
  <c r="G630" i="6"/>
  <c r="U630" i="6" s="1"/>
  <c r="R119" i="6"/>
  <c r="O823" i="6"/>
  <c r="P468" i="6"/>
  <c r="L373" i="6"/>
  <c r="G364" i="6"/>
  <c r="U364" i="6" s="1"/>
  <c r="O352" i="6"/>
  <c r="G111" i="6"/>
  <c r="U111" i="6" s="1"/>
  <c r="O488" i="6"/>
  <c r="M444" i="6"/>
  <c r="H792" i="6"/>
  <c r="M424" i="6"/>
  <c r="R705" i="6"/>
  <c r="K572" i="6"/>
  <c r="W572" i="6" s="1"/>
  <c r="K415" i="6"/>
  <c r="W415" i="6" s="1"/>
  <c r="K95" i="6"/>
  <c r="W95" i="6" s="1"/>
  <c r="G136" i="6"/>
  <c r="U136" i="6" s="1"/>
  <c r="L730" i="6"/>
  <c r="O605" i="6"/>
  <c r="N633" i="6"/>
  <c r="K416" i="6"/>
  <c r="W416" i="6" s="1"/>
  <c r="R399" i="6"/>
  <c r="N807" i="6"/>
  <c r="K235" i="6"/>
  <c r="W235" i="6" s="1"/>
  <c r="G850" i="6"/>
  <c r="U850" i="6" s="1"/>
  <c r="O351" i="6"/>
  <c r="E424" i="6"/>
  <c r="P278" i="6"/>
  <c r="D234" i="6"/>
  <c r="K490" i="6"/>
  <c r="W490" i="6" s="1"/>
  <c r="N603" i="6"/>
  <c r="G265" i="6"/>
  <c r="U265" i="6" s="1"/>
  <c r="G330" i="6"/>
  <c r="U330" i="6" s="1"/>
  <c r="L748" i="6"/>
  <c r="N94" i="6"/>
  <c r="D141" i="6"/>
  <c r="K469" i="6"/>
  <c r="W469" i="6" s="1"/>
  <c r="L104" i="6"/>
  <c r="R657" i="6"/>
  <c r="D177" i="6"/>
  <c r="E379" i="6"/>
  <c r="N387" i="6"/>
  <c r="Q280" i="6"/>
  <c r="O390" i="6"/>
  <c r="R776" i="6"/>
  <c r="K123" i="6"/>
  <c r="W123" i="6" s="1"/>
  <c r="G827" i="6"/>
  <c r="U827" i="6" s="1"/>
  <c r="F496" i="6"/>
  <c r="M665" i="6"/>
  <c r="G239" i="6"/>
  <c r="U239" i="6" s="1"/>
  <c r="D684" i="6"/>
  <c r="G800" i="6"/>
  <c r="U800" i="6" s="1"/>
  <c r="Q771" i="6"/>
  <c r="Q509" i="6"/>
  <c r="O402" i="6"/>
  <c r="H499" i="6"/>
  <c r="N104" i="6"/>
  <c r="P208" i="6"/>
  <c r="P652" i="6"/>
  <c r="K851" i="6"/>
  <c r="W851" i="6" s="1"/>
  <c r="K348" i="6"/>
  <c r="W348" i="6" s="1"/>
  <c r="D441" i="6"/>
  <c r="P527" i="6"/>
  <c r="K521" i="6"/>
  <c r="W521" i="6" s="1"/>
  <c r="H771" i="6"/>
  <c r="G675" i="6"/>
  <c r="U675" i="6" s="1"/>
  <c r="M509" i="6"/>
  <c r="M172" i="6"/>
  <c r="O286" i="6"/>
  <c r="G525" i="6"/>
  <c r="U525" i="6" s="1"/>
  <c r="Q747" i="6"/>
  <c r="N552" i="6"/>
  <c r="P564" i="6"/>
  <c r="N774" i="6"/>
  <c r="P263" i="6"/>
  <c r="F803" i="6"/>
  <c r="Q425" i="6"/>
  <c r="O740" i="6"/>
  <c r="L480" i="6"/>
  <c r="E436" i="6"/>
  <c r="F391" i="6"/>
  <c r="F516" i="6"/>
  <c r="E781" i="6"/>
  <c r="O297" i="6"/>
  <c r="E278" i="6"/>
  <c r="Q558" i="6"/>
  <c r="H594" i="6"/>
  <c r="K750" i="6"/>
  <c r="W750" i="6" s="1"/>
  <c r="O157" i="6"/>
  <c r="O699" i="6"/>
  <c r="K577" i="6"/>
  <c r="W577" i="6" s="1"/>
  <c r="F110" i="6"/>
  <c r="P143" i="6"/>
  <c r="F54" i="6"/>
  <c r="F685" i="6"/>
  <c r="F287" i="6"/>
  <c r="H141" i="6"/>
  <c r="L237" i="6"/>
  <c r="L44" i="6"/>
  <c r="P244" i="6"/>
  <c r="L637" i="6"/>
  <c r="K773" i="6"/>
  <c r="W773" i="6" s="1"/>
  <c r="Q295" i="6"/>
  <c r="F439" i="6"/>
  <c r="F710" i="6"/>
  <c r="D59" i="6"/>
  <c r="R777" i="6"/>
  <c r="N221" i="6"/>
  <c r="K305" i="6"/>
  <c r="W305" i="6" s="1"/>
  <c r="M158" i="6"/>
  <c r="H118" i="6"/>
  <c r="L171" i="6"/>
  <c r="O241" i="6"/>
  <c r="M293" i="6"/>
  <c r="N139" i="6"/>
  <c r="F695" i="6"/>
  <c r="Q676" i="6"/>
  <c r="E151" i="6"/>
  <c r="M410" i="6"/>
  <c r="F847" i="6"/>
  <c r="O470" i="6"/>
  <c r="E382" i="6"/>
  <c r="R79" i="6"/>
  <c r="E301" i="6"/>
  <c r="H178" i="6"/>
  <c r="G229" i="6"/>
  <c r="U229" i="6" s="1"/>
  <c r="E183" i="6"/>
  <c r="R711" i="6"/>
  <c r="O499" i="6"/>
  <c r="O435" i="6"/>
  <c r="K763" i="6"/>
  <c r="W763" i="6" s="1"/>
  <c r="O260" i="6"/>
  <c r="F265" i="6"/>
  <c r="E384" i="6"/>
  <c r="L810" i="6"/>
  <c r="D251" i="6"/>
  <c r="H184" i="6"/>
  <c r="P623" i="6"/>
  <c r="N474" i="6"/>
  <c r="D473" i="6"/>
  <c r="R379" i="6"/>
  <c r="P141" i="6"/>
  <c r="O153" i="6"/>
  <c r="L651" i="6"/>
  <c r="F836" i="6"/>
  <c r="R272" i="6"/>
  <c r="E456" i="6"/>
  <c r="D80" i="6"/>
  <c r="G724" i="6"/>
  <c r="U724" i="6" s="1"/>
  <c r="M460" i="6"/>
  <c r="G143" i="6"/>
  <c r="U143" i="6" s="1"/>
  <c r="G75" i="6"/>
  <c r="U75" i="6" s="1"/>
  <c r="P201" i="6"/>
  <c r="G132" i="6"/>
  <c r="U132" i="6" s="1"/>
  <c r="O617" i="6"/>
  <c r="L409" i="6"/>
  <c r="K530" i="6"/>
  <c r="W530" i="6" s="1"/>
  <c r="R313" i="6"/>
  <c r="G351" i="6"/>
  <c r="U351" i="6" s="1"/>
  <c r="K137" i="6"/>
  <c r="W137" i="6" s="1"/>
  <c r="O622" i="6"/>
  <c r="K293" i="6"/>
  <c r="W293" i="6" s="1"/>
  <c r="L96" i="6"/>
  <c r="L852" i="6"/>
  <c r="L600" i="6"/>
  <c r="F443" i="6"/>
  <c r="D401" i="6"/>
  <c r="Q152" i="6"/>
  <c r="Q55" i="6"/>
  <c r="D23" i="6"/>
  <c r="H328" i="6"/>
  <c r="R703" i="6"/>
  <c r="G153" i="6"/>
  <c r="U153" i="6" s="1"/>
  <c r="K538" i="6"/>
  <c r="W538" i="6" s="1"/>
  <c r="M288" i="6"/>
  <c r="D268" i="6"/>
  <c r="O601" i="6"/>
  <c r="H741" i="6"/>
  <c r="M210" i="6"/>
  <c r="D383" i="6"/>
  <c r="N436" i="6"/>
  <c r="E369" i="6"/>
  <c r="H103" i="6"/>
  <c r="G549" i="6"/>
  <c r="U549" i="6" s="1"/>
  <c r="Q611" i="6"/>
  <c r="R270" i="6"/>
  <c r="N377" i="6"/>
  <c r="H451" i="6"/>
  <c r="E416" i="6"/>
  <c r="M102" i="6"/>
  <c r="H623" i="6"/>
  <c r="D47" i="6"/>
  <c r="H575" i="6"/>
  <c r="M51" i="6"/>
  <c r="F825" i="6"/>
  <c r="L802" i="6"/>
  <c r="L801" i="6"/>
  <c r="K752" i="6"/>
  <c r="W752" i="6" s="1"/>
  <c r="E420" i="6"/>
  <c r="R688" i="6"/>
  <c r="F425" i="6"/>
  <c r="Q769" i="6"/>
  <c r="Q54" i="6"/>
  <c r="D767" i="6"/>
  <c r="F367" i="6"/>
  <c r="Q183" i="6"/>
  <c r="G654" i="6"/>
  <c r="U654" i="6" s="1"/>
  <c r="R548" i="6"/>
  <c r="H309" i="6"/>
  <c r="P453" i="6"/>
  <c r="K168" i="6"/>
  <c r="W168" i="6" s="1"/>
  <c r="P132" i="6"/>
  <c r="N59" i="6"/>
  <c r="D181" i="6"/>
  <c r="F416" i="6"/>
  <c r="O438" i="6"/>
  <c r="R506" i="6"/>
  <c r="N69" i="6"/>
  <c r="G739" i="6"/>
  <c r="U739" i="6" s="1"/>
  <c r="N316" i="6"/>
  <c r="N703" i="6"/>
  <c r="G692" i="6"/>
  <c r="U692" i="6" s="1"/>
  <c r="D478" i="6"/>
  <c r="R391" i="6"/>
  <c r="N649" i="6"/>
  <c r="G279" i="6"/>
  <c r="U279" i="6" s="1"/>
  <c r="O84" i="6"/>
  <c r="D667" i="6"/>
  <c r="L490" i="6"/>
  <c r="O852" i="6"/>
  <c r="O21" i="6"/>
  <c r="P148" i="6"/>
  <c r="E469" i="6"/>
  <c r="K154" i="6"/>
  <c r="W154" i="6" s="1"/>
  <c r="R580" i="6"/>
  <c r="E514" i="6"/>
  <c r="L531" i="6"/>
  <c r="P162" i="6"/>
  <c r="L47" i="6"/>
  <c r="R744" i="6"/>
  <c r="M345" i="6"/>
  <c r="F275" i="6"/>
  <c r="L708" i="6"/>
  <c r="G616" i="6"/>
  <c r="U616" i="6" s="1"/>
  <c r="O129" i="6"/>
  <c r="F477" i="6"/>
  <c r="K133" i="6"/>
  <c r="W133" i="6" s="1"/>
  <c r="N458" i="6"/>
  <c r="N802" i="6"/>
  <c r="E374" i="6"/>
  <c r="M78" i="6"/>
  <c r="H92" i="6"/>
  <c r="E684" i="6"/>
  <c r="D647" i="6"/>
  <c r="P857" i="6"/>
  <c r="E418" i="6"/>
  <c r="E663" i="6"/>
  <c r="N764" i="6"/>
  <c r="G845" i="6"/>
  <c r="U845" i="6" s="1"/>
  <c r="P531" i="6"/>
  <c r="Q135" i="6"/>
  <c r="M371" i="6"/>
  <c r="H510" i="6"/>
  <c r="D42" i="6"/>
  <c r="D704" i="6"/>
  <c r="M137" i="6"/>
  <c r="L444" i="6"/>
  <c r="F561" i="6"/>
  <c r="Q596" i="6"/>
  <c r="E586" i="6"/>
  <c r="R852" i="6"/>
  <c r="E644" i="6"/>
  <c r="N23" i="6"/>
  <c r="H421" i="6"/>
  <c r="R148" i="6"/>
  <c r="L458" i="6"/>
  <c r="D664" i="6"/>
  <c r="L864" i="6"/>
  <c r="Q811" i="6"/>
  <c r="K761" i="6"/>
  <c r="W761" i="6" s="1"/>
  <c r="K459" i="6"/>
  <c r="W459" i="6" s="1"/>
  <c r="D462" i="6"/>
  <c r="G776" i="6"/>
  <c r="U776" i="6" s="1"/>
  <c r="G704" i="6"/>
  <c r="U704" i="6" s="1"/>
  <c r="D453" i="6"/>
  <c r="O644" i="6"/>
  <c r="F683" i="6"/>
  <c r="E590" i="6"/>
  <c r="D536" i="6"/>
  <c r="O78" i="6"/>
  <c r="G74" i="6"/>
  <c r="U74" i="6" s="1"/>
  <c r="D117" i="6"/>
  <c r="P760" i="6"/>
  <c r="L570" i="6"/>
  <c r="K602" i="6"/>
  <c r="W602" i="6" s="1"/>
  <c r="N460" i="6"/>
  <c r="E714" i="6"/>
  <c r="O522" i="6"/>
  <c r="D402" i="6"/>
  <c r="N113" i="6"/>
  <c r="D115" i="6"/>
  <c r="R287" i="6"/>
  <c r="G461" i="6"/>
  <c r="U461" i="6" s="1"/>
  <c r="N650" i="6"/>
  <c r="O530" i="6"/>
  <c r="O759" i="6"/>
  <c r="F854" i="6"/>
  <c r="F665" i="6"/>
  <c r="Q231" i="6"/>
  <c r="L309" i="6"/>
  <c r="Q144" i="6"/>
  <c r="P391" i="6"/>
  <c r="O324" i="6"/>
  <c r="Q257" i="6"/>
  <c r="F858" i="6"/>
  <c r="K731" i="6"/>
  <c r="W731" i="6" s="1"/>
  <c r="Q328" i="6"/>
  <c r="R604" i="6"/>
  <c r="L696" i="6"/>
  <c r="D857" i="6"/>
  <c r="G847" i="6"/>
  <c r="U847" i="6" s="1"/>
  <c r="G313" i="6"/>
  <c r="U313" i="6" s="1"/>
  <c r="R123" i="6"/>
  <c r="G379" i="6"/>
  <c r="U379" i="6" s="1"/>
  <c r="G567" i="6"/>
  <c r="U567" i="6" s="1"/>
  <c r="Q460" i="6"/>
  <c r="D782" i="6"/>
  <c r="H62" i="6"/>
  <c r="H558" i="6"/>
  <c r="O646" i="6"/>
  <c r="M114" i="6"/>
  <c r="G730" i="6"/>
  <c r="U730" i="6" s="1"/>
  <c r="F332" i="6"/>
  <c r="R672" i="6"/>
  <c r="O34" i="6"/>
  <c r="G147" i="6"/>
  <c r="U147" i="6" s="1"/>
  <c r="D630" i="6"/>
  <c r="M687" i="6"/>
  <c r="G581" i="6"/>
  <c r="U581" i="6" s="1"/>
  <c r="F254" i="6"/>
  <c r="L554" i="6"/>
  <c r="L303" i="6"/>
  <c r="H475" i="6"/>
  <c r="L53" i="6"/>
  <c r="G763" i="6"/>
  <c r="U763" i="6" s="1"/>
  <c r="R428" i="6"/>
  <c r="H288" i="6"/>
  <c r="N395" i="6"/>
  <c r="G587" i="6"/>
  <c r="U587" i="6" s="1"/>
  <c r="N74" i="6"/>
  <c r="O668" i="6"/>
  <c r="E367" i="6"/>
  <c r="G752" i="6"/>
  <c r="U752" i="6" s="1"/>
  <c r="D503" i="6"/>
  <c r="R168" i="6"/>
  <c r="P820" i="6"/>
  <c r="H450" i="6"/>
  <c r="N259" i="6"/>
  <c r="H453" i="6"/>
  <c r="K733" i="6"/>
  <c r="W733" i="6" s="1"/>
  <c r="Q514" i="6"/>
  <c r="E75" i="6"/>
  <c r="G574" i="6"/>
  <c r="U574" i="6" s="1"/>
  <c r="M46" i="6"/>
  <c r="G734" i="6"/>
  <c r="U734" i="6" s="1"/>
  <c r="G851" i="6"/>
  <c r="U851" i="6" s="1"/>
  <c r="D197" i="6"/>
  <c r="M414" i="6"/>
  <c r="M713" i="6"/>
  <c r="F241" i="6"/>
  <c r="M487" i="6"/>
  <c r="H266" i="6"/>
  <c r="M841" i="6"/>
  <c r="G224" i="6"/>
  <c r="U224" i="6" s="1"/>
  <c r="O768" i="6"/>
  <c r="D355" i="6"/>
  <c r="L299" i="6"/>
  <c r="L658" i="6"/>
  <c r="D418" i="6"/>
  <c r="G54" i="6"/>
  <c r="U54" i="6" s="1"/>
  <c r="Q122" i="6"/>
  <c r="G595" i="6"/>
  <c r="U595" i="6" s="1"/>
  <c r="D164" i="6"/>
  <c r="Q703" i="6"/>
  <c r="F409" i="6"/>
  <c r="Q18" i="6"/>
  <c r="P196" i="6"/>
  <c r="K573" i="6"/>
  <c r="W573" i="6" s="1"/>
  <c r="R384" i="6"/>
  <c r="L182" i="6"/>
  <c r="O634" i="6"/>
  <c r="D579" i="6"/>
  <c r="O121" i="6"/>
  <c r="F24" i="6"/>
  <c r="F269" i="6"/>
  <c r="N90" i="6"/>
  <c r="D188" i="6"/>
  <c r="D458" i="6"/>
  <c r="D674" i="6"/>
  <c r="K70" i="6"/>
  <c r="W70" i="6" s="1"/>
  <c r="D146" i="6"/>
  <c r="D466" i="6"/>
  <c r="Q475" i="6"/>
  <c r="E41" i="6"/>
  <c r="Q123" i="6"/>
  <c r="F590" i="6"/>
  <c r="L411" i="6"/>
  <c r="D286" i="6"/>
  <c r="L530" i="6"/>
  <c r="H223" i="6"/>
  <c r="D50" i="6"/>
  <c r="P714" i="6"/>
  <c r="H273" i="6"/>
  <c r="P818" i="6"/>
  <c r="D858" i="6"/>
  <c r="L270" i="6"/>
  <c r="L865" i="6"/>
  <c r="M837" i="6"/>
  <c r="G40" i="6"/>
  <c r="U40" i="6" s="1"/>
  <c r="D770" i="6"/>
  <c r="G592" i="6"/>
  <c r="U592" i="6" s="1"/>
  <c r="P231" i="6"/>
  <c r="Q393" i="6"/>
  <c r="N823" i="6"/>
  <c r="O306" i="6"/>
  <c r="G397" i="6"/>
  <c r="U397" i="6" s="1"/>
  <c r="G673" i="6"/>
  <c r="U673" i="6" s="1"/>
  <c r="N334" i="6"/>
  <c r="D389" i="6"/>
  <c r="F444" i="6"/>
  <c r="M688" i="6"/>
  <c r="E240" i="6"/>
  <c r="G386" i="6"/>
  <c r="U386" i="6" s="1"/>
  <c r="G361" i="6"/>
  <c r="U361" i="6" s="1"/>
  <c r="F794" i="6"/>
  <c r="G340" i="6"/>
  <c r="U340" i="6" s="1"/>
  <c r="K161" i="6"/>
  <c r="W161" i="6" s="1"/>
  <c r="P372" i="6"/>
  <c r="L180" i="6"/>
  <c r="D46" i="6"/>
  <c r="F438" i="6"/>
  <c r="M475" i="6"/>
  <c r="R342" i="6"/>
  <c r="H559" i="6"/>
  <c r="N29" i="6"/>
  <c r="M351" i="6"/>
  <c r="G495" i="6"/>
  <c r="U495" i="6" s="1"/>
  <c r="G271" i="6"/>
  <c r="U271" i="6" s="1"/>
  <c r="G742" i="6"/>
  <c r="U742" i="6" s="1"/>
  <c r="K591" i="6"/>
  <c r="W591" i="6" s="1"/>
  <c r="D438" i="6"/>
  <c r="G283" i="6"/>
  <c r="U283" i="6" s="1"/>
  <c r="G373" i="6"/>
  <c r="U373" i="6" s="1"/>
  <c r="M729" i="6"/>
  <c r="Q137" i="6"/>
  <c r="O681" i="6"/>
  <c r="E116" i="6"/>
  <c r="L532" i="6"/>
  <c r="K59" i="6"/>
  <c r="W59" i="6" s="1"/>
  <c r="E806" i="6"/>
  <c r="M105" i="6"/>
  <c r="P373" i="6"/>
  <c r="D420" i="6"/>
  <c r="P24" i="6"/>
  <c r="G437" i="6"/>
  <c r="U437" i="6" s="1"/>
  <c r="E78" i="6"/>
  <c r="E638" i="6"/>
  <c r="P842" i="6"/>
  <c r="H487" i="6"/>
  <c r="G421" i="6"/>
  <c r="U421" i="6" s="1"/>
  <c r="G725" i="6"/>
  <c r="U725" i="6" s="1"/>
  <c r="H568" i="6"/>
  <c r="O101" i="6"/>
  <c r="F19" i="6"/>
  <c r="M123" i="6"/>
  <c r="K737" i="6"/>
  <c r="W737" i="6" s="1"/>
  <c r="L72" i="6"/>
  <c r="M694" i="6"/>
  <c r="L722" i="6"/>
  <c r="M147" i="6"/>
  <c r="G314" i="6"/>
  <c r="U314" i="6" s="1"/>
  <c r="Q344" i="6"/>
  <c r="R477" i="6"/>
  <c r="L766" i="6"/>
  <c r="P745" i="6"/>
  <c r="R370" i="6"/>
  <c r="L251" i="6"/>
  <c r="R178" i="6"/>
  <c r="H354" i="6"/>
  <c r="F392" i="6"/>
  <c r="F233" i="6"/>
  <c r="N464" i="6"/>
  <c r="H699" i="6"/>
  <c r="G723" i="6"/>
  <c r="U723" i="6" s="1"/>
  <c r="H714" i="6"/>
  <c r="Q444" i="6"/>
  <c r="Q190" i="6"/>
  <c r="K782" i="6"/>
  <c r="W782" i="6" s="1"/>
  <c r="E755" i="6"/>
  <c r="H466" i="6"/>
  <c r="L514" i="6"/>
  <c r="O255" i="6"/>
  <c r="L702" i="6"/>
  <c r="H562" i="6"/>
  <c r="D597" i="6"/>
  <c r="G215" i="6"/>
  <c r="U215" i="6" s="1"/>
  <c r="E831" i="6"/>
  <c r="O855" i="6"/>
  <c r="L310" i="6"/>
  <c r="R831" i="6"/>
  <c r="D433" i="6"/>
  <c r="H227" i="6"/>
  <c r="R460" i="6"/>
  <c r="F463" i="6"/>
  <c r="F237" i="6"/>
  <c r="L321" i="6"/>
  <c r="R528" i="6"/>
  <c r="N327" i="6"/>
  <c r="F662" i="6"/>
  <c r="R499" i="6"/>
  <c r="G689" i="6"/>
  <c r="U689" i="6" s="1"/>
  <c r="N493" i="6"/>
  <c r="R21" i="6"/>
  <c r="G112" i="6"/>
  <c r="U112" i="6" s="1"/>
  <c r="E46" i="6"/>
  <c r="R63" i="6"/>
  <c r="G508" i="6"/>
  <c r="U508" i="6" s="1"/>
  <c r="H655" i="6"/>
  <c r="P257" i="6"/>
  <c r="M636" i="6"/>
  <c r="M435" i="6"/>
  <c r="H569" i="6"/>
  <c r="M367" i="6"/>
  <c r="E406" i="6"/>
  <c r="M322" i="6"/>
  <c r="H243" i="6"/>
  <c r="M825" i="6"/>
  <c r="H733" i="6"/>
  <c r="D236" i="6"/>
  <c r="K79" i="6"/>
  <c r="W79" i="6" s="1"/>
  <c r="M683" i="6"/>
  <c r="Q714" i="6"/>
  <c r="L840" i="6"/>
  <c r="G566" i="6"/>
  <c r="U566" i="6" s="1"/>
  <c r="D456" i="6"/>
  <c r="N806" i="6"/>
  <c r="R513" i="6"/>
  <c r="P102" i="6"/>
  <c r="M702" i="6"/>
  <c r="F67" i="6"/>
  <c r="D600" i="6"/>
  <c r="R189" i="6"/>
  <c r="G288" i="6"/>
  <c r="U288" i="6" s="1"/>
  <c r="Q693" i="6"/>
  <c r="H198" i="6"/>
  <c r="K80" i="6"/>
  <c r="W80" i="6" s="1"/>
  <c r="Q363" i="6"/>
  <c r="F523" i="6"/>
  <c r="M596" i="6"/>
  <c r="L152" i="6"/>
  <c r="Q653" i="6"/>
  <c r="F512" i="6"/>
  <c r="L282" i="6"/>
  <c r="N441" i="6"/>
  <c r="D731" i="6"/>
  <c r="P49" i="6"/>
  <c r="O462" i="6"/>
  <c r="D636" i="6"/>
  <c r="G29" i="6"/>
  <c r="U29" i="6" s="1"/>
  <c r="D451" i="6"/>
  <c r="Q852" i="6"/>
  <c r="H426" i="6"/>
  <c r="K111" i="6"/>
  <c r="W111" i="6" s="1"/>
  <c r="P33" i="6"/>
  <c r="D614" i="6"/>
  <c r="D270" i="6"/>
  <c r="F297" i="6"/>
  <c r="G608" i="6"/>
  <c r="U608" i="6" s="1"/>
  <c r="Q230" i="6"/>
  <c r="M572" i="6"/>
  <c r="F185" i="6"/>
  <c r="O316" i="6"/>
  <c r="H543" i="6"/>
  <c r="K242" i="6"/>
  <c r="W242" i="6" s="1"/>
  <c r="P740" i="6"/>
  <c r="D844" i="6"/>
  <c r="O311" i="6"/>
  <c r="N449" i="6"/>
  <c r="G493" i="6"/>
  <c r="U493" i="6" s="1"/>
  <c r="G156" i="6"/>
  <c r="U156" i="6" s="1"/>
  <c r="O561" i="6"/>
  <c r="L470" i="6"/>
  <c r="E643" i="6"/>
  <c r="H40" i="6"/>
  <c r="G778" i="6"/>
  <c r="U778" i="6" s="1"/>
  <c r="F445" i="6"/>
  <c r="N522" i="6"/>
  <c r="P442" i="6"/>
  <c r="D32" i="6"/>
  <c r="Q236" i="6"/>
  <c r="P537" i="6"/>
  <c r="P252" i="6"/>
  <c r="D598" i="6"/>
  <c r="N227" i="6"/>
  <c r="F325" i="6"/>
  <c r="K336" i="6"/>
  <c r="W336" i="6" s="1"/>
  <c r="H117" i="6"/>
  <c r="F396" i="6"/>
  <c r="G90" i="6"/>
  <c r="U90" i="6" s="1"/>
  <c r="G688" i="6"/>
  <c r="U688" i="6" s="1"/>
  <c r="R381" i="6"/>
  <c r="L230" i="6"/>
  <c r="M441" i="6"/>
  <c r="G162" i="6"/>
  <c r="U162" i="6" s="1"/>
  <c r="D91" i="6"/>
  <c r="G802" i="6"/>
  <c r="U802" i="6" s="1"/>
  <c r="N786" i="6"/>
  <c r="F527" i="6"/>
  <c r="E141" i="6"/>
  <c r="M25" i="6"/>
  <c r="N598" i="6"/>
  <c r="E173" i="6"/>
  <c r="H790" i="6"/>
  <c r="F632" i="6"/>
  <c r="P785" i="6"/>
  <c r="M72" i="6"/>
  <c r="D229" i="6"/>
  <c r="G632" i="6"/>
  <c r="U632" i="6" s="1"/>
  <c r="R72" i="6"/>
  <c r="N182" i="6"/>
  <c r="F112" i="6"/>
  <c r="M752" i="6"/>
  <c r="F146" i="6"/>
  <c r="L752" i="6"/>
  <c r="G96" i="6"/>
  <c r="U96" i="6" s="1"/>
  <c r="Q658" i="6"/>
  <c r="D484" i="6"/>
  <c r="O407" i="6"/>
  <c r="N197" i="6"/>
  <c r="O635" i="6"/>
  <c r="F791" i="6"/>
  <c r="R624" i="6"/>
  <c r="P580" i="6"/>
  <c r="P238" i="6"/>
  <c r="D513" i="6"/>
  <c r="Q308" i="6"/>
  <c r="E358" i="6"/>
  <c r="Q430" i="6"/>
  <c r="G275" i="6"/>
  <c r="U275" i="6" s="1"/>
  <c r="G253" i="6"/>
  <c r="U253" i="6" s="1"/>
  <c r="L336" i="6"/>
  <c r="P496" i="6"/>
  <c r="P81" i="6"/>
  <c r="E133" i="6"/>
  <c r="G204" i="6"/>
  <c r="U204" i="6" s="1"/>
  <c r="D350" i="6"/>
  <c r="G130" i="6"/>
  <c r="U130" i="6" s="1"/>
  <c r="P321" i="6"/>
  <c r="M703" i="6"/>
  <c r="E320" i="6"/>
  <c r="D439" i="6"/>
  <c r="P605" i="6"/>
  <c r="L194" i="6"/>
  <c r="O394" i="6"/>
  <c r="P352" i="6"/>
  <c r="G337" i="6"/>
  <c r="U337" i="6" s="1"/>
  <c r="G107" i="6"/>
  <c r="U107" i="6" s="1"/>
  <c r="D56" i="6"/>
  <c r="N155" i="6"/>
  <c r="K618" i="6"/>
  <c r="W618" i="6" s="1"/>
  <c r="D103" i="6"/>
  <c r="P677" i="6"/>
  <c r="Q142" i="6"/>
  <c r="K288" i="6"/>
  <c r="W288" i="6" s="1"/>
  <c r="H43" i="6"/>
  <c r="D267" i="6"/>
  <c r="G479" i="6"/>
  <c r="U479" i="6" s="1"/>
  <c r="K565" i="6"/>
  <c r="W565" i="6" s="1"/>
  <c r="O111" i="6"/>
  <c r="R261" i="6"/>
  <c r="P828" i="6"/>
  <c r="R729" i="6"/>
  <c r="Q336" i="6"/>
  <c r="O695" i="6"/>
  <c r="L356" i="6"/>
  <c r="N550" i="6"/>
  <c r="D69" i="6"/>
  <c r="M832" i="6"/>
  <c r="L718" i="6"/>
  <c r="L213" i="6"/>
  <c r="F140" i="6"/>
  <c r="M859" i="6"/>
  <c r="H553" i="6"/>
  <c r="R527" i="6"/>
  <c r="E213" i="6"/>
  <c r="K842" i="6"/>
  <c r="W842" i="6" s="1"/>
  <c r="R834" i="6"/>
  <c r="H404" i="6"/>
  <c r="Q84" i="6"/>
  <c r="N462" i="6"/>
  <c r="P672" i="6"/>
  <c r="F301" i="6"/>
  <c r="M400" i="6"/>
  <c r="N647" i="6"/>
  <c r="R714" i="6"/>
  <c r="H251" i="6"/>
  <c r="O238" i="6"/>
  <c r="D430" i="6"/>
  <c r="R100" i="6"/>
  <c r="G643" i="6"/>
  <c r="U643" i="6" s="1"/>
  <c r="Q120" i="6"/>
  <c r="E830" i="6"/>
  <c r="R436" i="6"/>
  <c r="N593" i="6"/>
  <c r="D809" i="6"/>
  <c r="G474" i="6"/>
  <c r="U474" i="6" s="1"/>
  <c r="Q25" i="6"/>
  <c r="G269" i="6"/>
  <c r="U269" i="6" s="1"/>
  <c r="E160" i="6"/>
  <c r="O408" i="6"/>
  <c r="L825" i="6"/>
  <c r="M709" i="6"/>
  <c r="M103" i="6"/>
  <c r="E721" i="6"/>
  <c r="P311" i="6"/>
  <c r="R346" i="6"/>
  <c r="K180" i="6"/>
  <c r="W180" i="6" s="1"/>
  <c r="O844" i="6"/>
  <c r="E442" i="6"/>
  <c r="L798" i="6"/>
  <c r="F737" i="6"/>
  <c r="F201" i="6"/>
  <c r="H219" i="6"/>
  <c r="H587" i="6"/>
  <c r="R473" i="6"/>
  <c r="H700" i="6"/>
  <c r="F674" i="6"/>
  <c r="K69" i="6"/>
  <c r="W69" i="6" s="1"/>
  <c r="P699" i="6"/>
  <c r="R277" i="6"/>
  <c r="L599" i="6"/>
  <c r="E443" i="6"/>
  <c r="L323" i="6"/>
  <c r="M477" i="6"/>
  <c r="L319" i="6"/>
  <c r="F718" i="6"/>
  <c r="E620" i="6"/>
  <c r="H95" i="6"/>
  <c r="P798" i="6"/>
  <c r="F774" i="6"/>
  <c r="N321" i="6"/>
  <c r="D689" i="6"/>
  <c r="D847" i="6"/>
  <c r="O451" i="6"/>
  <c r="D306" i="6"/>
  <c r="Q840" i="6"/>
  <c r="R588" i="6"/>
  <c r="O750" i="6"/>
  <c r="R547" i="6"/>
  <c r="G801" i="6"/>
  <c r="U801" i="6" s="1"/>
  <c r="M28" i="6"/>
  <c r="E385" i="6"/>
  <c r="F368" i="6"/>
  <c r="R74" i="6"/>
  <c r="Q186" i="6"/>
  <c r="H763" i="6"/>
  <c r="N141" i="6"/>
  <c r="G289" i="6"/>
  <c r="U289" i="6" s="1"/>
  <c r="G221" i="6"/>
  <c r="U221" i="6" s="1"/>
  <c r="O560" i="6"/>
  <c r="G413" i="6"/>
  <c r="U413" i="6" s="1"/>
  <c r="F820" i="6"/>
  <c r="P443" i="6"/>
  <c r="N658" i="6"/>
  <c r="N210" i="6"/>
  <c r="F84" i="6"/>
  <c r="R778" i="6"/>
  <c r="E645" i="6"/>
  <c r="M104" i="6"/>
  <c r="N330" i="6"/>
  <c r="N792" i="6"/>
  <c r="Q851" i="6"/>
  <c r="D849" i="6"/>
  <c r="E84" i="6"/>
  <c r="E532" i="6"/>
  <c r="P855" i="6"/>
  <c r="Q785" i="6"/>
  <c r="P799" i="6"/>
  <c r="K754" i="6"/>
  <c r="W754" i="6" s="1"/>
  <c r="D834" i="6"/>
  <c r="E156" i="6"/>
  <c r="O775" i="6"/>
  <c r="G543" i="6"/>
  <c r="U543" i="6" s="1"/>
  <c r="M86" i="6"/>
  <c r="F692" i="6"/>
  <c r="D848" i="6"/>
  <c r="P241" i="6"/>
  <c r="K35" i="6"/>
  <c r="W35" i="6" s="1"/>
  <c r="M275" i="6"/>
  <c r="N534" i="6"/>
  <c r="G527" i="6"/>
  <c r="U527" i="6" s="1"/>
  <c r="P354" i="6"/>
  <c r="K810" i="6"/>
  <c r="W810" i="6" s="1"/>
  <c r="Q701" i="6"/>
  <c r="F736" i="6"/>
  <c r="H371" i="6"/>
  <c r="H414" i="6"/>
  <c r="F795" i="6"/>
  <c r="L343" i="6"/>
  <c r="M274" i="6"/>
  <c r="D539" i="6"/>
  <c r="P498" i="6"/>
  <c r="G642" i="6"/>
  <c r="U642" i="6" s="1"/>
  <c r="Q665" i="6"/>
  <c r="L407" i="6"/>
  <c r="N747" i="6"/>
  <c r="F700" i="6"/>
  <c r="E350" i="6"/>
  <c r="N844" i="6"/>
  <c r="K40" i="6"/>
  <c r="W40" i="6" s="1"/>
  <c r="Q201" i="6"/>
  <c r="Q36" i="6"/>
  <c r="E844" i="6"/>
  <c r="H440" i="6"/>
  <c r="Q748" i="6"/>
  <c r="D92" i="6"/>
  <c r="R431" i="6"/>
  <c r="M836" i="6"/>
  <c r="Q446" i="6"/>
  <c r="R748" i="6"/>
  <c r="M653" i="6"/>
  <c r="E633" i="6"/>
  <c r="R803" i="6"/>
  <c r="O375" i="6"/>
  <c r="F626" i="6"/>
  <c r="H624" i="6"/>
  <c r="E365" i="6"/>
  <c r="L429" i="6"/>
  <c r="K732" i="6"/>
  <c r="W732" i="6" s="1"/>
  <c r="F502" i="6"/>
  <c r="Q806" i="6"/>
  <c r="O853" i="6"/>
  <c r="L352" i="6"/>
  <c r="R37" i="6"/>
  <c r="D573" i="6"/>
  <c r="E578" i="6"/>
  <c r="Q582" i="6"/>
  <c r="K551" i="6"/>
  <c r="W551" i="6" s="1"/>
  <c r="E596" i="6"/>
  <c r="H182" i="6"/>
  <c r="O727" i="6"/>
  <c r="O721" i="6"/>
  <c r="Q664" i="6"/>
  <c r="L791" i="6"/>
  <c r="L430" i="6"/>
  <c r="Q59" i="6"/>
  <c r="M863" i="6"/>
  <c r="L678" i="6"/>
  <c r="N623" i="6"/>
  <c r="M711" i="6"/>
  <c r="N27" i="6"/>
  <c r="M260" i="6"/>
  <c r="L260" i="6"/>
  <c r="F106" i="6"/>
  <c r="K85" i="6"/>
  <c r="W85" i="6" s="1"/>
  <c r="P555" i="6"/>
  <c r="O769" i="6"/>
  <c r="E405" i="6"/>
  <c r="L18" i="6"/>
  <c r="E572" i="6"/>
  <c r="P41" i="6"/>
  <c r="O345" i="6"/>
  <c r="Q751" i="6"/>
  <c r="F147" i="6"/>
  <c r="H346" i="6"/>
  <c r="M712" i="6"/>
  <c r="Q49" i="6"/>
  <c r="N331" i="6"/>
  <c r="N93" i="6"/>
  <c r="D170" i="6"/>
  <c r="O780" i="6"/>
  <c r="F492" i="6"/>
  <c r="H419" i="6"/>
  <c r="H244" i="6"/>
  <c r="K502" i="6"/>
  <c r="W502" i="6" s="1"/>
  <c r="K579" i="6"/>
  <c r="W579" i="6" s="1"/>
  <c r="K834" i="6"/>
  <c r="W834" i="6" s="1"/>
  <c r="N484" i="6"/>
  <c r="Q518" i="6"/>
  <c r="F636" i="6"/>
  <c r="L635" i="6"/>
  <c r="P452" i="6"/>
  <c r="N583" i="6"/>
  <c r="E856" i="6"/>
  <c r="H327" i="6"/>
  <c r="R721" i="6"/>
  <c r="L415" i="6"/>
  <c r="E276" i="6"/>
  <c r="M642" i="6"/>
  <c r="H38" i="6"/>
  <c r="R223" i="6"/>
  <c r="E204" i="6"/>
  <c r="F588" i="6"/>
  <c r="O863" i="6"/>
  <c r="D108" i="6"/>
  <c r="M689" i="6"/>
  <c r="Q477" i="6"/>
  <c r="O838" i="6"/>
  <c r="H666" i="6"/>
  <c r="E863" i="6"/>
  <c r="Q710" i="6"/>
  <c r="F631" i="6"/>
  <c r="E323" i="6"/>
  <c r="M31" i="6"/>
  <c r="P360" i="6"/>
  <c r="O577" i="6"/>
  <c r="R495" i="6"/>
  <c r="P379" i="6"/>
  <c r="M730" i="6"/>
  <c r="R619" i="6"/>
  <c r="N797" i="6"/>
  <c r="F247" i="6"/>
  <c r="H430" i="6"/>
  <c r="E621" i="6"/>
  <c r="P596" i="6"/>
  <c r="R97" i="6"/>
  <c r="F331" i="6"/>
  <c r="F761" i="6"/>
  <c r="F822" i="6"/>
  <c r="L577" i="6"/>
  <c r="E555" i="6"/>
  <c r="D759" i="6"/>
  <c r="K585" i="6"/>
  <c r="W585" i="6" s="1"/>
  <c r="G710" i="6"/>
  <c r="U710" i="6" s="1"/>
  <c r="R425" i="6"/>
  <c r="F862" i="6"/>
  <c r="D125" i="6"/>
  <c r="D417" i="6"/>
  <c r="F763" i="6"/>
  <c r="D549" i="6"/>
  <c r="M601" i="6"/>
  <c r="G499" i="6"/>
  <c r="U499" i="6" s="1"/>
  <c r="D134" i="6"/>
  <c r="G464" i="6"/>
  <c r="U464" i="6" s="1"/>
  <c r="L308" i="6"/>
  <c r="N279" i="6"/>
  <c r="Q698" i="6"/>
  <c r="Q863" i="6"/>
  <c r="H378" i="6"/>
  <c r="L803" i="6"/>
  <c r="P260" i="6"/>
  <c r="Q617" i="6"/>
  <c r="M667" i="6"/>
  <c r="K114" i="6"/>
  <c r="W114" i="6" s="1"/>
  <c r="D807" i="6"/>
  <c r="R107" i="6"/>
  <c r="G193" i="6"/>
  <c r="U193" i="6" s="1"/>
  <c r="G128" i="6"/>
  <c r="U128" i="6" s="1"/>
  <c r="H683" i="6"/>
  <c r="H859" i="6"/>
  <c r="R237" i="6"/>
  <c r="E652" i="6"/>
  <c r="E782" i="6"/>
  <c r="Q174" i="6"/>
  <c r="D130" i="6"/>
  <c r="P78" i="6"/>
  <c r="O32" i="6"/>
  <c r="R160" i="6"/>
  <c r="Q552" i="6"/>
  <c r="R826" i="6"/>
  <c r="L507" i="6"/>
  <c r="O753" i="6"/>
  <c r="F90" i="6"/>
  <c r="L607" i="6"/>
  <c r="P127" i="6"/>
  <c r="H461" i="6"/>
  <c r="E627" i="6"/>
  <c r="P688" i="6"/>
  <c r="H131" i="6"/>
  <c r="N196" i="6"/>
  <c r="Q860" i="6"/>
  <c r="M44" i="6"/>
  <c r="P234" i="6"/>
  <c r="O62" i="6"/>
  <c r="H651" i="6"/>
  <c r="L478" i="6"/>
  <c r="H485" i="6"/>
  <c r="F479" i="6"/>
  <c r="E380" i="6"/>
  <c r="H27" i="6"/>
  <c r="F792" i="6"/>
  <c r="M771" i="6"/>
  <c r="E575" i="6"/>
  <c r="H528" i="6"/>
  <c r="O599" i="6"/>
  <c r="R298" i="6"/>
  <c r="E858" i="6"/>
  <c r="L663" i="6"/>
  <c r="M705" i="6"/>
  <c r="N46" i="6"/>
  <c r="K218" i="6"/>
  <c r="W218" i="6" s="1"/>
  <c r="Q288" i="6"/>
  <c r="P395" i="6"/>
  <c r="H20" i="6"/>
  <c r="P674" i="6"/>
  <c r="P746" i="6"/>
  <c r="K710" i="6"/>
  <c r="W710" i="6" s="1"/>
  <c r="O224" i="6"/>
  <c r="P513" i="6"/>
  <c r="K748" i="6"/>
  <c r="W748" i="6" s="1"/>
  <c r="E835" i="6"/>
  <c r="O749" i="6"/>
  <c r="F273" i="6"/>
  <c r="K615" i="6"/>
  <c r="W615" i="6" s="1"/>
  <c r="M257" i="6"/>
  <c r="E795" i="6"/>
  <c r="K388" i="6"/>
  <c r="W388" i="6" s="1"/>
  <c r="H848" i="6"/>
  <c r="L455" i="6"/>
  <c r="O548" i="6"/>
  <c r="E479" i="6"/>
  <c r="L173" i="6"/>
  <c r="N636" i="6"/>
  <c r="H662" i="6"/>
  <c r="K112" i="6"/>
  <c r="W112" i="6" s="1"/>
  <c r="Q788" i="6"/>
  <c r="F113" i="6"/>
  <c r="H646" i="6"/>
  <c r="O268" i="6"/>
  <c r="O751" i="6"/>
  <c r="H664" i="6"/>
  <c r="H746" i="6"/>
  <c r="L489" i="6"/>
  <c r="H408" i="6"/>
  <c r="N729" i="6"/>
  <c r="R304" i="6"/>
  <c r="H199" i="6"/>
  <c r="F163" i="6"/>
  <c r="P345" i="6"/>
  <c r="K466" i="6"/>
  <c r="W466" i="6" s="1"/>
  <c r="E236" i="6"/>
  <c r="F487" i="6"/>
  <c r="P163" i="6"/>
  <c r="R378" i="6"/>
  <c r="O162" i="6"/>
  <c r="H774" i="6"/>
  <c r="R526" i="6"/>
  <c r="K71" i="6"/>
  <c r="W71" i="6" s="1"/>
  <c r="N561" i="6"/>
  <c r="O583" i="6"/>
  <c r="E789" i="6"/>
  <c r="P590" i="6"/>
  <c r="L751" i="6"/>
  <c r="F242" i="6"/>
  <c r="Q63" i="6"/>
  <c r="O762" i="6"/>
  <c r="N342" i="6"/>
  <c r="R514" i="6"/>
  <c r="K183" i="6"/>
  <c r="W183" i="6" s="1"/>
  <c r="Q468" i="6"/>
  <c r="H133" i="6"/>
  <c r="H437" i="6"/>
  <c r="N269" i="6"/>
  <c r="P575" i="6"/>
  <c r="M791" i="6"/>
  <c r="R659" i="6"/>
  <c r="N620" i="6"/>
  <c r="D143" i="6"/>
  <c r="F354" i="6"/>
  <c r="H515" i="6"/>
  <c r="L533" i="6"/>
  <c r="D628" i="6"/>
  <c r="L742" i="6"/>
  <c r="R218" i="6"/>
  <c r="L527" i="6"/>
  <c r="N454" i="6"/>
  <c r="P80" i="6"/>
  <c r="G805" i="6"/>
  <c r="U805" i="6" s="1"/>
  <c r="K405" i="6"/>
  <c r="W405" i="6" s="1"/>
  <c r="Q648" i="6"/>
  <c r="L150" i="6"/>
  <c r="K128" i="6"/>
  <c r="W128" i="6" s="1"/>
  <c r="N733" i="6"/>
  <c r="D760" i="6"/>
  <c r="D48" i="6"/>
  <c r="K340" i="6"/>
  <c r="W340" i="6" s="1"/>
  <c r="K589" i="6"/>
  <c r="W589" i="6" s="1"/>
  <c r="D489" i="6"/>
  <c r="L821" i="6"/>
  <c r="M153" i="6"/>
  <c r="D732" i="6"/>
  <c r="D494" i="6"/>
  <c r="D163" i="6"/>
  <c r="D568" i="6"/>
  <c r="O398" i="6"/>
  <c r="L705" i="6"/>
  <c r="N536" i="6"/>
  <c r="D726" i="6"/>
  <c r="R271" i="6"/>
  <c r="N794" i="6"/>
  <c r="N143" i="6"/>
  <c r="H407" i="6"/>
  <c r="G804" i="6"/>
  <c r="U804" i="6" s="1"/>
  <c r="R678" i="6"/>
  <c r="H316" i="6"/>
  <c r="G852" i="6"/>
  <c r="U852" i="6" s="1"/>
  <c r="M569" i="6"/>
  <c r="D635" i="6"/>
  <c r="N612" i="6"/>
  <c r="K432" i="6"/>
  <c r="W432" i="6" s="1"/>
  <c r="L283" i="6"/>
  <c r="F521" i="6"/>
  <c r="P249" i="6"/>
  <c r="H218" i="6"/>
  <c r="R462" i="6"/>
  <c r="H798" i="6"/>
  <c r="L252" i="6"/>
  <c r="G545" i="6"/>
  <c r="U545" i="6" s="1"/>
  <c r="F698" i="6"/>
  <c r="G149" i="6"/>
  <c r="U149" i="6" s="1"/>
  <c r="L655" i="6"/>
  <c r="L223" i="6"/>
  <c r="O330" i="6"/>
  <c r="K729" i="6"/>
  <c r="W729" i="6" s="1"/>
  <c r="R797" i="6"/>
  <c r="F228" i="6"/>
  <c r="L613" i="6"/>
  <c r="H50" i="6"/>
  <c r="H302" i="6"/>
  <c r="N763" i="6"/>
  <c r="H631" i="6"/>
  <c r="O283" i="6"/>
  <c r="R143" i="6"/>
  <c r="R373" i="6"/>
  <c r="N40" i="6"/>
  <c r="G733" i="6"/>
  <c r="U733" i="6" s="1"/>
  <c r="R319" i="6"/>
  <c r="E403" i="6"/>
  <c r="Q339" i="6"/>
  <c r="R138" i="6"/>
  <c r="N271" i="6"/>
  <c r="F457" i="6"/>
  <c r="F215" i="6"/>
  <c r="P25" i="6"/>
  <c r="O274" i="6"/>
  <c r="M747" i="6"/>
  <c r="G463" i="6"/>
  <c r="U463" i="6" s="1"/>
  <c r="D492" i="6"/>
  <c r="H391" i="6"/>
  <c r="L805" i="6"/>
  <c r="G447" i="6"/>
  <c r="U447" i="6" s="1"/>
  <c r="Q489" i="6"/>
  <c r="Q108" i="6"/>
  <c r="G761" i="6"/>
  <c r="U761" i="6" s="1"/>
  <c r="L630" i="6"/>
  <c r="D86" i="6"/>
  <c r="Q422" i="6"/>
  <c r="Q794" i="6"/>
  <c r="D617" i="6"/>
  <c r="E751" i="6"/>
  <c r="M515" i="6"/>
  <c r="L463" i="6"/>
  <c r="H46" i="6"/>
  <c r="M187" i="6"/>
  <c r="Q557" i="6"/>
  <c r="E612" i="6"/>
  <c r="D716" i="6"/>
  <c r="O251" i="6"/>
  <c r="N66" i="6"/>
  <c r="F73" i="6"/>
  <c r="R544" i="6"/>
  <c r="N538" i="6"/>
  <c r="D202" i="6"/>
  <c r="F478" i="6"/>
  <c r="P96" i="6"/>
  <c r="F94" i="6"/>
  <c r="E300" i="6"/>
  <c r="N678" i="6"/>
  <c r="E158" i="6"/>
  <c r="G781" i="6"/>
  <c r="U781" i="6" s="1"/>
  <c r="Q159" i="6"/>
  <c r="P718" i="6"/>
  <c r="F510" i="6"/>
  <c r="Q636" i="6"/>
  <c r="D293" i="6"/>
  <c r="N256" i="6"/>
  <c r="R446" i="6"/>
  <c r="E810" i="6"/>
  <c r="Q206" i="6"/>
  <c r="R135" i="6"/>
  <c r="F545" i="6"/>
  <c r="L153" i="6"/>
  <c r="M567" i="6"/>
  <c r="D94" i="6"/>
  <c r="L701" i="6"/>
  <c r="F670" i="6"/>
  <c r="N397" i="6"/>
  <c r="G172" i="6"/>
  <c r="U172" i="6" s="1"/>
  <c r="D518" i="6"/>
  <c r="G799" i="6"/>
  <c r="U799" i="6" s="1"/>
  <c r="F55" i="6"/>
  <c r="P110" i="6"/>
  <c r="K53" i="6"/>
  <c r="W53" i="6" s="1"/>
  <c r="D493" i="6"/>
  <c r="D811" i="6"/>
  <c r="R197" i="6"/>
  <c r="H640" i="6"/>
  <c r="D590" i="6"/>
  <c r="D367" i="6"/>
  <c r="E801" i="6"/>
  <c r="N208" i="6"/>
  <c r="E328" i="6"/>
  <c r="D625" i="6"/>
  <c r="G682" i="6"/>
  <c r="U682" i="6" s="1"/>
  <c r="N735" i="6"/>
  <c r="P686" i="6"/>
  <c r="R789" i="6"/>
  <c r="K823" i="6"/>
  <c r="W823" i="6" s="1"/>
  <c r="E616" i="6"/>
  <c r="M474" i="6"/>
  <c r="R840" i="6"/>
  <c r="O723" i="6"/>
  <c r="R387" i="6"/>
  <c r="R252" i="6"/>
  <c r="K743" i="6"/>
  <c r="W743" i="6" s="1"/>
  <c r="L174" i="6"/>
  <c r="M220" i="6"/>
  <c r="F224" i="6"/>
  <c r="Q565" i="6"/>
  <c r="E137" i="6"/>
  <c r="L776" i="6"/>
  <c r="M261" i="6"/>
  <c r="N314" i="6"/>
  <c r="Q717" i="6"/>
  <c r="E86" i="6"/>
  <c r="L23" i="6"/>
  <c r="Q323" i="6"/>
  <c r="E639" i="6"/>
  <c r="R318" i="6"/>
  <c r="Q465" i="6"/>
  <c r="D605" i="6"/>
  <c r="P583" i="6"/>
  <c r="G706" i="6"/>
  <c r="U706" i="6" s="1"/>
  <c r="G526" i="6"/>
  <c r="U526" i="6" s="1"/>
  <c r="M270" i="6"/>
  <c r="N354" i="6"/>
  <c r="R441" i="6"/>
  <c r="L55" i="6"/>
  <c r="K828" i="6"/>
  <c r="W828" i="6" s="1"/>
  <c r="R286" i="6"/>
  <c r="L454" i="6"/>
  <c r="H235" i="6"/>
  <c r="Q278" i="6"/>
  <c r="H757" i="6"/>
  <c r="E583" i="6"/>
  <c r="M296" i="6"/>
  <c r="Q825" i="6"/>
  <c r="M41" i="6"/>
  <c r="E217" i="6"/>
  <c r="Q398" i="6"/>
  <c r="M571" i="6"/>
  <c r="G404" i="6"/>
  <c r="U404" i="6" s="1"/>
  <c r="H58" i="6"/>
  <c r="N582" i="6"/>
  <c r="G170" i="6"/>
  <c r="U170" i="6" s="1"/>
  <c r="Q21" i="6"/>
  <c r="D241" i="6"/>
  <c r="Q522" i="6"/>
  <c r="F119" i="6"/>
  <c r="G169" i="6"/>
  <c r="U169" i="6" s="1"/>
  <c r="Q830" i="6"/>
  <c r="K346" i="6"/>
  <c r="W346" i="6" s="1"/>
  <c r="M522" i="6"/>
  <c r="O95" i="6"/>
  <c r="R769" i="6"/>
  <c r="E483" i="6"/>
  <c r="F264" i="6"/>
  <c r="M777" i="6"/>
  <c r="R709" i="6"/>
  <c r="M618" i="6"/>
  <c r="Q239" i="6"/>
  <c r="R374" i="6"/>
  <c r="L436" i="6"/>
  <c r="M591" i="6"/>
  <c r="L101" i="6"/>
  <c r="E333" i="6"/>
  <c r="R605" i="6"/>
  <c r="M304" i="6"/>
  <c r="F697" i="6"/>
  <c r="K667" i="6"/>
  <c r="W667" i="6" s="1"/>
  <c r="K355" i="6"/>
  <c r="W355" i="6" s="1"/>
  <c r="D480" i="6"/>
  <c r="R245" i="6"/>
  <c r="P778" i="6"/>
  <c r="H342" i="6"/>
  <c r="L337" i="6"/>
  <c r="M397" i="6"/>
  <c r="H807" i="6"/>
  <c r="R857" i="6"/>
  <c r="R825" i="6"/>
  <c r="O507" i="6"/>
  <c r="F279" i="6"/>
  <c r="K51" i="6"/>
  <c r="W51" i="6" s="1"/>
  <c r="O29" i="6"/>
  <c r="E499" i="6"/>
  <c r="R529" i="6"/>
  <c r="O647" i="6"/>
  <c r="N592" i="6"/>
  <c r="O19" i="6"/>
  <c r="E125" i="6"/>
  <c r="R367" i="6"/>
  <c r="M578" i="6"/>
  <c r="F385" i="6"/>
  <c r="P521" i="6"/>
  <c r="K613" i="6"/>
  <c r="W613" i="6" s="1"/>
  <c r="P528" i="6"/>
  <c r="F39" i="6"/>
  <c r="L537" i="6"/>
  <c r="E111" i="6"/>
  <c r="L775" i="6"/>
  <c r="G80" i="6"/>
  <c r="U80" i="6" s="1"/>
  <c r="K692" i="6"/>
  <c r="W692" i="6" s="1"/>
  <c r="K343" i="6"/>
  <c r="W343" i="6" s="1"/>
  <c r="P417" i="6"/>
  <c r="M344" i="6"/>
  <c r="E820" i="6"/>
  <c r="K756" i="6"/>
  <c r="W756" i="6" s="1"/>
  <c r="L475" i="6"/>
  <c r="E246" i="6"/>
  <c r="H292" i="6"/>
  <c r="F814" i="6"/>
  <c r="E471" i="6"/>
  <c r="M43" i="6"/>
  <c r="E79" i="6"/>
  <c r="P789" i="6"/>
  <c r="D129" i="6"/>
  <c r="F292" i="6"/>
  <c r="G273" i="6"/>
  <c r="U273" i="6" s="1"/>
  <c r="R153" i="6"/>
  <c r="L515" i="6"/>
  <c r="R340" i="6"/>
  <c r="G579" i="6"/>
  <c r="U579" i="6" s="1"/>
  <c r="V579" i="6" s="1"/>
  <c r="F371" i="6"/>
  <c r="D825" i="6"/>
  <c r="G71" i="6"/>
  <c r="U71" i="6" s="1"/>
  <c r="K477" i="6"/>
  <c r="W477" i="6" s="1"/>
  <c r="P239" i="6"/>
  <c r="G793" i="6"/>
  <c r="U793" i="6" s="1"/>
  <c r="D185" i="6"/>
  <c r="N771" i="6"/>
  <c r="L383" i="6"/>
  <c r="N615" i="6"/>
  <c r="K139" i="6"/>
  <c r="W139" i="6" s="1"/>
  <c r="F412" i="6"/>
  <c r="G399" i="6"/>
  <c r="U399" i="6" s="1"/>
  <c r="R161" i="6"/>
  <c r="F284" i="6"/>
  <c r="G468" i="6"/>
  <c r="U468" i="6" s="1"/>
  <c r="N480" i="6"/>
  <c r="O272" i="6"/>
  <c r="L572" i="6"/>
  <c r="R674" i="6"/>
  <c r="K755" i="6"/>
  <c r="W755" i="6" s="1"/>
  <c r="M262" i="6"/>
  <c r="L620" i="6"/>
  <c r="H465" i="6"/>
  <c r="F753" i="6"/>
  <c r="D464" i="6"/>
  <c r="M207" i="6"/>
  <c r="G719" i="6"/>
  <c r="U719" i="6" s="1"/>
  <c r="R418" i="6"/>
  <c r="D296" i="6"/>
  <c r="L183" i="6"/>
  <c r="L815" i="6"/>
  <c r="N118" i="6"/>
  <c r="R35" i="6"/>
  <c r="F152" i="6"/>
  <c r="R786" i="6"/>
  <c r="K525" i="6"/>
  <c r="W525" i="6" s="1"/>
  <c r="H432" i="6"/>
  <c r="O847" i="6"/>
  <c r="E147" i="6"/>
  <c r="H215" i="6"/>
  <c r="H849" i="6"/>
  <c r="F694" i="6"/>
  <c r="R326" i="6"/>
  <c r="N570" i="6"/>
  <c r="G490" i="6"/>
  <c r="U490" i="6" s="1"/>
  <c r="P160" i="6"/>
  <c r="K587" i="6"/>
  <c r="W587" i="6" s="1"/>
  <c r="O801" i="6"/>
  <c r="M377" i="6"/>
  <c r="M576" i="6"/>
  <c r="G105" i="6"/>
  <c r="U105" i="6" s="1"/>
  <c r="D542" i="6"/>
  <c r="O737" i="6"/>
  <c r="H678" i="6"/>
  <c r="H707" i="6"/>
  <c r="L396" i="6"/>
  <c r="O670" i="6"/>
  <c r="N530" i="6"/>
  <c r="O656" i="6"/>
  <c r="H213" i="6"/>
  <c r="H753" i="6"/>
  <c r="P796" i="6"/>
  <c r="Q684" i="6"/>
  <c r="N608" i="6"/>
  <c r="P853" i="6"/>
  <c r="P392" i="6"/>
  <c r="O682" i="6"/>
  <c r="D580" i="6"/>
  <c r="E257" i="6"/>
  <c r="K673" i="6"/>
  <c r="W673" i="6" s="1"/>
  <c r="M721" i="6"/>
  <c r="N237" i="6"/>
  <c r="Q778" i="6"/>
  <c r="G665" i="6"/>
  <c r="U665" i="6" s="1"/>
  <c r="E35" i="6"/>
  <c r="D512" i="6"/>
  <c r="K407" i="6"/>
  <c r="W407" i="6" s="1"/>
  <c r="N95" i="6"/>
  <c r="O553" i="6"/>
  <c r="K441" i="6"/>
  <c r="W441" i="6" s="1"/>
  <c r="O642" i="6"/>
  <c r="N795" i="6"/>
  <c r="N568" i="6"/>
  <c r="O273" i="6"/>
  <c r="N105" i="6"/>
  <c r="D190" i="6"/>
  <c r="K711" i="6"/>
  <c r="W711" i="6" s="1"/>
  <c r="R812" i="6"/>
  <c r="O813" i="6"/>
  <c r="K292" i="6"/>
  <c r="W292" i="6" s="1"/>
  <c r="F407" i="6"/>
  <c r="L737" i="6"/>
  <c r="E668" i="6"/>
  <c r="R640" i="6"/>
  <c r="R186" i="6"/>
  <c r="D622" i="6"/>
  <c r="G159" i="6"/>
  <c r="U159" i="6" s="1"/>
  <c r="O779" i="6"/>
  <c r="D232" i="6"/>
  <c r="G175" i="6"/>
  <c r="U175" i="6" s="1"/>
  <c r="D308" i="6"/>
  <c r="H125" i="6"/>
  <c r="F465" i="6"/>
  <c r="Q424" i="6"/>
  <c r="M221" i="6"/>
  <c r="R225" i="6"/>
  <c r="N451" i="6"/>
  <c r="F714" i="6"/>
  <c r="Q619" i="6"/>
  <c r="Q576" i="6"/>
  <c r="R845" i="6"/>
  <c r="P502" i="6"/>
  <c r="N185" i="6"/>
  <c r="M792" i="6"/>
  <c r="H403" i="6"/>
  <c r="P687" i="6"/>
  <c r="Q253" i="6"/>
  <c r="M857" i="6"/>
  <c r="D863" i="6"/>
  <c r="K498" i="6"/>
  <c r="W498" i="6" s="1"/>
  <c r="F589" i="6"/>
  <c r="M61" i="6"/>
  <c r="H550" i="6"/>
  <c r="M168" i="6"/>
  <c r="L340" i="6"/>
  <c r="H758" i="6"/>
  <c r="F442" i="6"/>
  <c r="F300" i="6"/>
  <c r="K633" i="6"/>
  <c r="W633" i="6" s="1"/>
  <c r="R219" i="6"/>
  <c r="E430" i="6"/>
  <c r="K30" i="6"/>
  <c r="W30" i="6" s="1"/>
  <c r="M401" i="6"/>
  <c r="K324" i="6"/>
  <c r="W324" i="6" s="1"/>
  <c r="D650" i="6"/>
  <c r="Q243" i="6"/>
  <c r="E253" i="6"/>
  <c r="R390" i="6"/>
  <c r="P851" i="6"/>
  <c r="K816" i="6"/>
  <c r="W816" i="6" s="1"/>
  <c r="H470" i="6"/>
  <c r="E769" i="6"/>
  <c r="M66" i="6"/>
  <c r="Q103" i="6"/>
  <c r="Q198" i="6"/>
  <c r="P189" i="6"/>
  <c r="E707" i="6"/>
  <c r="N56" i="6"/>
  <c r="M684" i="6"/>
  <c r="O280" i="6"/>
  <c r="K332" i="6"/>
  <c r="W332" i="6" s="1"/>
  <c r="F219" i="6"/>
  <c r="K435" i="6"/>
  <c r="W435" i="6" s="1"/>
  <c r="M536" i="6"/>
  <c r="N618" i="6"/>
  <c r="R452" i="6"/>
  <c r="Q517" i="6"/>
  <c r="E83" i="6"/>
  <c r="F696" i="6"/>
  <c r="H116" i="6"/>
  <c r="Q69" i="6"/>
  <c r="P26" i="6"/>
  <c r="F667" i="6"/>
  <c r="P430" i="6"/>
  <c r="P852" i="6"/>
  <c r="N107" i="6"/>
  <c r="D633" i="6"/>
  <c r="H638" i="6"/>
  <c r="F863" i="6"/>
  <c r="D27" i="6"/>
  <c r="H712" i="6"/>
  <c r="H306" i="6"/>
  <c r="P582" i="6"/>
  <c r="K279" i="6"/>
  <c r="W279" i="6" s="1"/>
  <c r="E24" i="6"/>
  <c r="P542" i="6"/>
  <c r="F837" i="6"/>
  <c r="Q343" i="6"/>
  <c r="K339" i="6"/>
  <c r="W339" i="6" s="1"/>
  <c r="L506" i="6"/>
  <c r="E580" i="6"/>
  <c r="O582" i="6"/>
  <c r="N453" i="6"/>
  <c r="H514" i="6"/>
  <c r="M565" i="6"/>
  <c r="P98" i="6"/>
  <c r="P561" i="6"/>
  <c r="H211" i="6"/>
  <c r="R169" i="6"/>
  <c r="F191" i="6"/>
  <c r="O495" i="6"/>
  <c r="E143" i="6"/>
  <c r="L487" i="6"/>
  <c r="E475" i="6"/>
  <c r="P325" i="6"/>
  <c r="M251" i="6"/>
  <c r="H376" i="6"/>
  <c r="Q666" i="6"/>
  <c r="D365" i="6"/>
  <c r="K524" i="6"/>
  <c r="W524" i="6" s="1"/>
  <c r="L774" i="6"/>
  <c r="R255" i="6"/>
  <c r="P642" i="6"/>
  <c r="Q688" i="6"/>
  <c r="O307" i="6"/>
  <c r="K584" i="6"/>
  <c r="W584" i="6" s="1"/>
  <c r="L538" i="6"/>
  <c r="F813" i="6"/>
  <c r="H99" i="6"/>
  <c r="H490" i="6"/>
  <c r="H828" i="6"/>
  <c r="E520" i="6"/>
  <c r="M349" i="6"/>
  <c r="F646" i="6"/>
  <c r="P470" i="6"/>
  <c r="P70" i="6"/>
  <c r="P670" i="6"/>
  <c r="P479" i="6"/>
  <c r="F824" i="6"/>
  <c r="N859" i="6"/>
  <c r="M833" i="6"/>
  <c r="K203" i="6"/>
  <c r="W203" i="6" s="1"/>
  <c r="N855" i="6"/>
  <c r="E557" i="6"/>
  <c r="P456" i="6"/>
  <c r="E683" i="6"/>
  <c r="L806" i="6"/>
  <c r="L222" i="6"/>
  <c r="Q507" i="6"/>
  <c r="H137" i="6"/>
  <c r="F856" i="6"/>
  <c r="P657" i="6"/>
  <c r="H652" i="6"/>
  <c r="F812" i="6"/>
  <c r="O758" i="6"/>
  <c r="E39" i="6"/>
  <c r="Q861" i="6"/>
  <c r="O543" i="6"/>
  <c r="N814" i="6"/>
  <c r="H412" i="6"/>
  <c r="P449" i="6"/>
  <c r="F348" i="6"/>
  <c r="R782" i="6"/>
  <c r="Q156" i="6"/>
  <c r="G588" i="6"/>
  <c r="U588" i="6" s="1"/>
  <c r="Q608" i="6"/>
  <c r="E854" i="6"/>
  <c r="G506" i="6"/>
  <c r="U506" i="6" s="1"/>
  <c r="N721" i="6"/>
  <c r="R641" i="6"/>
  <c r="Q595" i="6"/>
  <c r="K327" i="6"/>
  <c r="W327" i="6" s="1"/>
  <c r="R416" i="6"/>
  <c r="P151" i="6"/>
  <c r="F503" i="6"/>
  <c r="F402" i="6"/>
  <c r="D679" i="6"/>
  <c r="H343" i="6"/>
  <c r="E129" i="6"/>
  <c r="N513" i="6"/>
  <c r="D529" i="6"/>
  <c r="E154" i="6"/>
  <c r="F44" i="6"/>
  <c r="G593" i="6"/>
  <c r="U593" i="6" s="1"/>
  <c r="G658" i="6"/>
  <c r="U658" i="6" s="1"/>
  <c r="N712" i="6"/>
  <c r="P720" i="6"/>
  <c r="M68" i="6"/>
  <c r="Q512" i="6"/>
  <c r="H160" i="6"/>
  <c r="M211" i="6"/>
  <c r="H772" i="6"/>
  <c r="H362" i="6"/>
  <c r="G594" i="6"/>
  <c r="U594" i="6" s="1"/>
  <c r="Q657" i="6"/>
  <c r="M484" i="6"/>
  <c r="K751" i="6"/>
  <c r="W751" i="6" s="1"/>
  <c r="D244" i="6"/>
  <c r="K198" i="6"/>
  <c r="W198" i="6" s="1"/>
  <c r="D329" i="6"/>
  <c r="N282" i="6"/>
  <c r="L315" i="6"/>
  <c r="O338" i="6"/>
  <c r="N816" i="6"/>
  <c r="E434" i="6"/>
  <c r="L833" i="6"/>
  <c r="H864" i="6"/>
  <c r="H381" i="6"/>
  <c r="F638" i="6"/>
  <c r="K266" i="6"/>
  <c r="W266" i="6" s="1"/>
  <c r="N304" i="6"/>
  <c r="O446" i="6"/>
  <c r="L784" i="6"/>
  <c r="H759" i="6"/>
  <c r="L351" i="6"/>
  <c r="Q854" i="6"/>
  <c r="N518" i="6"/>
  <c r="P221" i="6"/>
  <c r="K548" i="6"/>
  <c r="W548" i="6" s="1"/>
  <c r="K328" i="6"/>
  <c r="W328" i="6" s="1"/>
  <c r="H697" i="6"/>
  <c r="K38" i="6"/>
  <c r="W38" i="6" s="1"/>
  <c r="F838" i="6"/>
  <c r="N621" i="6"/>
  <c r="D765" i="6"/>
  <c r="M263" i="6"/>
  <c r="F808" i="6"/>
  <c r="D247" i="6"/>
  <c r="P662" i="6"/>
  <c r="F246" i="6"/>
  <c r="E601" i="6"/>
  <c r="L667" i="6"/>
  <c r="H600" i="6"/>
  <c r="K406" i="6"/>
  <c r="W406" i="6" s="1"/>
  <c r="P806" i="6"/>
  <c r="K337" i="6"/>
  <c r="W337" i="6" s="1"/>
  <c r="E518" i="6"/>
  <c r="M623" i="6"/>
  <c r="F122" i="6"/>
  <c r="K691" i="6"/>
  <c r="W691" i="6" s="1"/>
  <c r="L231" i="6"/>
  <c r="M360" i="6"/>
  <c r="E209" i="6"/>
  <c r="L715" i="6"/>
  <c r="O460" i="6"/>
  <c r="P362" i="6"/>
  <c r="M585" i="6"/>
  <c r="F408" i="6"/>
  <c r="H312" i="6"/>
  <c r="F339" i="6"/>
  <c r="H425" i="6"/>
  <c r="E462" i="6"/>
  <c r="Q646" i="6"/>
  <c r="H532" i="6"/>
  <c r="L476" i="6"/>
  <c r="R690" i="6"/>
  <c r="M71" i="6"/>
  <c r="H713" i="6"/>
  <c r="H826" i="6"/>
  <c r="P803" i="6"/>
  <c r="L367" i="6"/>
  <c r="K182" i="6"/>
  <c r="W182" i="6" s="1"/>
  <c r="N187" i="6"/>
  <c r="L148" i="6"/>
  <c r="L809" i="6"/>
  <c r="N655" i="6"/>
  <c r="P294" i="6"/>
  <c r="K676" i="6"/>
  <c r="W676" i="6" s="1"/>
  <c r="R366" i="6"/>
  <c r="E435" i="6"/>
  <c r="O127" i="6"/>
  <c r="M840" i="6"/>
  <c r="F48" i="6"/>
  <c r="E58" i="6"/>
  <c r="H531" i="6"/>
  <c r="L602" i="6"/>
  <c r="E505" i="6"/>
  <c r="E149" i="6"/>
  <c r="L698" i="6"/>
  <c r="Q121" i="6"/>
  <c r="K56" i="6"/>
  <c r="W56" i="6" s="1"/>
  <c r="Q353" i="6"/>
  <c r="R192" i="6"/>
  <c r="M590" i="6"/>
  <c r="E779" i="6"/>
  <c r="F188" i="6"/>
  <c r="P710" i="6"/>
  <c r="R482" i="6"/>
  <c r="P512" i="6"/>
  <c r="D54" i="6"/>
  <c r="M419" i="6"/>
  <c r="E744" i="6"/>
  <c r="M32" i="6"/>
  <c r="H715" i="6"/>
  <c r="K438" i="6"/>
  <c r="W438" i="6" s="1"/>
  <c r="E181" i="6"/>
  <c r="H214" i="6"/>
  <c r="M507" i="6"/>
  <c r="E460" i="6"/>
  <c r="O786" i="6"/>
  <c r="F103" i="6"/>
  <c r="P768" i="6"/>
  <c r="P568" i="6"/>
  <c r="K793" i="6"/>
  <c r="W793" i="6" s="1"/>
  <c r="Q113" i="6"/>
  <c r="E397" i="6"/>
  <c r="M389" i="6"/>
  <c r="H693" i="6"/>
  <c r="H385" i="6"/>
  <c r="M489" i="6"/>
  <c r="H149" i="6"/>
  <c r="M582" i="6"/>
  <c r="H591" i="6"/>
  <c r="F328" i="6"/>
  <c r="K652" i="6"/>
  <c r="W652" i="6" s="1"/>
  <c r="O606" i="6"/>
  <c r="H303" i="6"/>
  <c r="R421" i="6"/>
  <c r="M243" i="6"/>
  <c r="P765" i="6"/>
  <c r="F298" i="6"/>
  <c r="F699" i="6"/>
  <c r="K840" i="6"/>
  <c r="W840" i="6" s="1"/>
  <c r="N50" i="6"/>
  <c r="L27" i="6"/>
  <c r="P665" i="6"/>
  <c r="E588" i="6"/>
  <c r="M849" i="6"/>
  <c r="P425" i="6"/>
  <c r="F781" i="6"/>
  <c r="M429" i="6"/>
  <c r="P398" i="6"/>
  <c r="R249" i="6"/>
  <c r="R668" i="6"/>
  <c r="F620" i="6"/>
  <c r="L681" i="6"/>
  <c r="M615" i="6"/>
  <c r="P606" i="6"/>
  <c r="O824" i="6"/>
  <c r="G429" i="6"/>
  <c r="U429" i="6" s="1"/>
  <c r="F831" i="6"/>
  <c r="D545" i="6"/>
  <c r="D821" i="6"/>
  <c r="G217" i="6"/>
  <c r="U217" i="6" s="1"/>
  <c r="D384" i="6"/>
  <c r="L279" i="6"/>
  <c r="P651" i="6"/>
  <c r="E655" i="6"/>
  <c r="M614" i="6"/>
  <c r="G18" i="6"/>
  <c r="U18" i="6" s="1"/>
  <c r="P668" i="6"/>
  <c r="D495" i="6"/>
  <c r="M455" i="6"/>
  <c r="E229" i="6"/>
  <c r="L725" i="6"/>
  <c r="G232" i="6"/>
  <c r="U232" i="6" s="1"/>
  <c r="E89" i="6"/>
  <c r="H23" i="6"/>
  <c r="K255" i="6"/>
  <c r="W255" i="6" s="1"/>
  <c r="H459" i="6"/>
  <c r="N624" i="6"/>
  <c r="K624" i="6"/>
  <c r="W624" i="6" s="1"/>
  <c r="F302" i="6"/>
  <c r="E860" i="6"/>
  <c r="F245" i="6"/>
  <c r="F843" i="6"/>
  <c r="O46" i="6"/>
  <c r="K297" i="6"/>
  <c r="W297" i="6" s="1"/>
  <c r="L421" i="6"/>
  <c r="Q626" i="6"/>
  <c r="L582" i="6"/>
  <c r="L609" i="6"/>
  <c r="K329" i="6"/>
  <c r="W329" i="6" s="1"/>
  <c r="Q638" i="6"/>
  <c r="L688" i="6"/>
  <c r="P85" i="6"/>
  <c r="K700" i="6"/>
  <c r="W700" i="6" s="1"/>
  <c r="H390" i="6"/>
  <c r="R375" i="6"/>
  <c r="K532" i="6"/>
  <c r="W532" i="6" s="1"/>
  <c r="O103" i="6"/>
  <c r="G713" i="6"/>
  <c r="U713" i="6" s="1"/>
  <c r="F744" i="6"/>
  <c r="F127" i="6"/>
  <c r="D722" i="6"/>
  <c r="O102" i="6"/>
  <c r="P363" i="6"/>
  <c r="G282" i="6"/>
  <c r="U282" i="6" s="1"/>
  <c r="F382" i="6"/>
  <c r="F807" i="6"/>
  <c r="D446" i="6"/>
  <c r="D665" i="6"/>
  <c r="G179" i="6"/>
  <c r="U179" i="6" s="1"/>
  <c r="H521" i="6"/>
  <c r="F355" i="6"/>
  <c r="R388" i="6"/>
  <c r="N200" i="6"/>
  <c r="M194" i="6"/>
  <c r="E649" i="6"/>
  <c r="K311" i="6"/>
  <c r="W311" i="6" s="1"/>
  <c r="E280" i="6"/>
  <c r="E334" i="6"/>
  <c r="H134" i="6"/>
  <c r="M848" i="6"/>
  <c r="O745" i="6"/>
  <c r="L606" i="6"/>
  <c r="R801" i="6"/>
  <c r="Q423" i="6"/>
  <c r="F741" i="6"/>
  <c r="L238" i="6"/>
  <c r="M550" i="6"/>
  <c r="F204" i="6"/>
  <c r="R213" i="6"/>
  <c r="Q23" i="6"/>
  <c r="E57" i="6"/>
  <c r="M807" i="6"/>
  <c r="O662" i="6"/>
  <c r="F732" i="6"/>
  <c r="O604" i="6"/>
  <c r="D252" i="6"/>
  <c r="P731" i="6"/>
  <c r="E674" i="6"/>
  <c r="P523" i="6"/>
  <c r="E662" i="6"/>
  <c r="M573" i="6"/>
  <c r="N851" i="6"/>
  <c r="H197" i="6"/>
  <c r="O229" i="6"/>
  <c r="E450" i="6"/>
  <c r="E242" i="6"/>
  <c r="N810" i="6"/>
  <c r="L598" i="6"/>
  <c r="E584" i="6"/>
  <c r="F111" i="6"/>
  <c r="O399" i="6"/>
  <c r="H154" i="6"/>
  <c r="N274" i="6"/>
  <c r="L822" i="6"/>
  <c r="M852" i="6"/>
  <c r="E690" i="6"/>
  <c r="Q400" i="6"/>
  <c r="N864" i="6"/>
  <c r="F32" i="6"/>
  <c r="K778" i="6"/>
  <c r="W778" i="6" s="1"/>
  <c r="L128" i="6"/>
  <c r="L638" i="6"/>
  <c r="R337" i="6"/>
  <c r="R354" i="6"/>
  <c r="H410" i="6"/>
  <c r="F509" i="6"/>
  <c r="R611" i="6"/>
  <c r="L854" i="6"/>
  <c r="E805" i="6"/>
  <c r="E304" i="6"/>
  <c r="K695" i="6"/>
  <c r="W695" i="6" s="1"/>
  <c r="F799" i="6"/>
  <c r="Q262" i="6"/>
  <c r="H797" i="6"/>
  <c r="Q548" i="6"/>
  <c r="L329" i="6"/>
  <c r="L621" i="6"/>
  <c r="N824" i="6"/>
  <c r="R649" i="6"/>
  <c r="D225" i="6"/>
  <c r="G807" i="6"/>
  <c r="U807" i="6" s="1"/>
  <c r="G249" i="6"/>
  <c r="U249" i="6" s="1"/>
  <c r="G242" i="6"/>
  <c r="U242" i="6" s="1"/>
  <c r="G680" i="6"/>
  <c r="U680" i="6" s="1"/>
  <c r="N65" i="6"/>
  <c r="N504" i="6"/>
  <c r="H497" i="6"/>
  <c r="G36" i="6"/>
  <c r="U36" i="6" s="1"/>
  <c r="D155" i="6"/>
  <c r="P775" i="6"/>
  <c r="F29" i="6"/>
  <c r="H489" i="6"/>
  <c r="R62" i="6"/>
  <c r="H837" i="6"/>
  <c r="E138" i="6"/>
  <c r="F404" i="6"/>
  <c r="M554" i="6"/>
  <c r="E576" i="6"/>
  <c r="E411" i="6"/>
  <c r="D791" i="6"/>
  <c r="O220" i="6"/>
  <c r="O538" i="6"/>
  <c r="Q641" i="6"/>
  <c r="P118" i="6"/>
  <c r="O568" i="6"/>
  <c r="G34" i="6"/>
  <c r="U34" i="6" s="1"/>
  <c r="L746" i="6"/>
  <c r="G188" i="6"/>
  <c r="U188" i="6" s="1"/>
  <c r="V188" i="6" s="1"/>
  <c r="E488" i="6"/>
  <c r="E376" i="6"/>
  <c r="Q813" i="6"/>
  <c r="G308" i="6"/>
  <c r="U308" i="6" s="1"/>
  <c r="G243" i="6"/>
  <c r="U243" i="6" s="1"/>
  <c r="E464" i="6"/>
  <c r="M208" i="6"/>
  <c r="R330" i="6"/>
  <c r="Q220" i="6"/>
  <c r="L622" i="6"/>
  <c r="K227" i="6"/>
  <c r="W227" i="6" s="1"/>
  <c r="R184" i="6"/>
  <c r="R798" i="6"/>
  <c r="M518" i="6"/>
  <c r="L662" i="6"/>
  <c r="L161" i="6"/>
  <c r="K617" i="6"/>
  <c r="W617" i="6" s="1"/>
  <c r="P656" i="6"/>
  <c r="E551" i="6"/>
  <c r="F540" i="6"/>
  <c r="N98" i="6"/>
  <c r="E723" i="6"/>
  <c r="N641" i="6"/>
  <c r="K72" i="6"/>
  <c r="W72" i="6" s="1"/>
  <c r="H517" i="6"/>
  <c r="H494" i="6"/>
  <c r="P243" i="6"/>
  <c r="H193" i="6"/>
  <c r="F268" i="6"/>
  <c r="G222" i="6"/>
  <c r="U222" i="6" s="1"/>
  <c r="E96" i="6"/>
  <c r="H609" i="6"/>
  <c r="O693" i="6"/>
  <c r="F124" i="6"/>
  <c r="N318" i="6"/>
  <c r="Q310" i="6"/>
  <c r="O796" i="6"/>
  <c r="N544" i="6"/>
  <c r="K267" i="6"/>
  <c r="W267" i="6" s="1"/>
  <c r="E531" i="6"/>
  <c r="P552" i="6"/>
  <c r="E293" i="6"/>
  <c r="N710" i="6"/>
  <c r="K151" i="6"/>
  <c r="W151" i="6" s="1"/>
  <c r="N428" i="6"/>
  <c r="G333" i="6"/>
  <c r="U333" i="6" s="1"/>
  <c r="P758" i="6"/>
  <c r="P18" i="6"/>
  <c r="Q105" i="6"/>
  <c r="H802" i="6"/>
  <c r="D795" i="6"/>
  <c r="L395" i="6"/>
  <c r="E515" i="6"/>
  <c r="K682" i="6"/>
  <c r="W682" i="6" s="1"/>
  <c r="L518" i="6"/>
  <c r="O355" i="6"/>
  <c r="N297" i="6"/>
  <c r="N626" i="6"/>
  <c r="N805" i="6"/>
  <c r="F253" i="6"/>
  <c r="F660" i="6"/>
  <c r="H572" i="6"/>
  <c r="L404" i="6"/>
  <c r="M354" i="6"/>
  <c r="F777" i="6"/>
  <c r="N301" i="6"/>
  <c r="H206" i="6"/>
  <c r="K75" i="6"/>
  <c r="W75" i="6" s="1"/>
  <c r="D511" i="6"/>
  <c r="O502" i="6"/>
  <c r="O428" i="6"/>
  <c r="Q65" i="6"/>
  <c r="L826" i="6"/>
  <c r="N580" i="6"/>
  <c r="Q697" i="6"/>
  <c r="O427" i="6"/>
  <c r="P801" i="6"/>
  <c r="O243" i="6"/>
  <c r="L517" i="6"/>
  <c r="M373" i="6"/>
  <c r="M232" i="6"/>
  <c r="N234" i="6"/>
  <c r="H852" i="6"/>
  <c r="L583" i="6"/>
  <c r="P836" i="6"/>
  <c r="O178" i="6"/>
  <c r="R71" i="6"/>
  <c r="R567" i="6"/>
  <c r="F731" i="6"/>
  <c r="M93" i="6"/>
  <c r="O430" i="6"/>
  <c r="K607" i="6"/>
  <c r="W607" i="6" s="1"/>
  <c r="M359" i="6"/>
  <c r="N691" i="6"/>
  <c r="F312" i="6"/>
  <c r="L80" i="6"/>
  <c r="K189" i="6"/>
  <c r="W189" i="6" s="1"/>
  <c r="Q677" i="6"/>
  <c r="H671" i="6"/>
  <c r="F735" i="6"/>
  <c r="L739" i="6"/>
  <c r="O850" i="6"/>
  <c r="N361" i="6"/>
  <c r="H293" i="6"/>
  <c r="P63" i="6"/>
  <c r="K506" i="6"/>
  <c r="W506" i="6" s="1"/>
  <c r="H720" i="6"/>
  <c r="P65" i="6"/>
  <c r="N26" i="6"/>
  <c r="P829" i="6"/>
  <c r="N488" i="6"/>
  <c r="N127" i="6"/>
  <c r="O704" i="6"/>
  <c r="L175" i="6"/>
  <c r="F786" i="6"/>
  <c r="M793" i="6"/>
  <c r="E606" i="6"/>
  <c r="F615" i="6"/>
  <c r="K860" i="6"/>
  <c r="W860" i="6" s="1"/>
  <c r="E152" i="6"/>
  <c r="R317" i="6"/>
  <c r="K162" i="6"/>
  <c r="W162" i="6" s="1"/>
  <c r="R64" i="6"/>
  <c r="N166" i="6"/>
  <c r="R537" i="6"/>
  <c r="O503" i="6"/>
  <c r="Q96" i="6"/>
  <c r="L217" i="6"/>
  <c r="O496" i="6"/>
  <c r="K265" i="6"/>
  <c r="W265" i="6" s="1"/>
  <c r="R577" i="6"/>
  <c r="O572" i="6"/>
  <c r="L659" i="6"/>
  <c r="F830" i="6"/>
  <c r="F154" i="6"/>
  <c r="K475" i="6"/>
  <c r="W475" i="6" s="1"/>
  <c r="P74" i="6"/>
  <c r="E270" i="6"/>
  <c r="M765" i="6"/>
  <c r="G48" i="6"/>
  <c r="U48" i="6" s="1"/>
  <c r="V48" i="6" s="1"/>
  <c r="L735" i="6"/>
  <c r="F451" i="6"/>
  <c r="O807" i="6"/>
  <c r="O508" i="6"/>
  <c r="O504" i="6"/>
  <c r="H68" i="6"/>
  <c r="M417" i="6"/>
  <c r="D371" i="6"/>
  <c r="H799" i="6"/>
  <c r="H663" i="6"/>
  <c r="K280" i="6"/>
  <c r="W280" i="6" s="1"/>
  <c r="Q758" i="6"/>
  <c r="H492" i="6"/>
  <c r="G635" i="6"/>
  <c r="U635" i="6" s="1"/>
  <c r="D706" i="6"/>
  <c r="D621" i="6"/>
  <c r="E765" i="6"/>
  <c r="R496" i="6"/>
  <c r="P206" i="6"/>
  <c r="F28" i="6"/>
  <c r="L573" i="6"/>
  <c r="K138" i="6"/>
  <c r="W138" i="6" s="1"/>
  <c r="K703" i="6"/>
  <c r="W703" i="6" s="1"/>
  <c r="P131" i="6"/>
  <c r="F850" i="6"/>
  <c r="F832" i="6"/>
  <c r="K550" i="6"/>
  <c r="W550" i="6" s="1"/>
  <c r="N358" i="6"/>
  <c r="M186" i="6"/>
  <c r="F471" i="6"/>
  <c r="F541" i="6"/>
  <c r="P427" i="6"/>
  <c r="E791" i="6"/>
  <c r="O198" i="6"/>
  <c r="O689" i="6"/>
  <c r="Q767" i="6"/>
  <c r="Q467" i="6"/>
  <c r="R66" i="6"/>
  <c r="P139" i="6"/>
  <c r="N379" i="6"/>
  <c r="L594" i="6"/>
  <c r="O720" i="6"/>
  <c r="H728" i="6"/>
  <c r="O225" i="6"/>
  <c r="K338" i="6"/>
  <c r="W338" i="6" s="1"/>
  <c r="N863" i="6"/>
  <c r="R595" i="6"/>
  <c r="L778" i="6"/>
  <c r="O328" i="6"/>
  <c r="L845" i="6"/>
  <c r="K725" i="6"/>
  <c r="W725" i="6" s="1"/>
  <c r="O687" i="6"/>
  <c r="Q163" i="6"/>
  <c r="H394" i="6"/>
  <c r="F137" i="6"/>
  <c r="L370" i="6"/>
  <c r="K132" i="6"/>
  <c r="W132" i="6" s="1"/>
  <c r="E811" i="6"/>
  <c r="O551" i="6"/>
  <c r="M198" i="6"/>
  <c r="O213" i="6"/>
  <c r="L497" i="6"/>
  <c r="M812" i="6"/>
  <c r="E503" i="6"/>
  <c r="E772" i="6"/>
  <c r="N31" i="6"/>
  <c r="M406" i="6"/>
  <c r="R198" i="6"/>
  <c r="O739" i="6"/>
  <c r="O304" i="6"/>
  <c r="K812" i="6"/>
  <c r="W812" i="6" s="1"/>
  <c r="H863" i="6"/>
  <c r="L387" i="6"/>
  <c r="K220" i="6"/>
  <c r="W220" i="6" s="1"/>
  <c r="O493" i="6"/>
  <c r="L118" i="6"/>
  <c r="M819" i="6"/>
  <c r="N856" i="6"/>
  <c r="E761" i="6"/>
  <c r="H248" i="6"/>
  <c r="L756" i="6"/>
  <c r="N243" i="6"/>
  <c r="M234" i="6"/>
  <c r="L127" i="6"/>
  <c r="R771" i="6"/>
  <c r="M230" i="6"/>
  <c r="K333" i="6"/>
  <c r="W333" i="6" s="1"/>
  <c r="L362" i="6"/>
  <c r="M96" i="6"/>
  <c r="Q795" i="6"/>
  <c r="R602" i="6"/>
  <c r="O632" i="6"/>
  <c r="M95" i="6"/>
  <c r="R187" i="6"/>
  <c r="R515" i="6"/>
  <c r="L788" i="6"/>
  <c r="K742" i="6"/>
  <c r="W742" i="6" s="1"/>
  <c r="O800" i="6"/>
  <c r="O128" i="6"/>
  <c r="F193" i="6"/>
  <c r="R130" i="6"/>
  <c r="F289" i="6"/>
  <c r="R606" i="6"/>
  <c r="N831" i="6"/>
  <c r="M619" i="6"/>
  <c r="R81" i="6"/>
  <c r="L295" i="6"/>
  <c r="K370" i="6"/>
  <c r="W370" i="6" s="1"/>
  <c r="H508" i="6"/>
  <c r="H677" i="6"/>
  <c r="N456" i="6"/>
  <c r="L763" i="6"/>
  <c r="O59" i="6"/>
  <c r="O453" i="6"/>
  <c r="O110" i="6"/>
  <c r="Q760" i="6"/>
  <c r="Q463" i="6"/>
  <c r="O439" i="6"/>
  <c r="H280" i="6"/>
  <c r="K681" i="6"/>
  <c r="W681" i="6" s="1"/>
  <c r="K808" i="6"/>
  <c r="W808" i="6" s="1"/>
  <c r="M640" i="6"/>
  <c r="L100" i="6"/>
  <c r="H173" i="6"/>
  <c r="K417" i="6"/>
  <c r="W417" i="6" s="1"/>
  <c r="H179" i="6"/>
  <c r="F126" i="6"/>
  <c r="N640" i="6"/>
  <c r="E38" i="6"/>
  <c r="R773" i="6"/>
  <c r="R656" i="6"/>
  <c r="K455" i="6"/>
  <c r="W455" i="6" s="1"/>
  <c r="R802" i="6"/>
  <c r="P715" i="6"/>
  <c r="N367" i="6"/>
  <c r="K718" i="6"/>
  <c r="W718" i="6" s="1"/>
  <c r="H413" i="6"/>
  <c r="O364" i="6"/>
  <c r="H177" i="6"/>
  <c r="R712" i="6"/>
  <c r="M514" i="6"/>
  <c r="L97" i="6"/>
  <c r="R518" i="6"/>
  <c r="E825" i="6"/>
  <c r="H98" i="6"/>
  <c r="Q732" i="6"/>
  <c r="H659" i="6"/>
  <c r="K852" i="6"/>
  <c r="W852" i="6" s="1"/>
  <c r="E685" i="6"/>
  <c r="H689" i="6"/>
  <c r="N472" i="6"/>
  <c r="E21" i="6"/>
  <c r="E186" i="6"/>
  <c r="N659" i="6"/>
  <c r="E452" i="6"/>
  <c r="M638" i="6"/>
  <c r="E709" i="6"/>
  <c r="Q601" i="6"/>
  <c r="E419" i="6"/>
  <c r="K196" i="6"/>
  <c r="W196" i="6" s="1"/>
  <c r="F128" i="6"/>
  <c r="D649" i="6"/>
  <c r="F587" i="6"/>
  <c r="O600" i="6"/>
  <c r="E842" i="6"/>
  <c r="H768" i="6"/>
  <c r="E91" i="6"/>
  <c r="F466" i="6"/>
  <c r="K580" i="6"/>
  <c r="W580" i="6" s="1"/>
  <c r="K554" i="6"/>
  <c r="W554" i="6" s="1"/>
  <c r="G270" i="6"/>
  <c r="U270" i="6" s="1"/>
  <c r="V270" i="6" s="1"/>
  <c r="Q185" i="6"/>
  <c r="P813" i="6"/>
  <c r="O215" i="6"/>
  <c r="D230" i="6"/>
  <c r="M57" i="6"/>
  <c r="R445" i="6"/>
  <c r="F199" i="6"/>
  <c r="L469" i="6"/>
  <c r="R781" i="6"/>
  <c r="F394" i="6"/>
  <c r="M134" i="6"/>
  <c r="F591" i="6"/>
  <c r="P816" i="6"/>
  <c r="K57" i="6"/>
  <c r="W57" i="6" s="1"/>
  <c r="R461" i="6"/>
  <c r="N308" i="6"/>
  <c r="M224" i="6"/>
  <c r="F520" i="6"/>
  <c r="Q858" i="6"/>
  <c r="H709" i="6"/>
  <c r="F56" i="6"/>
  <c r="H786" i="6"/>
  <c r="D51" i="6"/>
  <c r="F739" i="6"/>
  <c r="L567" i="6"/>
  <c r="N122" i="6"/>
  <c r="M744" i="6"/>
  <c r="G135" i="6"/>
  <c r="U135" i="6" s="1"/>
  <c r="N744" i="6"/>
  <c r="D778" i="6"/>
  <c r="R283" i="6"/>
  <c r="M472" i="6"/>
  <c r="Q849" i="6"/>
  <c r="K651" i="6"/>
  <c r="W651" i="6" s="1"/>
  <c r="E182" i="6"/>
  <c r="O860" i="6"/>
  <c r="K453" i="6"/>
  <c r="W453" i="6" s="1"/>
  <c r="D372" i="6"/>
  <c r="K67" i="6"/>
  <c r="W67" i="6" s="1"/>
  <c r="P286" i="6"/>
  <c r="O638" i="6"/>
  <c r="L601" i="6"/>
  <c r="P773" i="6"/>
  <c r="E599" i="6"/>
  <c r="G777" i="6"/>
  <c r="U777" i="6" s="1"/>
  <c r="R267" i="6"/>
  <c r="L534" i="6"/>
  <c r="F66" i="6"/>
  <c r="E28" i="6"/>
  <c r="M62" i="6"/>
  <c r="P721" i="6"/>
  <c r="H761" i="6"/>
  <c r="E525" i="6"/>
  <c r="N485" i="6"/>
  <c r="R510" i="6"/>
  <c r="K523" i="6"/>
  <c r="W523" i="6" s="1"/>
  <c r="R615" i="6"/>
  <c r="K519" i="6"/>
  <c r="W519" i="6" s="1"/>
  <c r="Q513" i="6"/>
  <c r="F811" i="6"/>
  <c r="N478" i="6"/>
  <c r="N487" i="6"/>
  <c r="M795" i="6"/>
  <c r="O77" i="6"/>
  <c r="E646" i="6"/>
  <c r="F852" i="6"/>
  <c r="H156" i="6"/>
  <c r="R827" i="6"/>
  <c r="Q282" i="6"/>
  <c r="K829" i="6"/>
  <c r="W829" i="6" s="1"/>
  <c r="F356" i="6"/>
  <c r="R457" i="6"/>
  <c r="K184" i="6"/>
  <c r="W184" i="6" s="1"/>
  <c r="H165" i="6"/>
  <c r="M421" i="6"/>
  <c r="L640" i="6"/>
  <c r="F378" i="6"/>
  <c r="H838" i="6"/>
  <c r="P199" i="6"/>
  <c r="O421" i="6"/>
  <c r="H111" i="6"/>
  <c r="L225" i="6"/>
  <c r="F42" i="6"/>
  <c r="K335" i="6"/>
  <c r="W335" i="6" s="1"/>
  <c r="F203" i="6"/>
  <c r="H567" i="6"/>
  <c r="O89" i="6"/>
  <c r="E497" i="6"/>
  <c r="E319" i="6"/>
  <c r="L265" i="6"/>
  <c r="P295" i="6"/>
  <c r="R791" i="6"/>
  <c r="P23" i="6"/>
  <c r="L578" i="6"/>
  <c r="M90" i="6"/>
  <c r="F754" i="6"/>
  <c r="R233" i="6"/>
  <c r="N519" i="6"/>
  <c r="N644" i="6"/>
  <c r="N283" i="6"/>
  <c r="R78" i="6"/>
  <c r="H860" i="6"/>
  <c r="K512" i="6"/>
  <c r="W512" i="6" s="1"/>
  <c r="E822" i="6"/>
  <c r="K679" i="6"/>
  <c r="W679" i="6" s="1"/>
  <c r="R239" i="6"/>
  <c r="M193" i="6"/>
  <c r="N527" i="6"/>
  <c r="L851" i="6"/>
  <c r="Q79" i="6"/>
  <c r="M374" i="6"/>
  <c r="E230" i="6"/>
  <c r="F449" i="6"/>
  <c r="R246" i="6"/>
  <c r="Q40" i="6"/>
  <c r="K76" i="6"/>
  <c r="W76" i="6" s="1"/>
  <c r="L729" i="6"/>
  <c r="R597" i="6"/>
  <c r="F125" i="6"/>
  <c r="K199" i="6"/>
  <c r="W199" i="6" s="1"/>
  <c r="L405" i="6"/>
  <c r="Q373" i="6"/>
  <c r="N815" i="6"/>
  <c r="M562" i="6"/>
  <c r="O75" i="6"/>
  <c r="M101" i="6"/>
  <c r="M443" i="6"/>
  <c r="K217" i="6"/>
  <c r="W217" i="6" s="1"/>
  <c r="M239" i="6"/>
  <c r="L581" i="6"/>
  <c r="N443" i="6"/>
  <c r="P121" i="6"/>
  <c r="F645" i="6"/>
  <c r="N400" i="6"/>
  <c r="R451" i="6"/>
  <c r="H71" i="6"/>
  <c r="O698" i="6"/>
  <c r="E660" i="6"/>
  <c r="H161" i="6"/>
  <c r="K81" i="6"/>
  <c r="W81" i="6" s="1"/>
  <c r="Q571" i="6"/>
  <c r="O527" i="6"/>
  <c r="D284" i="6"/>
  <c r="F413" i="6"/>
  <c r="L617" i="6"/>
  <c r="L272" i="6"/>
  <c r="E106" i="6"/>
  <c r="M561" i="6"/>
  <c r="N80" i="6"/>
  <c r="Q461" i="6"/>
  <c r="K625" i="6"/>
  <c r="W625" i="6" s="1"/>
  <c r="L62" i="6"/>
  <c r="O279" i="6"/>
  <c r="O397" i="6"/>
  <c r="N698" i="6"/>
  <c r="Q845" i="6"/>
  <c r="O76" i="6"/>
  <c r="P164" i="6"/>
  <c r="P474" i="6"/>
  <c r="E495" i="6"/>
  <c r="R636" i="6"/>
  <c r="P120" i="6"/>
  <c r="P328" i="6"/>
  <c r="O373" i="6"/>
  <c r="K570" i="6"/>
  <c r="W570" i="6" s="1"/>
  <c r="K483" i="6"/>
  <c r="W483" i="6" s="1"/>
  <c r="R551" i="6"/>
  <c r="F177" i="6"/>
  <c r="M533" i="6"/>
  <c r="E243" i="6"/>
  <c r="K200" i="6"/>
  <c r="W200" i="6" s="1"/>
  <c r="E372" i="6"/>
  <c r="Q299" i="6"/>
  <c r="N461" i="6"/>
  <c r="L519" i="6"/>
  <c r="E180" i="6"/>
  <c r="N587" i="6"/>
  <c r="Q332" i="6"/>
  <c r="L78" i="6"/>
  <c r="K84" i="6"/>
  <c r="W84" i="6" s="1"/>
  <c r="P419" i="6"/>
  <c r="K771" i="6"/>
  <c r="W771" i="6" s="1"/>
  <c r="F57" i="6"/>
  <c r="K157" i="6"/>
  <c r="W157" i="6" s="1"/>
  <c r="K216" i="6"/>
  <c r="W216" i="6" s="1"/>
  <c r="L36" i="6"/>
  <c r="H164" i="6"/>
  <c r="N686" i="6"/>
  <c r="N590" i="6"/>
  <c r="D166" i="6"/>
  <c r="E114" i="6"/>
  <c r="R435" i="6"/>
  <c r="Q133" i="6"/>
  <c r="E491" i="6"/>
  <c r="R790" i="6"/>
  <c r="Q216" i="6"/>
  <c r="P850" i="6"/>
  <c r="N720" i="6"/>
  <c r="L229" i="6"/>
  <c r="O409" i="6"/>
  <c r="K787" i="6"/>
  <c r="W787" i="6" s="1"/>
  <c r="M384" i="6"/>
  <c r="K568" i="6"/>
  <c r="W568" i="6" s="1"/>
  <c r="P524" i="6"/>
  <c r="L417" i="6"/>
  <c r="P298" i="6"/>
  <c r="N123" i="6"/>
  <c r="O303" i="6"/>
  <c r="L652" i="6"/>
  <c r="O246" i="6"/>
  <c r="F489" i="6"/>
  <c r="K107" i="6"/>
  <c r="W107" i="6" s="1"/>
  <c r="H821" i="6"/>
  <c r="N846" i="6"/>
  <c r="Q738" i="6"/>
  <c r="E770" i="6"/>
  <c r="O819" i="6"/>
  <c r="N53" i="6"/>
  <c r="N767" i="6"/>
  <c r="E490" i="6"/>
  <c r="M309" i="6"/>
  <c r="Q83" i="6"/>
  <c r="E144" i="6"/>
  <c r="Q340" i="6"/>
  <c r="P466" i="6"/>
  <c r="E670" i="6"/>
  <c r="P128" i="6"/>
  <c r="F21" i="6"/>
  <c r="R617" i="6"/>
  <c r="N579" i="6"/>
  <c r="K19" i="6"/>
  <c r="W19" i="6" s="1"/>
  <c r="P733" i="6"/>
  <c r="H754" i="6"/>
  <c r="O788" i="6"/>
  <c r="Q213" i="6"/>
  <c r="H258" i="6"/>
  <c r="K713" i="6"/>
  <c r="W713" i="6" s="1"/>
  <c r="L648" i="6"/>
  <c r="F796" i="6"/>
  <c r="N793" i="6"/>
  <c r="M698" i="6"/>
  <c r="M161" i="6"/>
  <c r="H502" i="6"/>
  <c r="L316" i="6"/>
  <c r="M718" i="6"/>
  <c r="L48" i="6"/>
  <c r="R498" i="6"/>
  <c r="O140" i="6"/>
  <c r="O179" i="6"/>
  <c r="Q589" i="6"/>
  <c r="N761" i="6"/>
  <c r="K208" i="6"/>
  <c r="W208" i="6" s="1"/>
  <c r="N91" i="6"/>
  <c r="L666" i="6"/>
  <c r="K680" i="6"/>
  <c r="W680" i="6" s="1"/>
  <c r="K342" i="6"/>
  <c r="W342" i="6" s="1"/>
  <c r="H743" i="6"/>
  <c r="K424" i="6"/>
  <c r="W424" i="6" s="1"/>
  <c r="K225" i="6"/>
  <c r="W225" i="6" s="1"/>
  <c r="Q360" i="6"/>
  <c r="K850" i="6"/>
  <c r="W850" i="6" s="1"/>
  <c r="O777" i="6"/>
  <c r="H694" i="6"/>
  <c r="O155" i="6"/>
  <c r="E400" i="6"/>
  <c r="F621" i="6"/>
  <c r="H192" i="6"/>
  <c r="P103" i="6"/>
  <c r="R444" i="6"/>
  <c r="R523" i="6"/>
  <c r="M73" i="6"/>
  <c r="N500" i="6"/>
  <c r="R766" i="6"/>
  <c r="Q567" i="6"/>
  <c r="R553" i="6"/>
  <c r="R568" i="6"/>
  <c r="E261" i="6"/>
  <c r="Q639" i="6"/>
  <c r="F226" i="6"/>
  <c r="F480" i="6"/>
  <c r="R188" i="6"/>
  <c r="M343" i="6"/>
  <c r="H518" i="6"/>
  <c r="N679" i="6"/>
  <c r="H445" i="6"/>
  <c r="L94" i="6"/>
  <c r="Q501" i="6"/>
  <c r="R177" i="6"/>
  <c r="H685" i="6"/>
  <c r="F327" i="6"/>
  <c r="H298" i="6"/>
  <c r="H323" i="6"/>
  <c r="E136" i="6"/>
  <c r="L76" i="6"/>
  <c r="Q594" i="6"/>
  <c r="K622" i="6"/>
  <c r="W622" i="6" s="1"/>
  <c r="O712" i="6"/>
  <c r="F91" i="6"/>
  <c r="L84" i="6"/>
  <c r="Q401" i="6"/>
  <c r="R710" i="6"/>
  <c r="L181" i="6"/>
  <c r="N865" i="6"/>
  <c r="M357" i="6"/>
  <c r="L682" i="6"/>
  <c r="F684" i="6"/>
  <c r="R750" i="6"/>
  <c r="O730" i="6"/>
  <c r="P348" i="6"/>
  <c r="E410" i="6"/>
  <c r="P265" i="6"/>
  <c r="N705" i="6"/>
  <c r="F860" i="6"/>
  <c r="O74" i="6"/>
  <c r="H382" i="6"/>
  <c r="K474" i="6"/>
  <c r="W474" i="6" s="1"/>
  <c r="Q726" i="6"/>
  <c r="M850" i="6"/>
  <c r="P854" i="6"/>
  <c r="Q553" i="6"/>
  <c r="P347" i="6"/>
  <c r="D652" i="6"/>
  <c r="R90" i="6"/>
  <c r="K749" i="6"/>
  <c r="W749" i="6" s="1"/>
  <c r="O859" i="6"/>
  <c r="L294" i="6"/>
  <c r="K813" i="6"/>
  <c r="W813" i="6" s="1"/>
  <c r="M570" i="6"/>
  <c r="F499" i="6"/>
  <c r="M131" i="6"/>
  <c r="R292" i="6"/>
  <c r="F859" i="6"/>
  <c r="M497" i="6"/>
  <c r="O562" i="6"/>
  <c r="L366" i="6"/>
  <c r="K55" i="6"/>
  <c r="W55" i="6" s="1"/>
  <c r="H398" i="6"/>
  <c r="K119" i="6"/>
  <c r="W119" i="6" s="1"/>
  <c r="E748" i="6"/>
  <c r="M801" i="6"/>
  <c r="M624" i="6"/>
  <c r="P534" i="6"/>
  <c r="N674" i="6"/>
  <c r="M18" i="6"/>
  <c r="O227" i="6"/>
  <c r="P529" i="6"/>
  <c r="K830" i="6"/>
  <c r="W830" i="6" s="1"/>
  <c r="O395" i="6"/>
  <c r="M808" i="6"/>
  <c r="K62" i="6"/>
  <c r="W62" i="6" s="1"/>
  <c r="N343" i="6"/>
  <c r="K345" i="6"/>
  <c r="W345" i="6" s="1"/>
  <c r="R401" i="6"/>
  <c r="F455" i="6"/>
  <c r="N253" i="6"/>
  <c r="M113" i="6"/>
  <c r="D397" i="6"/>
  <c r="E533" i="6"/>
  <c r="H815" i="6"/>
  <c r="H737" i="6"/>
  <c r="H851" i="6"/>
  <c r="R708" i="6"/>
  <c r="P774" i="6"/>
  <c r="H522" i="6"/>
  <c r="K806" i="6"/>
  <c r="W806" i="6" s="1"/>
  <c r="H203" i="6"/>
  <c r="R818" i="6"/>
  <c r="O344" i="6"/>
  <c r="O736" i="6"/>
  <c r="O343" i="6"/>
  <c r="E441" i="6"/>
  <c r="K753" i="6"/>
  <c r="W753" i="6" s="1"/>
  <c r="K513" i="6"/>
  <c r="W513" i="6" s="1"/>
  <c r="E550" i="6"/>
  <c r="L82" i="6"/>
  <c r="H524" i="6"/>
  <c r="H829" i="6"/>
  <c r="P225" i="6"/>
  <c r="F77" i="6"/>
  <c r="E799" i="6"/>
  <c r="N350" i="6"/>
  <c r="E168" i="6"/>
  <c r="M854" i="6"/>
  <c r="P147" i="6"/>
  <c r="Q804" i="6"/>
  <c r="M858" i="6"/>
  <c r="R596" i="6"/>
  <c r="R788" i="6"/>
  <c r="Q349" i="6"/>
  <c r="K372" i="6"/>
  <c r="W372" i="6" s="1"/>
  <c r="H56" i="6"/>
  <c r="H256" i="6"/>
  <c r="L267" i="6"/>
  <c r="F583" i="6"/>
  <c r="R775" i="6"/>
  <c r="M649" i="6"/>
  <c r="E700" i="6"/>
  <c r="E857" i="6"/>
  <c r="E127" i="6"/>
  <c r="K720" i="6"/>
  <c r="W720" i="6" s="1"/>
  <c r="P385" i="6"/>
  <c r="R231" i="6"/>
  <c r="Q464" i="6"/>
  <c r="M48" i="6"/>
  <c r="R133" i="6"/>
  <c r="O56" i="6"/>
  <c r="Q240" i="6"/>
  <c r="P495" i="6"/>
  <c r="Q342" i="6"/>
  <c r="M191" i="6"/>
  <c r="R862" i="6"/>
  <c r="O517" i="6"/>
  <c r="Q179" i="6"/>
  <c r="N125" i="6"/>
  <c r="R321" i="6"/>
  <c r="P554" i="6"/>
  <c r="K697" i="6"/>
  <c r="W697" i="6" s="1"/>
  <c r="L381" i="6"/>
  <c r="M142" i="6"/>
  <c r="F164" i="6"/>
  <c r="D111" i="6"/>
  <c r="N357" i="6"/>
  <c r="N606" i="6"/>
  <c r="O371" i="6"/>
  <c r="E316" i="6"/>
  <c r="L443" i="6"/>
  <c r="M190" i="6"/>
  <c r="M775" i="6"/>
  <c r="P215" i="6"/>
  <c r="E561" i="6"/>
  <c r="E680" i="6"/>
  <c r="H794" i="6"/>
  <c r="N841" i="6"/>
  <c r="Q674" i="6"/>
  <c r="F313" i="6"/>
  <c r="E287" i="6"/>
  <c r="L41" i="6"/>
  <c r="L619" i="6"/>
  <c r="N738" i="6"/>
  <c r="Q351" i="6"/>
  <c r="O161" i="6"/>
  <c r="M525" i="6"/>
  <c r="D833" i="6"/>
  <c r="Q290" i="6"/>
  <c r="L467" i="6"/>
  <c r="R837" i="6"/>
  <c r="N168" i="6"/>
  <c r="K169" i="6"/>
  <c r="W169" i="6" s="1"/>
  <c r="P304" i="6"/>
  <c r="L449" i="6"/>
  <c r="K368" i="6"/>
  <c r="W368" i="6" s="1"/>
  <c r="M292" i="6"/>
  <c r="H787" i="6"/>
  <c r="P511" i="6"/>
  <c r="N694" i="6"/>
  <c r="N827" i="6"/>
  <c r="L542" i="6"/>
  <c r="D207" i="6"/>
  <c r="M633" i="6"/>
  <c r="O463" i="6"/>
  <c r="N79" i="6"/>
  <c r="P458" i="6"/>
  <c r="O524" i="6"/>
  <c r="K264" i="6"/>
  <c r="W264" i="6" s="1"/>
  <c r="K118" i="6"/>
  <c r="W118" i="6" s="1"/>
  <c r="L608" i="6"/>
  <c r="H674" i="6"/>
  <c r="P481" i="6"/>
  <c r="D413" i="6"/>
  <c r="O382" i="6"/>
  <c r="L247" i="6"/>
  <c r="P280" i="6"/>
  <c r="H784" i="6"/>
  <c r="F603" i="6"/>
  <c r="L646" i="6"/>
  <c r="N711" i="6"/>
  <c r="D675" i="6"/>
  <c r="M265" i="6"/>
  <c r="M163" i="6"/>
  <c r="L134" i="6"/>
  <c r="O81" i="6"/>
  <c r="P724" i="6"/>
  <c r="Q232" i="6"/>
  <c r="L552" i="6"/>
  <c r="D443" i="6"/>
  <c r="Q41" i="6"/>
  <c r="H811" i="6"/>
  <c r="N701" i="6"/>
  <c r="M99" i="6"/>
  <c r="O776" i="6"/>
  <c r="O226" i="6"/>
  <c r="M156" i="6"/>
  <c r="O849" i="6"/>
  <c r="P313" i="6"/>
  <c r="R463" i="6"/>
  <c r="P410" i="6"/>
  <c r="O82" i="6"/>
  <c r="M29" i="6"/>
  <c r="F198" i="6"/>
  <c r="K295" i="6"/>
  <c r="W295" i="6" s="1"/>
  <c r="L250" i="6"/>
  <c r="P401" i="6"/>
  <c r="K378" i="6"/>
  <c r="W378" i="6" s="1"/>
  <c r="H225" i="6"/>
  <c r="R92" i="6"/>
  <c r="L863" i="6"/>
  <c r="R296" i="6"/>
  <c r="R331" i="6"/>
  <c r="M402" i="6"/>
  <c r="H171" i="6"/>
  <c r="R108" i="6"/>
  <c r="R110" i="6"/>
  <c r="G565" i="6"/>
  <c r="U565" i="6" s="1"/>
  <c r="H705" i="6"/>
  <c r="L60" i="6"/>
  <c r="G808" i="6"/>
  <c r="U808" i="6" s="1"/>
  <c r="R162" i="6"/>
  <c r="K145" i="6"/>
  <c r="W145" i="6" s="1"/>
  <c r="D588" i="6"/>
  <c r="F359" i="6"/>
  <c r="Q217" i="6"/>
  <c r="F397" i="6"/>
  <c r="F243" i="6"/>
  <c r="Q843" i="6"/>
  <c r="Q826" i="6"/>
  <c r="R341" i="6"/>
  <c r="O172" i="6"/>
  <c r="O649" i="6"/>
  <c r="N419" i="6"/>
  <c r="F87" i="6"/>
  <c r="H205" i="6"/>
  <c r="F58" i="6"/>
  <c r="E549" i="6"/>
  <c r="E500" i="6"/>
  <c r="P692" i="6"/>
  <c r="P204" i="6"/>
  <c r="P191" i="6"/>
  <c r="O490" i="6"/>
  <c r="F271" i="6"/>
  <c r="H557" i="6"/>
  <c r="M462" i="6"/>
  <c r="L169" i="6"/>
  <c r="L317" i="6"/>
  <c r="N60" i="6"/>
  <c r="G784" i="6"/>
  <c r="U784" i="6" s="1"/>
  <c r="F691" i="6"/>
  <c r="K536" i="6"/>
  <c r="W536" i="6" s="1"/>
  <c r="M532" i="6"/>
  <c r="F680" i="6"/>
  <c r="R165" i="6"/>
  <c r="K398" i="6"/>
  <c r="W398" i="6" s="1"/>
  <c r="H496" i="6"/>
  <c r="R780" i="6"/>
  <c r="H444" i="6"/>
  <c r="N420" i="6"/>
  <c r="F770" i="6"/>
  <c r="K465" i="6"/>
  <c r="W465" i="6" s="1"/>
  <c r="R704" i="6"/>
  <c r="R18" i="6"/>
  <c r="K799" i="6"/>
  <c r="W799" i="6" s="1"/>
  <c r="P59" i="6"/>
  <c r="F853" i="6"/>
  <c r="N634" i="6"/>
  <c r="E624" i="6"/>
  <c r="R522" i="6"/>
  <c r="M184" i="6"/>
  <c r="O554" i="6"/>
  <c r="R479" i="6"/>
  <c r="O301" i="6"/>
  <c r="M27" i="6"/>
  <c r="P576" i="6"/>
  <c r="Q598" i="6"/>
  <c r="L782" i="6"/>
  <c r="D560" i="6"/>
  <c r="N228" i="6"/>
  <c r="M53" i="6"/>
  <c r="K430" i="6"/>
  <c r="W430" i="6" s="1"/>
  <c r="R727" i="6"/>
  <c r="O184" i="6"/>
  <c r="N804" i="6"/>
  <c r="M98" i="6"/>
  <c r="P296" i="6"/>
  <c r="R141" i="6"/>
  <c r="Q609" i="6"/>
  <c r="L163" i="6"/>
  <c r="M341" i="6"/>
  <c r="Q151" i="6"/>
  <c r="F100" i="6"/>
  <c r="H634" i="6"/>
  <c r="L522" i="6"/>
  <c r="K841" i="6"/>
  <c r="W841" i="6" s="1"/>
  <c r="P169" i="6"/>
  <c r="P532" i="6"/>
  <c r="P165" i="6"/>
  <c r="P317" i="6"/>
  <c r="P275" i="6"/>
  <c r="R864" i="6"/>
  <c r="O765" i="6"/>
  <c r="F436" i="6"/>
  <c r="F771" i="6"/>
  <c r="O149" i="6"/>
  <c r="P559" i="6"/>
  <c r="K209" i="6"/>
  <c r="W209" i="6" s="1"/>
  <c r="O832" i="6"/>
  <c r="K674" i="6"/>
  <c r="W674" i="6" s="1"/>
  <c r="O791" i="6"/>
  <c r="K745" i="6"/>
  <c r="W745" i="6" s="1"/>
  <c r="L859" i="6"/>
  <c r="F390" i="6"/>
  <c r="F730" i="6"/>
  <c r="R214" i="6"/>
  <c r="H383" i="6"/>
  <c r="R447" i="6"/>
  <c r="Q35" i="6"/>
  <c r="P644" i="6"/>
  <c r="H207" i="6"/>
  <c r="H37" i="6"/>
  <c r="P370" i="6"/>
  <c r="O289" i="6"/>
  <c r="H648" i="6"/>
  <c r="P791" i="6"/>
  <c r="H100" i="6"/>
  <c r="M770" i="6"/>
  <c r="R158" i="6"/>
  <c r="R430" i="6"/>
  <c r="L839" i="6"/>
  <c r="K558" i="6"/>
  <c r="W558" i="6" s="1"/>
  <c r="F130" i="6"/>
  <c r="L819" i="6"/>
  <c r="K461" i="6"/>
  <c r="W461" i="6" s="1"/>
  <c r="Q145" i="6"/>
  <c r="F263" i="6"/>
  <c r="F464" i="6"/>
  <c r="H805" i="6"/>
  <c r="L795" i="6"/>
  <c r="N724" i="6"/>
  <c r="Q707" i="6"/>
  <c r="O48" i="6"/>
  <c r="O50" i="6"/>
  <c r="P42" i="6"/>
  <c r="M298" i="6"/>
  <c r="L818" i="6"/>
  <c r="O694" i="6"/>
  <c r="H643" i="6"/>
  <c r="P300" i="6"/>
  <c r="H329" i="6"/>
  <c r="D748" i="6"/>
  <c r="H803" i="6"/>
  <c r="G353" i="6"/>
  <c r="U353" i="6" s="1"/>
  <c r="H760" i="6"/>
  <c r="Q504" i="6"/>
  <c r="M169" i="6"/>
  <c r="F220" i="6"/>
  <c r="Q48" i="6"/>
  <c r="G234" i="6"/>
  <c r="U234" i="6" s="1"/>
  <c r="V234" i="6" s="1"/>
  <c r="D692" i="6"/>
  <c r="R356" i="6"/>
  <c r="N281" i="6"/>
  <c r="K386" i="6"/>
  <c r="W386" i="6" s="1"/>
  <c r="H130" i="6"/>
  <c r="K362" i="6"/>
  <c r="W362" i="6" s="1"/>
  <c r="N586" i="6"/>
  <c r="M423" i="6"/>
  <c r="L105" i="6"/>
  <c r="H536" i="6"/>
  <c r="L493" i="6"/>
  <c r="K392" i="6"/>
  <c r="W392" i="6" s="1"/>
  <c r="E237" i="6"/>
  <c r="E62" i="6"/>
  <c r="Q508" i="6"/>
  <c r="D243" i="6"/>
  <c r="F417" i="6"/>
  <c r="O170" i="6"/>
  <c r="P865" i="6"/>
  <c r="M728" i="6"/>
  <c r="P105" i="6"/>
  <c r="N145" i="6"/>
  <c r="O711" i="6"/>
  <c r="E392" i="6"/>
  <c r="R151" i="6"/>
  <c r="L745" i="6"/>
  <c r="Q746" i="6"/>
  <c r="N514" i="6"/>
  <c r="O563" i="6"/>
  <c r="G843" i="6"/>
  <c r="U843" i="6" s="1"/>
  <c r="P457" i="6"/>
  <c r="R437" i="6"/>
  <c r="P536" i="6"/>
  <c r="Q829" i="6"/>
  <c r="L564" i="6"/>
  <c r="F617" i="6"/>
  <c r="F686" i="6"/>
  <c r="R468" i="6"/>
  <c r="K36" i="6"/>
  <c r="W36" i="6" s="1"/>
  <c r="P788" i="6"/>
  <c r="N857" i="6"/>
  <c r="N154" i="6"/>
  <c r="N170" i="6"/>
  <c r="H250" i="6"/>
  <c r="Q607" i="6"/>
  <c r="D720" i="6"/>
  <c r="Q651" i="6"/>
  <c r="L672" i="6"/>
  <c r="H355" i="6"/>
  <c r="M563" i="6"/>
  <c r="E29" i="6"/>
  <c r="N108" i="6"/>
  <c r="R297" i="6"/>
  <c r="P464" i="6"/>
  <c r="K563" i="6"/>
  <c r="W563" i="6" s="1"/>
  <c r="N457" i="6"/>
  <c r="R736" i="6"/>
  <c r="L660" i="6"/>
  <c r="L246" i="6"/>
  <c r="N111" i="6"/>
  <c r="N758" i="6"/>
  <c r="P292" i="6"/>
  <c r="E73" i="6"/>
  <c r="M559" i="6"/>
  <c r="F22" i="6"/>
  <c r="N765" i="6"/>
  <c r="P326" i="6"/>
  <c r="K152" i="6"/>
  <c r="W152" i="6" s="1"/>
  <c r="E94" i="6"/>
  <c r="H190" i="6"/>
  <c r="H670" i="6"/>
  <c r="N410" i="6"/>
  <c r="Q687" i="6"/>
  <c r="Q29" i="6"/>
  <c r="H147" i="6"/>
  <c r="L465" i="6"/>
  <c r="R39" i="6"/>
  <c r="K439" i="6"/>
  <c r="W439" i="6" s="1"/>
  <c r="K783" i="6"/>
  <c r="W783" i="6" s="1"/>
  <c r="D470" i="6"/>
  <c r="R417" i="6"/>
  <c r="M815" i="6"/>
  <c r="K101" i="6"/>
  <c r="W101" i="6" s="1"/>
  <c r="H486" i="6"/>
  <c r="P717" i="6"/>
  <c r="F861" i="6"/>
  <c r="P288" i="6"/>
  <c r="E776" i="6"/>
  <c r="K833" i="6"/>
  <c r="W833" i="6" s="1"/>
  <c r="Q292" i="6"/>
  <c r="L445" i="6"/>
  <c r="O778" i="6"/>
  <c r="N585" i="6"/>
  <c r="E647" i="6"/>
  <c r="P136" i="6"/>
  <c r="R570" i="6"/>
  <c r="F426" i="6"/>
  <c r="F357" i="6"/>
  <c r="K760" i="6"/>
  <c r="W760" i="6" s="1"/>
  <c r="E190" i="6"/>
  <c r="O434" i="6"/>
  <c r="Q68" i="6"/>
  <c r="O206" i="6"/>
  <c r="Q672" i="6"/>
  <c r="K397" i="6"/>
  <c r="W397" i="6" s="1"/>
  <c r="L438" i="6"/>
  <c r="R291" i="6"/>
  <c r="Q215" i="6"/>
  <c r="P202" i="6"/>
  <c r="L511" i="6"/>
  <c r="Q730" i="6"/>
  <c r="M297" i="6"/>
  <c r="P60" i="6"/>
  <c r="O481" i="6"/>
  <c r="R257" i="6"/>
  <c r="H669" i="6"/>
  <c r="P90" i="6"/>
  <c r="H661" i="6"/>
  <c r="F559" i="6"/>
  <c r="M152" i="6"/>
  <c r="Q375" i="6"/>
  <c r="L119" i="6"/>
  <c r="Q51" i="6"/>
  <c r="H639" i="6"/>
  <c r="L431" i="6"/>
  <c r="L647" i="6"/>
  <c r="H626" i="6"/>
  <c r="P308" i="6"/>
  <c r="O90" i="6"/>
  <c r="O182" i="6"/>
  <c r="Q109" i="6"/>
  <c r="H289" i="6"/>
  <c r="L485" i="6"/>
  <c r="E773" i="6"/>
  <c r="P279" i="6"/>
  <c r="R859" i="6"/>
  <c r="N402" i="6"/>
  <c r="N351" i="6"/>
  <c r="H267" i="6"/>
  <c r="K501" i="6"/>
  <c r="W501" i="6" s="1"/>
  <c r="M611" i="6"/>
  <c r="P424" i="6"/>
  <c r="Q722" i="6"/>
  <c r="F139" i="6"/>
  <c r="M281" i="6"/>
  <c r="N577" i="6"/>
  <c r="R664" i="6"/>
  <c r="H770" i="6"/>
  <c r="N249" i="6"/>
  <c r="R697" i="6"/>
  <c r="O313" i="6"/>
  <c r="Q311" i="6"/>
  <c r="L114" i="6"/>
  <c r="O573" i="6"/>
  <c r="H618" i="6"/>
  <c r="Q539" i="6"/>
  <c r="Q470" i="6"/>
  <c r="O177" i="6"/>
  <c r="O509" i="6"/>
  <c r="H172" i="6"/>
  <c r="N263" i="6"/>
  <c r="H146" i="6"/>
  <c r="O186" i="6"/>
  <c r="K656" i="6"/>
  <c r="W656" i="6" s="1"/>
  <c r="H752" i="6"/>
  <c r="P320" i="6"/>
  <c r="R243" i="6"/>
  <c r="E861" i="6"/>
  <c r="P811" i="6"/>
  <c r="E486" i="6"/>
  <c r="R377" i="6"/>
  <c r="R22" i="6"/>
  <c r="L649" i="6"/>
  <c r="N71" i="6"/>
  <c r="R332" i="6"/>
  <c r="N741" i="6"/>
  <c r="H108" i="6"/>
  <c r="M434" i="6"/>
  <c r="P104" i="6"/>
  <c r="L535" i="6"/>
  <c r="P319" i="6"/>
  <c r="N384" i="6"/>
  <c r="K719" i="6"/>
  <c r="W719" i="6" s="1"/>
  <c r="R448" i="6"/>
  <c r="M664" i="6"/>
  <c r="L167" i="6"/>
  <c r="L190" i="6"/>
  <c r="M513" i="6"/>
  <c r="H270" i="6"/>
  <c r="E364" i="6"/>
  <c r="P172" i="6"/>
  <c r="N217" i="6"/>
  <c r="L521" i="6"/>
  <c r="M362" i="6"/>
  <c r="E729" i="6"/>
  <c r="K357" i="6"/>
  <c r="W357" i="6" s="1"/>
  <c r="K496" i="6"/>
  <c r="W496" i="6" s="1"/>
  <c r="O820" i="6"/>
  <c r="D83" i="6"/>
  <c r="P814" i="6"/>
  <c r="L661" i="6"/>
  <c r="H369" i="6"/>
  <c r="E275" i="6"/>
  <c r="E754" i="6"/>
  <c r="O569" i="6"/>
  <c r="N731" i="6"/>
  <c r="H555" i="6"/>
  <c r="F285" i="6"/>
  <c r="Q270" i="6"/>
  <c r="R156" i="6"/>
  <c r="K612" i="6"/>
  <c r="W612" i="6" s="1"/>
  <c r="E65" i="6"/>
  <c r="Q678" i="6"/>
  <c r="N44" i="6"/>
  <c r="E508" i="6"/>
  <c r="E131" i="6"/>
  <c r="H44" i="6"/>
  <c r="E117" i="6"/>
  <c r="L539" i="6"/>
  <c r="Q452" i="6"/>
  <c r="H764" i="6"/>
  <c r="M773" i="6"/>
  <c r="L364" i="6"/>
  <c r="P190" i="6"/>
  <c r="Q426" i="6"/>
  <c r="Q27" i="6"/>
  <c r="Q525" i="6"/>
  <c r="H593" i="6"/>
  <c r="R598" i="6"/>
  <c r="K351" i="6"/>
  <c r="W351" i="6" s="1"/>
  <c r="H482" i="6"/>
  <c r="R320" i="6"/>
  <c r="N854" i="6"/>
  <c r="H377" i="6"/>
  <c r="M802" i="6"/>
  <c r="M776" i="6"/>
  <c r="K166" i="6"/>
  <c r="W166" i="6" s="1"/>
  <c r="L551" i="6"/>
  <c r="F258" i="6"/>
  <c r="Q728" i="6"/>
  <c r="F557" i="6"/>
  <c r="H775" i="6"/>
  <c r="K278" i="6"/>
  <c r="W278" i="6" s="1"/>
  <c r="E717" i="6"/>
  <c r="O169" i="6"/>
  <c r="P357" i="6"/>
  <c r="Q309" i="6"/>
  <c r="O614" i="6"/>
  <c r="F740" i="6"/>
  <c r="N476" i="6"/>
  <c r="O270" i="6"/>
  <c r="D554" i="6"/>
  <c r="E827" i="6"/>
  <c r="M609" i="6"/>
  <c r="R805" i="6"/>
  <c r="F639" i="6"/>
  <c r="M861" i="6"/>
  <c r="P335" i="6"/>
  <c r="R323" i="6"/>
  <c r="F562" i="6"/>
  <c r="Q247" i="6"/>
  <c r="M189" i="6"/>
  <c r="P680" i="6"/>
  <c r="E595" i="6"/>
  <c r="N602" i="6"/>
  <c r="K485" i="6"/>
  <c r="W485" i="6" s="1"/>
  <c r="N860" i="6"/>
  <c r="Q158" i="6"/>
  <c r="K735" i="6"/>
  <c r="W735" i="6" s="1"/>
  <c r="H603" i="6"/>
  <c r="M247" i="6"/>
  <c r="K28" i="6"/>
  <c r="W28" i="6" s="1"/>
  <c r="E349" i="6"/>
  <c r="Q451" i="6"/>
  <c r="R242" i="6"/>
  <c r="Q104" i="6"/>
  <c r="M547" i="6"/>
  <c r="K647" i="6"/>
  <c r="W647" i="6" s="1"/>
  <c r="Q225" i="6"/>
  <c r="M133" i="6"/>
  <c r="F564" i="6"/>
  <c r="P269" i="6"/>
  <c r="E355" i="6"/>
  <c r="F582" i="6"/>
  <c r="H347" i="6"/>
  <c r="L374" i="6"/>
  <c r="K148" i="6"/>
  <c r="W148" i="6" s="1"/>
  <c r="Q616" i="6"/>
  <c r="H296" i="6"/>
  <c r="P488" i="6"/>
  <c r="H552" i="6"/>
  <c r="M502" i="6"/>
  <c r="R386" i="6"/>
  <c r="L268" i="6"/>
  <c r="H793" i="6"/>
  <c r="K726" i="6"/>
  <c r="W726" i="6" s="1"/>
  <c r="N337" i="6"/>
  <c r="P557" i="6"/>
  <c r="O321" i="6"/>
  <c r="N498" i="6"/>
  <c r="Q787" i="6"/>
  <c r="E559" i="6"/>
  <c r="Q735" i="6"/>
  <c r="F272" i="6"/>
  <c r="F715" i="6"/>
  <c r="Q287" i="6"/>
  <c r="F553" i="6"/>
  <c r="R230" i="6"/>
  <c r="L339" i="6"/>
  <c r="P469" i="6"/>
  <c r="R351" i="6"/>
  <c r="E360" i="6"/>
  <c r="F594" i="6"/>
  <c r="L59" i="6"/>
  <c r="N673" i="6"/>
  <c r="L503" i="6"/>
  <c r="E622" i="6"/>
  <c r="M479" i="6"/>
  <c r="Q814" i="6"/>
  <c r="E821" i="6"/>
  <c r="R309" i="6"/>
  <c r="N808" i="6"/>
  <c r="F733" i="6"/>
  <c r="K759" i="6"/>
  <c r="W759" i="6" s="1"/>
  <c r="L253" i="6"/>
  <c r="Q291" i="6"/>
  <c r="E522" i="6"/>
  <c r="O790" i="6"/>
  <c r="O400" i="6"/>
  <c r="D528" i="6"/>
  <c r="E676" i="6"/>
  <c r="K52" i="6"/>
  <c r="W52" i="6" s="1"/>
  <c r="E482" i="6"/>
  <c r="R265" i="6"/>
  <c r="K379" i="6"/>
  <c r="W379" i="6" s="1"/>
  <c r="H578" i="6"/>
  <c r="Q624" i="6"/>
  <c r="H265" i="6"/>
  <c r="M856" i="6"/>
  <c r="K664" i="6"/>
  <c r="W664" i="6" s="1"/>
  <c r="N89" i="6"/>
  <c r="N517" i="6"/>
  <c r="O69" i="6"/>
  <c r="L147" i="6"/>
  <c r="M560" i="6"/>
  <c r="E437" i="6"/>
  <c r="O610" i="6"/>
  <c r="H127" i="6"/>
  <c r="N142" i="6"/>
  <c r="G93" i="6"/>
  <c r="U93" i="6" s="1"/>
  <c r="N70" i="6"/>
  <c r="P787" i="6"/>
  <c r="F211" i="6"/>
  <c r="Q739" i="6"/>
  <c r="R438" i="6"/>
  <c r="H81" i="6"/>
  <c r="H121" i="6"/>
  <c r="N49" i="6"/>
  <c r="K371" i="6"/>
  <c r="W371" i="6" s="1"/>
  <c r="E317" i="6"/>
  <c r="F767" i="6"/>
  <c r="O118" i="6"/>
  <c r="O269" i="6"/>
  <c r="P587" i="6"/>
  <c r="F235" i="6"/>
  <c r="Q628" i="6"/>
  <c r="K510" i="6"/>
  <c r="W510" i="6" s="1"/>
  <c r="H452" i="6"/>
  <c r="L263" i="6"/>
  <c r="M387" i="6"/>
  <c r="F381" i="6"/>
  <c r="E43" i="6"/>
  <c r="L149" i="6"/>
  <c r="K146" i="6"/>
  <c r="W146" i="6" s="1"/>
  <c r="O323" i="6"/>
  <c r="P186" i="6"/>
  <c r="Q317" i="6"/>
  <c r="M756" i="6"/>
  <c r="H448" i="6"/>
  <c r="O416" i="6"/>
  <c r="P647" i="6"/>
  <c r="G144" i="6"/>
  <c r="U144" i="6" s="1"/>
  <c r="O724" i="6"/>
  <c r="H434" i="6"/>
  <c r="F472" i="6"/>
  <c r="E753" i="6"/>
  <c r="P344" i="6"/>
  <c r="N781" i="6"/>
  <c r="L796" i="6"/>
  <c r="Q579" i="6"/>
  <c r="E537" i="6"/>
  <c r="N45" i="6"/>
  <c r="O354" i="6"/>
  <c r="K44" i="6"/>
  <c r="W44" i="6" s="1"/>
  <c r="P69" i="6"/>
  <c r="R701" i="6"/>
  <c r="E547" i="6"/>
  <c r="E833" i="6"/>
  <c r="Q779" i="6"/>
  <c r="N84" i="6"/>
  <c r="L491" i="6"/>
  <c r="P367" i="6"/>
  <c r="H755" i="6"/>
  <c r="R302" i="6"/>
  <c r="Q803" i="6"/>
  <c r="Q577" i="6"/>
  <c r="P507" i="6"/>
  <c r="R765" i="6"/>
  <c r="Q46" i="6"/>
  <c r="K515" i="6"/>
  <c r="W515" i="6" s="1"/>
  <c r="K549" i="6"/>
  <c r="W549" i="6" s="1"/>
  <c r="Q372" i="6"/>
  <c r="K744" i="6"/>
  <c r="W744" i="6" s="1"/>
  <c r="M846" i="6"/>
  <c r="Q535" i="6"/>
  <c r="P177" i="6"/>
  <c r="F168" i="6"/>
  <c r="K777" i="6"/>
  <c r="W777" i="6" s="1"/>
  <c r="H449" i="6"/>
  <c r="N717" i="6"/>
  <c r="K805" i="6"/>
  <c r="W805" i="6" s="1"/>
  <c r="K410" i="6"/>
  <c r="W410" i="6" s="1"/>
  <c r="L198" i="6"/>
  <c r="L382" i="6"/>
  <c r="D138" i="6"/>
  <c r="Q523" i="6"/>
  <c r="Q50" i="6"/>
  <c r="Q73" i="6"/>
  <c r="E431" i="6"/>
  <c r="L156" i="6"/>
  <c r="K600" i="6"/>
  <c r="W600" i="6" s="1"/>
  <c r="O173" i="6"/>
  <c r="F52" i="6"/>
  <c r="P618" i="6"/>
  <c r="P476" i="6"/>
  <c r="F605" i="6"/>
  <c r="N466" i="6"/>
  <c r="Q801" i="6"/>
  <c r="M675" i="6"/>
  <c r="L631" i="6"/>
  <c r="F764" i="6"/>
  <c r="L402" i="6"/>
  <c r="N336" i="6"/>
  <c r="L629" i="6"/>
  <c r="H417" i="6"/>
  <c r="N433" i="6"/>
  <c r="E59" i="6"/>
  <c r="H368" i="6"/>
  <c r="N862" i="6"/>
  <c r="O154" i="6"/>
  <c r="M442" i="6"/>
  <c r="M407" i="6"/>
  <c r="R181" i="6"/>
  <c r="M396" i="6"/>
  <c r="L189" i="6"/>
  <c r="D499" i="6"/>
  <c r="Q205" i="6"/>
  <c r="D425" i="6"/>
  <c r="H358" i="6"/>
  <c r="N43" i="6"/>
  <c r="P669" i="6"/>
  <c r="L403" i="6"/>
  <c r="P268" i="6"/>
  <c r="D803" i="6"/>
  <c r="L322" i="6"/>
  <c r="Q95" i="6"/>
  <c r="M413" i="6"/>
  <c r="Q85" i="6"/>
  <c r="O672" i="6"/>
  <c r="K164" i="6"/>
  <c r="W164" i="6" s="1"/>
  <c r="P314" i="6"/>
  <c r="O242" i="6"/>
  <c r="H325" i="6"/>
  <c r="N753" i="6"/>
  <c r="P793" i="6"/>
  <c r="K387" i="6"/>
  <c r="W387" i="6" s="1"/>
  <c r="H474" i="6"/>
  <c r="R312" i="6"/>
  <c r="K649" i="6"/>
  <c r="W649" i="6" s="1"/>
  <c r="E212" i="6"/>
  <c r="Q745" i="6"/>
  <c r="K408" i="6"/>
  <c r="W408" i="6" s="1"/>
  <c r="L206" i="6"/>
  <c r="L20" i="6"/>
  <c r="R738" i="6"/>
  <c r="O131" i="6"/>
  <c r="K127" i="6"/>
  <c r="W127" i="6" s="1"/>
  <c r="H19" i="6"/>
  <c r="K604" i="6"/>
  <c r="W604" i="6" s="1"/>
  <c r="N195" i="6"/>
  <c r="F383" i="6"/>
  <c r="R516" i="6"/>
  <c r="R25" i="6"/>
  <c r="R833" i="6"/>
  <c r="R481" i="6"/>
  <c r="R582" i="6"/>
  <c r="O205" i="6"/>
  <c r="Q265" i="6"/>
  <c r="O263" i="6"/>
  <c r="O159" i="6"/>
  <c r="M449" i="6"/>
  <c r="L777" i="6"/>
  <c r="F719" i="6"/>
  <c r="L212" i="6"/>
  <c r="L301" i="6"/>
  <c r="O864" i="6"/>
  <c r="K202" i="6"/>
  <c r="W202" i="6" s="1"/>
  <c r="H822" i="6"/>
  <c r="P274" i="6"/>
  <c r="H853" i="6"/>
  <c r="M314" i="6"/>
  <c r="L358" i="6"/>
  <c r="P84" i="6"/>
  <c r="R811" i="6"/>
  <c r="P310" i="6"/>
  <c r="L220" i="6"/>
  <c r="K121" i="6"/>
  <c r="W121" i="6" s="1"/>
  <c r="N756" i="6"/>
  <c r="O476" i="6"/>
  <c r="P291" i="6"/>
  <c r="P219" i="6"/>
  <c r="K658" i="6"/>
  <c r="W658" i="6" s="1"/>
  <c r="N165" i="6"/>
  <c r="N347" i="6"/>
  <c r="L353" i="6"/>
  <c r="K650" i="6"/>
  <c r="W650" i="6" s="1"/>
  <c r="M218" i="6"/>
  <c r="L386" i="6"/>
  <c r="N30" i="6"/>
  <c r="P183" i="6"/>
  <c r="O471" i="6"/>
  <c r="M318" i="6"/>
  <c r="L21" i="6"/>
  <c r="L140" i="6"/>
  <c r="E390" i="6"/>
  <c r="M300" i="6"/>
  <c r="G628" i="6"/>
  <c r="U628" i="6" s="1"/>
  <c r="V628" i="6" s="1"/>
  <c r="K165" i="6"/>
  <c r="W165" i="6" s="1"/>
  <c r="F92" i="6"/>
  <c r="L434" i="6"/>
  <c r="M722" i="6"/>
  <c r="L393" i="6"/>
  <c r="L115" i="6"/>
  <c r="O549" i="6"/>
  <c r="M340" i="6"/>
  <c r="N130" i="6"/>
  <c r="K159" i="6"/>
  <c r="W159" i="6" s="1"/>
  <c r="K236" i="6"/>
  <c r="W236" i="6" s="1"/>
  <c r="O479" i="6"/>
  <c r="K526" i="6"/>
  <c r="W526" i="6" s="1"/>
  <c r="M545" i="6"/>
  <c r="E40" i="6"/>
  <c r="Q38" i="6"/>
  <c r="M607" i="6"/>
  <c r="N439" i="6"/>
  <c r="K740" i="6"/>
  <c r="W740" i="6" s="1"/>
  <c r="K463" i="6"/>
  <c r="W463" i="6" s="1"/>
  <c r="F200" i="6"/>
  <c r="P409" i="6"/>
  <c r="R293" i="6"/>
  <c r="Q298" i="6"/>
  <c r="K586" i="6"/>
  <c r="W586" i="6" s="1"/>
  <c r="O585" i="6"/>
  <c r="N85" i="6"/>
  <c r="H650" i="6"/>
  <c r="N362" i="6"/>
  <c r="Q736" i="6"/>
  <c r="P566" i="6"/>
  <c r="E667" i="6"/>
  <c r="K854" i="6"/>
  <c r="W854" i="6" s="1"/>
  <c r="Q457" i="6"/>
  <c r="E715" i="6"/>
  <c r="K352" i="6"/>
  <c r="W352" i="6" s="1"/>
  <c r="O457" i="6"/>
  <c r="N481" i="6"/>
  <c r="R299" i="6"/>
  <c r="Q91" i="6"/>
  <c r="K609" i="6"/>
  <c r="W609" i="6" s="1"/>
  <c r="M651" i="6"/>
  <c r="N160" i="6"/>
  <c r="P44" i="6"/>
  <c r="R145" i="6"/>
  <c r="O144" i="6"/>
  <c r="L144" i="6"/>
  <c r="E539" i="6"/>
  <c r="P222" i="6"/>
  <c r="Q60" i="6"/>
  <c r="G79" i="6"/>
  <c r="U79" i="6" s="1"/>
  <c r="G705" i="6"/>
  <c r="U705" i="6" s="1"/>
  <c r="G610" i="6"/>
  <c r="U610" i="6" s="1"/>
  <c r="D516" i="6"/>
  <c r="R209" i="6"/>
  <c r="D781" i="6"/>
  <c r="D496" i="6"/>
  <c r="K640" i="6"/>
  <c r="W640" i="6" s="1"/>
  <c r="L123" i="6"/>
  <c r="M755" i="6"/>
  <c r="K420" i="6"/>
  <c r="W420" i="6" s="1"/>
  <c r="G285" i="6"/>
  <c r="U285" i="6" s="1"/>
  <c r="G165" i="6"/>
  <c r="U165" i="6" s="1"/>
  <c r="P508" i="6"/>
  <c r="P285" i="6"/>
  <c r="P655" i="6"/>
  <c r="D77" i="6"/>
  <c r="R41" i="6"/>
  <c r="M521" i="6"/>
  <c r="F517" i="6"/>
  <c r="F829" i="6"/>
  <c r="P203" i="6"/>
  <c r="L862" i="6"/>
  <c r="O370" i="6"/>
  <c r="R590" i="6"/>
  <c r="E142" i="6"/>
  <c r="F143" i="6"/>
  <c r="O415" i="6"/>
  <c r="E234" i="6"/>
  <c r="K738" i="6"/>
  <c r="W738" i="6" s="1"/>
  <c r="H18" i="6"/>
  <c r="R815" i="6"/>
  <c r="K655" i="6"/>
  <c r="W655" i="6" s="1"/>
  <c r="K561" i="6"/>
  <c r="W561" i="6" s="1"/>
  <c r="M361" i="6"/>
  <c r="R486" i="6"/>
  <c r="M557" i="6"/>
  <c r="P56" i="6"/>
  <c r="E771" i="6"/>
  <c r="H247" i="6"/>
  <c r="O204" i="6"/>
  <c r="N216" i="6"/>
  <c r="N178" i="6"/>
  <c r="H69" i="6"/>
  <c r="R733" i="6"/>
  <c r="R69" i="6"/>
  <c r="O115" i="6"/>
  <c r="L614" i="6"/>
  <c r="P489" i="6"/>
  <c r="R524" i="6"/>
  <c r="M520" i="6"/>
  <c r="M337" i="6"/>
  <c r="O587" i="6"/>
  <c r="D45" i="6"/>
  <c r="F821" i="6"/>
  <c r="G256" i="6"/>
  <c r="U256" i="6" s="1"/>
  <c r="G596" i="6"/>
  <c r="U596" i="6" s="1"/>
  <c r="G24" i="6"/>
  <c r="U24" i="6" s="1"/>
  <c r="K671" i="6"/>
  <c r="W671" i="6" s="1"/>
  <c r="D228" i="6"/>
  <c r="G120" i="6"/>
  <c r="U120" i="6" s="1"/>
  <c r="D468" i="6"/>
  <c r="L399" i="6"/>
  <c r="G530" i="6"/>
  <c r="U530" i="6" s="1"/>
  <c r="E664" i="6"/>
  <c r="L311" i="6"/>
  <c r="H660" i="6"/>
  <c r="E809" i="6"/>
  <c r="G297" i="6"/>
  <c r="U297" i="6" s="1"/>
  <c r="Q645" i="6"/>
  <c r="F586" i="6"/>
  <c r="L54" i="6"/>
  <c r="E76" i="6"/>
  <c r="F546" i="6"/>
  <c r="F548" i="6"/>
  <c r="K597" i="6"/>
  <c r="W597" i="6" s="1"/>
  <c r="P577" i="6"/>
  <c r="K637" i="6"/>
  <c r="W637" i="6" s="1"/>
  <c r="M598" i="6"/>
  <c r="R175" i="6"/>
  <c r="N164" i="6"/>
  <c r="D576" i="6"/>
  <c r="R228" i="6"/>
  <c r="D585" i="6"/>
  <c r="R813" i="6"/>
  <c r="D509" i="6"/>
  <c r="G371" i="6"/>
  <c r="U371" i="6" s="1"/>
  <c r="V371" i="6" s="1"/>
  <c r="G483" i="6"/>
  <c r="U483" i="6" s="1"/>
  <c r="D299" i="6"/>
  <c r="Q404" i="6"/>
  <c r="P660" i="6"/>
  <c r="E855" i="6"/>
  <c r="E783" i="6"/>
  <c r="K522" i="6"/>
  <c r="W522" i="6" s="1"/>
  <c r="L575" i="6"/>
  <c r="P769" i="6"/>
  <c r="R618" i="6"/>
  <c r="K163" i="6"/>
  <c r="W163" i="6" s="1"/>
  <c r="P387" i="6"/>
  <c r="N193" i="6"/>
  <c r="E610" i="6"/>
  <c r="F785" i="6"/>
  <c r="K479" i="6"/>
  <c r="W479" i="6" s="1"/>
  <c r="E314" i="6"/>
  <c r="R793" i="6"/>
  <c r="N596" i="6"/>
  <c r="Q250" i="6"/>
  <c r="N726" i="6"/>
  <c r="R56" i="6"/>
  <c r="M527" i="6"/>
  <c r="O112" i="6"/>
  <c r="K94" i="6"/>
  <c r="W94" i="6" s="1"/>
  <c r="P205" i="6"/>
  <c r="H411" i="6"/>
  <c r="M740" i="6"/>
  <c r="E594" i="6"/>
  <c r="R745" i="6"/>
  <c r="K766" i="6"/>
  <c r="W766" i="6" s="1"/>
  <c r="R221" i="6"/>
  <c r="D648" i="6"/>
  <c r="E185" i="6"/>
  <c r="O865" i="6"/>
  <c r="M733" i="6"/>
  <c r="P462" i="6"/>
  <c r="F406" i="6"/>
  <c r="R262" i="6"/>
  <c r="R569" i="6"/>
  <c r="H249" i="6"/>
  <c r="F656" i="6"/>
  <c r="P21" i="6"/>
  <c r="O236" i="6"/>
  <c r="K560" i="6"/>
  <c r="W560" i="6" s="1"/>
  <c r="E377" i="6"/>
  <c r="P62" i="6"/>
  <c r="L707" i="6"/>
  <c r="E298" i="6"/>
  <c r="M723" i="6"/>
  <c r="O661" i="6"/>
  <c r="R269" i="6"/>
  <c r="R400" i="6"/>
  <c r="Q80" i="6"/>
  <c r="E607" i="6"/>
  <c r="Q352" i="6"/>
  <c r="P270" i="6"/>
  <c r="M629" i="6"/>
  <c r="P477" i="6"/>
  <c r="R94" i="6"/>
  <c r="H560" i="6"/>
  <c r="N762" i="6"/>
  <c r="Q538" i="6"/>
  <c r="R98" i="6"/>
  <c r="L129" i="6"/>
  <c r="M805" i="6"/>
  <c r="Q699" i="6"/>
  <c r="Q61" i="6"/>
  <c r="E202" i="6"/>
  <c r="K657" i="6"/>
  <c r="W657" i="6" s="1"/>
  <c r="M539" i="6"/>
  <c r="P615" i="6"/>
  <c r="R824" i="6"/>
  <c r="H625" i="6"/>
  <c r="L684" i="6"/>
  <c r="P407" i="6"/>
  <c r="R502" i="6"/>
  <c r="H817" i="6"/>
  <c r="R760" i="6"/>
  <c r="K185" i="6"/>
  <c r="W185" i="6" s="1"/>
  <c r="D169" i="6"/>
  <c r="H33" i="6"/>
  <c r="P227" i="6"/>
  <c r="F616" i="6"/>
  <c r="N270" i="6"/>
  <c r="N391" i="6"/>
  <c r="K491" i="6"/>
  <c r="W491" i="6" s="1"/>
  <c r="R616" i="6"/>
  <c r="L297" i="6"/>
  <c r="E658" i="6"/>
  <c r="Q227" i="6"/>
  <c r="K553" i="6"/>
  <c r="W553" i="6" s="1"/>
  <c r="R229" i="6"/>
  <c r="L625" i="6"/>
  <c r="O277" i="6"/>
  <c r="E356" i="6"/>
  <c r="H507" i="6"/>
  <c r="O639" i="6"/>
  <c r="R95" i="6"/>
  <c r="P849" i="6"/>
  <c r="Q399" i="6"/>
  <c r="M644" i="6"/>
  <c r="L228" i="6"/>
  <c r="E296" i="6"/>
  <c r="M130" i="6"/>
  <c r="Q741" i="6"/>
  <c r="N473" i="6"/>
  <c r="E438" i="6"/>
  <c r="E573" i="6"/>
  <c r="O231" i="6"/>
  <c r="H126" i="6"/>
  <c r="N280" i="6"/>
  <c r="H493" i="6"/>
  <c r="H375" i="6"/>
  <c r="K284" i="6"/>
  <c r="W284" i="6" s="1"/>
  <c r="O589" i="6"/>
  <c r="F828" i="6"/>
  <c r="O454" i="6"/>
  <c r="K124" i="6"/>
  <c r="W124" i="6" s="1"/>
  <c r="P20" i="6"/>
  <c r="E327" i="6"/>
  <c r="K247" i="6"/>
  <c r="W247" i="6" s="1"/>
  <c r="L209" i="6"/>
  <c r="Q704" i="6"/>
  <c r="R525" i="6"/>
  <c r="Q334" i="6"/>
  <c r="P428" i="6"/>
  <c r="M724" i="6"/>
  <c r="H806" i="6"/>
  <c r="K403" i="6"/>
  <c r="W403" i="6" s="1"/>
  <c r="M311" i="6"/>
  <c r="Q141" i="6"/>
  <c r="K68" i="6"/>
  <c r="W68" i="6" s="1"/>
  <c r="M310" i="6"/>
  <c r="E247" i="6"/>
  <c r="R639" i="6"/>
  <c r="N775" i="6"/>
  <c r="D131" i="6"/>
  <c r="P113" i="6"/>
  <c r="M346" i="6"/>
  <c r="K481" i="6"/>
  <c r="W481" i="6" s="1"/>
  <c r="Q111" i="6"/>
  <c r="O550" i="6"/>
  <c r="R663" i="6"/>
  <c r="O22" i="6"/>
  <c r="P553" i="6"/>
  <c r="R24" i="6"/>
  <c r="R492" i="6"/>
  <c r="P159" i="6"/>
  <c r="M54" i="6"/>
  <c r="L783" i="6"/>
  <c r="P39" i="6"/>
  <c r="P514" i="6"/>
  <c r="P448" i="6"/>
  <c r="K65" i="6"/>
  <c r="W65" i="6" s="1"/>
  <c r="R382" i="6"/>
  <c r="O792" i="6"/>
  <c r="K569" i="6"/>
  <c r="W569" i="6" s="1"/>
  <c r="R505" i="6"/>
  <c r="P336" i="6"/>
  <c r="H420" i="6"/>
  <c r="F20" i="6"/>
  <c r="K363" i="6"/>
  <c r="W363" i="6" s="1"/>
  <c r="P698" i="6"/>
  <c r="F345" i="6"/>
  <c r="E119" i="6"/>
  <c r="N267" i="6"/>
  <c r="K642" i="6"/>
  <c r="W642" i="6" s="1"/>
  <c r="N277" i="6"/>
  <c r="R350" i="6"/>
  <c r="H91" i="6"/>
  <c r="K201" i="6"/>
  <c r="W201" i="6" s="1"/>
  <c r="O245" i="6"/>
  <c r="K471" i="6"/>
  <c r="W471" i="6" s="1"/>
  <c r="M580" i="6"/>
  <c r="M173" i="6"/>
  <c r="F352" i="6"/>
  <c r="R336" i="6"/>
  <c r="N299" i="6"/>
  <c r="Q53" i="6"/>
  <c r="L304" i="6"/>
  <c r="P412" i="6"/>
  <c r="R424" i="6"/>
  <c r="F823" i="6"/>
  <c r="F722" i="6"/>
  <c r="L525" i="6"/>
  <c r="N830" i="6"/>
  <c r="L704" i="6"/>
  <c r="K234" i="6"/>
  <c r="W234" i="6" s="1"/>
  <c r="N374" i="6"/>
  <c r="O139" i="6"/>
  <c r="E249" i="6"/>
  <c r="K367" i="6"/>
  <c r="W367" i="6" s="1"/>
  <c r="E52" i="6"/>
  <c r="P767" i="6"/>
  <c r="E611" i="6"/>
  <c r="Q175" i="6"/>
  <c r="P116" i="6"/>
  <c r="H94" i="6"/>
  <c r="Q712" i="6"/>
  <c r="F619" i="6"/>
  <c r="N151" i="6"/>
  <c r="M445" i="6"/>
  <c r="L307" i="6"/>
  <c r="R707" i="6"/>
  <c r="P460" i="6"/>
  <c r="M844" i="6"/>
  <c r="M851" i="6"/>
  <c r="M655" i="6"/>
  <c r="D71" i="6"/>
  <c r="R385" i="6"/>
  <c r="N591" i="6"/>
  <c r="D756" i="6"/>
  <c r="O292" i="6"/>
  <c r="F309" i="6"/>
  <c r="L125" i="6"/>
  <c r="Q453" i="6"/>
  <c r="N68" i="6"/>
  <c r="O362" i="6"/>
  <c r="Q294" i="6"/>
  <c r="L757" i="6"/>
  <c r="O232" i="6"/>
  <c r="D398" i="6"/>
  <c r="L526" i="6"/>
  <c r="N791" i="6"/>
  <c r="R485" i="6"/>
  <c r="L588" i="6"/>
  <c r="P646" i="6"/>
  <c r="Q754" i="6"/>
  <c r="N833" i="6"/>
  <c r="L644" i="6"/>
  <c r="M612" i="6"/>
  <c r="N150" i="6"/>
  <c r="Q315" i="6"/>
  <c r="K37" i="6"/>
  <c r="W37" i="6" s="1"/>
  <c r="K689" i="6"/>
  <c r="W689" i="6" s="1"/>
  <c r="K271" i="6"/>
  <c r="W271" i="6" s="1"/>
  <c r="Q71" i="6"/>
  <c r="F690" i="6"/>
  <c r="P831" i="6"/>
  <c r="M106" i="6"/>
  <c r="O194" i="6"/>
  <c r="N574" i="6"/>
  <c r="O706" i="6"/>
  <c r="N207" i="6"/>
  <c r="K772" i="6"/>
  <c r="W772" i="6" s="1"/>
  <c r="P332" i="6"/>
  <c r="L556" i="6"/>
  <c r="M415" i="6"/>
  <c r="L544" i="6"/>
  <c r="N394" i="6"/>
  <c r="K373" i="6"/>
  <c r="W373" i="6" s="1"/>
  <c r="L813" i="6"/>
  <c r="L494" i="6"/>
  <c r="N399" i="6"/>
  <c r="D488" i="6"/>
  <c r="P46" i="6"/>
  <c r="Q472" i="6"/>
  <c r="D454" i="6"/>
  <c r="E279" i="6"/>
  <c r="D97" i="6"/>
  <c r="G563" i="6"/>
  <c r="U563" i="6" s="1"/>
  <c r="H424" i="6"/>
  <c r="E90" i="6"/>
  <c r="D772" i="6"/>
  <c r="D785" i="6"/>
  <c r="H439" i="6"/>
  <c r="D764" i="6"/>
  <c r="M568" i="6"/>
  <c r="K125" i="6"/>
  <c r="W125" i="6" s="1"/>
  <c r="F768" i="6"/>
  <c r="Q32" i="6"/>
  <c r="R508" i="6"/>
  <c r="F554" i="6"/>
  <c r="H641" i="6"/>
  <c r="F182" i="6"/>
  <c r="K46" i="6"/>
  <c r="W46" i="6" s="1"/>
  <c r="E480" i="6"/>
  <c r="L132" i="6"/>
  <c r="P834" i="6"/>
  <c r="K478" i="6"/>
  <c r="W478" i="6" s="1"/>
  <c r="L686" i="6"/>
  <c r="N463" i="6"/>
  <c r="N637" i="6"/>
  <c r="K155" i="6"/>
  <c r="W155" i="6" s="1"/>
  <c r="N189" i="6"/>
  <c r="E148" i="6"/>
  <c r="K32" i="6"/>
  <c r="W32" i="6" s="1"/>
  <c r="E746" i="6"/>
  <c r="E413" i="6"/>
  <c r="R328" i="6"/>
  <c r="P569" i="6"/>
  <c r="K167" i="6"/>
  <c r="W167" i="6" s="1"/>
  <c r="E225" i="6"/>
  <c r="F622" i="6"/>
  <c r="Q389" i="6"/>
  <c r="Q102" i="6"/>
  <c r="Q476" i="6"/>
  <c r="H384" i="6"/>
  <c r="N273" i="6"/>
  <c r="P483" i="6"/>
  <c r="N312" i="6"/>
  <c r="R500" i="6"/>
  <c r="K66" i="6"/>
  <c r="W66" i="6" s="1"/>
  <c r="D227" i="6"/>
  <c r="Q642" i="6"/>
  <c r="M306" i="6"/>
  <c r="N665" i="6"/>
  <c r="M764" i="6"/>
  <c r="D361" i="6"/>
  <c r="O41" i="6"/>
  <c r="O754" i="6"/>
  <c r="O588" i="6"/>
  <c r="K555" i="6"/>
  <c r="W555" i="6" s="1"/>
  <c r="E227" i="6"/>
  <c r="H400" i="6"/>
  <c r="G535" i="6"/>
  <c r="U535" i="6" s="1"/>
  <c r="F432" i="6"/>
  <c r="Q427" i="6"/>
  <c r="E239" i="6"/>
  <c r="F319" i="6"/>
  <c r="H554" i="6"/>
  <c r="E393" i="6"/>
  <c r="M335" i="6"/>
  <c r="P178" i="6"/>
  <c r="F747" i="6"/>
  <c r="O669" i="6"/>
  <c r="D845" i="6"/>
  <c r="L559" i="6"/>
  <c r="G363" i="6"/>
  <c r="U363" i="6" s="1"/>
  <c r="G122" i="6"/>
  <c r="U122" i="6" s="1"/>
  <c r="H730" i="6"/>
  <c r="R814" i="6"/>
  <c r="M778" i="6"/>
  <c r="G212" i="6"/>
  <c r="U212" i="6" s="1"/>
  <c r="D213" i="6"/>
  <c r="G562" i="6"/>
  <c r="U562" i="6" s="1"/>
  <c r="R403" i="6"/>
  <c r="D719" i="6"/>
  <c r="G25" i="6"/>
  <c r="U25" i="6" s="1"/>
  <c r="D301" i="6"/>
  <c r="N119" i="6"/>
  <c r="K715" i="6"/>
  <c r="W715" i="6" s="1"/>
  <c r="M436" i="6"/>
  <c r="D406" i="6"/>
  <c r="G31" i="6"/>
  <c r="U31" i="6" s="1"/>
  <c r="Q711" i="6"/>
  <c r="M365" i="6"/>
  <c r="O122" i="6"/>
  <c r="M50" i="6"/>
  <c r="D104" i="6"/>
  <c r="D757" i="6"/>
  <c r="N300" i="6"/>
  <c r="P696" i="6"/>
  <c r="M742" i="6"/>
  <c r="P643" i="6"/>
  <c r="L199" i="6"/>
  <c r="P586" i="6"/>
  <c r="K192" i="6"/>
  <c r="W192" i="6" s="1"/>
  <c r="O23" i="6"/>
  <c r="N442" i="6"/>
  <c r="M49" i="6"/>
  <c r="L28" i="6"/>
  <c r="P689" i="6"/>
  <c r="M120" i="6"/>
  <c r="P841" i="6"/>
  <c r="Q329" i="6"/>
  <c r="Q709" i="6"/>
  <c r="L286" i="6"/>
  <c r="K251" i="6"/>
  <c r="W251" i="6" s="1"/>
  <c r="L634" i="6"/>
  <c r="L720" i="6"/>
  <c r="M760" i="6"/>
  <c r="Q396" i="6"/>
  <c r="M448" i="6"/>
  <c r="N497" i="6"/>
  <c r="Q759" i="6"/>
  <c r="P505" i="6"/>
  <c r="R104" i="6"/>
  <c r="M691" i="6"/>
  <c r="K472" i="6"/>
  <c r="W472" i="6" s="1"/>
  <c r="L811" i="6"/>
  <c r="R680" i="6"/>
  <c r="Q761" i="6"/>
  <c r="P838" i="6"/>
  <c r="N667" i="6"/>
  <c r="G451" i="6"/>
  <c r="U451" i="6" s="1"/>
  <c r="V451" i="6" s="1"/>
  <c r="D313" i="6"/>
  <c r="M214" i="6"/>
  <c r="F379" i="6"/>
  <c r="D123" i="6"/>
  <c r="Q817" i="6"/>
  <c r="H795" i="6"/>
  <c r="G605" i="6"/>
  <c r="U605" i="6" s="1"/>
  <c r="V605" i="6" s="1"/>
  <c r="G855" i="6"/>
  <c r="U855" i="6" s="1"/>
  <c r="M440" i="6"/>
  <c r="F784" i="6"/>
  <c r="O848" i="6"/>
  <c r="K859" i="6"/>
  <c r="W859" i="6" s="1"/>
  <c r="N668" i="6"/>
  <c r="K601" i="6"/>
  <c r="W601" i="6" s="1"/>
  <c r="E524" i="6"/>
  <c r="K426" i="6"/>
  <c r="W426" i="6" s="1"/>
  <c r="L604" i="6"/>
  <c r="K92" i="6"/>
  <c r="W92" i="6" s="1"/>
  <c r="H458" i="6"/>
  <c r="N319" i="6"/>
  <c r="F757" i="6"/>
  <c r="R259" i="6"/>
  <c r="M641" i="6"/>
  <c r="O222" i="6"/>
  <c r="G113" i="6"/>
  <c r="U113" i="6" s="1"/>
  <c r="G23" i="6"/>
  <c r="U23" i="6" s="1"/>
  <c r="V23" i="6" s="1"/>
  <c r="G407" i="6"/>
  <c r="U407" i="6" s="1"/>
  <c r="Q413" i="6"/>
  <c r="G56" i="6"/>
  <c r="U56" i="6" s="1"/>
  <c r="V56" i="6" s="1"/>
  <c r="D712" i="6"/>
  <c r="M347" i="6"/>
  <c r="E467" i="6"/>
  <c r="N392" i="6"/>
  <c r="G466" i="6"/>
  <c r="U466" i="6" s="1"/>
  <c r="V466" i="6" s="1"/>
  <c r="G469" i="6"/>
  <c r="U469" i="6" s="1"/>
  <c r="R102" i="6"/>
  <c r="K452" i="6"/>
  <c r="W452" i="6" s="1"/>
  <c r="K433" i="6"/>
  <c r="W433" i="6" s="1"/>
  <c r="O773" i="6"/>
  <c r="P301" i="6"/>
  <c r="H80" i="6"/>
  <c r="F501" i="6"/>
  <c r="R687" i="6"/>
  <c r="R655" i="6"/>
  <c r="K97" i="6"/>
  <c r="W97" i="6" s="1"/>
  <c r="P671" i="6"/>
  <c r="N401" i="6"/>
  <c r="N719" i="6"/>
  <c r="O484" i="6"/>
  <c r="O119" i="6"/>
  <c r="E336" i="6"/>
  <c r="L208" i="6"/>
  <c r="E864" i="6"/>
  <c r="M19" i="6"/>
  <c r="K419" i="6"/>
  <c r="W419" i="6" s="1"/>
  <c r="Q176" i="6"/>
  <c r="K173" i="6"/>
  <c r="W173" i="6" s="1"/>
  <c r="M706" i="6"/>
  <c r="M834" i="6"/>
  <c r="K774" i="6"/>
  <c r="W774" i="6" s="1"/>
  <c r="L363" i="6"/>
  <c r="K707" i="6"/>
  <c r="W707" i="6" s="1"/>
  <c r="Q434" i="6"/>
  <c r="Q300" i="6"/>
  <c r="O91" i="6"/>
  <c r="L320" i="6"/>
  <c r="L328" i="6"/>
  <c r="N329" i="6"/>
  <c r="E602" i="6"/>
  <c r="F539" i="6"/>
  <c r="D619" i="6"/>
  <c r="O485" i="6"/>
  <c r="R364" i="6"/>
  <c r="K364" i="6"/>
  <c r="W364" i="6" s="1"/>
  <c r="O531" i="6"/>
  <c r="N117" i="6"/>
  <c r="R343" i="6"/>
  <c r="K277" i="6"/>
  <c r="W277" i="6" s="1"/>
  <c r="L379" i="6"/>
  <c r="N842" i="6"/>
  <c r="N355" i="6"/>
  <c r="E832" i="6"/>
  <c r="K258" i="6"/>
  <c r="W258" i="6" s="1"/>
  <c r="N540" i="6"/>
  <c r="H260" i="6"/>
  <c r="O51" i="6"/>
  <c r="R61" i="6"/>
  <c r="N239" i="6"/>
  <c r="P494" i="6"/>
  <c r="G477" i="6"/>
  <c r="U477" i="6" s="1"/>
  <c r="L75" i="6"/>
  <c r="P318" i="6"/>
  <c r="P862" i="6"/>
  <c r="P661" i="6"/>
  <c r="R167" i="6"/>
  <c r="O299" i="6"/>
  <c r="H645" i="6"/>
  <c r="O680" i="6"/>
  <c r="M416" i="6"/>
  <c r="N209" i="6"/>
  <c r="R434" i="6"/>
  <c r="H622" i="6"/>
  <c r="E318" i="6"/>
  <c r="K256" i="6"/>
  <c r="W256" i="6" s="1"/>
  <c r="N565" i="6"/>
  <c r="R290" i="6"/>
  <c r="N173" i="6"/>
  <c r="F427" i="6"/>
  <c r="N236" i="6"/>
  <c r="H473" i="6"/>
  <c r="O142" i="6"/>
  <c r="P71" i="6"/>
  <c r="F713" i="6"/>
  <c r="N275" i="6"/>
  <c r="L46" i="6"/>
  <c r="O358" i="6"/>
  <c r="R314" i="6"/>
  <c r="P463" i="6"/>
  <c r="D363" i="6"/>
  <c r="N181" i="6"/>
  <c r="R173" i="6"/>
  <c r="K445" i="6"/>
  <c r="W445" i="6" s="1"/>
  <c r="H233" i="6"/>
  <c r="H620" i="6"/>
  <c r="L164" i="6"/>
  <c r="K659" i="6"/>
  <c r="W659" i="6" s="1"/>
  <c r="K358" i="6"/>
  <c r="W358" i="6" s="1"/>
  <c r="K636" i="6"/>
  <c r="W636" i="6" s="1"/>
  <c r="K274" i="6"/>
  <c r="W274" i="6" s="1"/>
  <c r="M121" i="6"/>
  <c r="M830" i="6"/>
  <c r="Q695" i="6"/>
  <c r="H36" i="6"/>
  <c r="K73" i="6"/>
  <c r="W73" i="6" s="1"/>
  <c r="F648" i="6"/>
  <c r="K248" i="6"/>
  <c r="W248" i="6" s="1"/>
  <c r="R101" i="6"/>
  <c r="Q528" i="6"/>
  <c r="D715" i="6"/>
  <c r="D557" i="6"/>
  <c r="D287" i="6"/>
  <c r="G104" i="6"/>
  <c r="U104" i="6" s="1"/>
  <c r="V104" i="6" s="1"/>
  <c r="P762" i="6"/>
  <c r="G696" i="6"/>
  <c r="U696" i="6" s="1"/>
  <c r="D399" i="6"/>
  <c r="R140" i="6"/>
  <c r="D561" i="6"/>
  <c r="R241" i="6"/>
  <c r="G338" i="6"/>
  <c r="U338" i="6" s="1"/>
  <c r="R563" i="6"/>
  <c r="G228" i="6"/>
  <c r="U228" i="6" s="1"/>
  <c r="G732" i="6"/>
  <c r="U732" i="6" s="1"/>
  <c r="V732" i="6" s="1"/>
  <c r="L197" i="6"/>
  <c r="N219" i="6"/>
  <c r="D264" i="6"/>
  <c r="N477" i="6"/>
  <c r="E553" i="6"/>
  <c r="H503" i="6"/>
  <c r="N51" i="6"/>
  <c r="P748" i="6"/>
  <c r="O18" i="6"/>
  <c r="K212" i="6"/>
  <c r="W212" i="6" s="1"/>
  <c r="N339" i="6"/>
  <c r="E496" i="6"/>
  <c r="N566" i="6"/>
  <c r="R264" i="6"/>
  <c r="N631" i="6"/>
  <c r="P415" i="6"/>
  <c r="E814" i="6"/>
  <c r="P480" i="6"/>
  <c r="H210" i="6"/>
  <c r="R361" i="6"/>
  <c r="D19" i="6"/>
  <c r="L38" i="6"/>
  <c r="K179" i="6"/>
  <c r="W179" i="6" s="1"/>
  <c r="O798" i="6"/>
  <c r="H604" i="6"/>
  <c r="E27" i="6"/>
  <c r="R592" i="6"/>
  <c r="H74" i="6"/>
  <c r="M403" i="6"/>
  <c r="R52" i="6"/>
  <c r="N610" i="6"/>
  <c r="Q433" i="6"/>
  <c r="Q76" i="6"/>
  <c r="M637" i="6"/>
  <c r="R832" i="6"/>
  <c r="K237" i="6"/>
  <c r="W237" i="6" s="1"/>
  <c r="N211" i="6"/>
  <c r="L623" i="6"/>
  <c r="G715" i="6"/>
  <c r="U715" i="6" s="1"/>
  <c r="V715" i="6" s="1"/>
  <c r="D777" i="6"/>
  <c r="M52" i="6"/>
  <c r="N186" i="6"/>
  <c r="K360" i="6"/>
  <c r="W360" i="6" s="1"/>
  <c r="E371" i="6"/>
  <c r="L146" i="6"/>
  <c r="K330" i="6"/>
  <c r="W330" i="6" s="1"/>
  <c r="P676" i="6"/>
  <c r="M583" i="6"/>
  <c r="G489" i="6"/>
  <c r="U489" i="6" s="1"/>
  <c r="V489" i="6" s="1"/>
  <c r="F255" i="6"/>
  <c r="H279" i="6"/>
  <c r="N657" i="6"/>
  <c r="P236" i="6"/>
  <c r="K818" i="6"/>
  <c r="W818" i="6" s="1"/>
  <c r="M395" i="6"/>
  <c r="R202" i="6"/>
  <c r="P509" i="6"/>
  <c r="M136" i="6"/>
  <c r="E669" i="6"/>
  <c r="N490" i="6"/>
  <c r="D198" i="6"/>
  <c r="E263" i="6"/>
  <c r="D319" i="6"/>
  <c r="G248" i="6"/>
  <c r="U248" i="6" s="1"/>
  <c r="O619" i="6"/>
  <c r="P667" i="6"/>
  <c r="M452" i="6"/>
  <c r="G607" i="6"/>
  <c r="U607" i="6" s="1"/>
  <c r="G551" i="6"/>
  <c r="U551" i="6" s="1"/>
  <c r="G529" i="6"/>
  <c r="U529" i="6" s="1"/>
  <c r="V529" i="6" s="1"/>
  <c r="G186" i="6"/>
  <c r="U186" i="6" s="1"/>
  <c r="M272" i="6"/>
  <c r="H765" i="6"/>
  <c r="P608" i="6"/>
  <c r="G796" i="6"/>
  <c r="U796" i="6" s="1"/>
  <c r="R613" i="6"/>
  <c r="D67" i="6"/>
  <c r="K246" i="6"/>
  <c r="W246" i="6" s="1"/>
  <c r="O654" i="6"/>
  <c r="G484" i="6"/>
  <c r="U484" i="6" s="1"/>
  <c r="V484" i="6" s="1"/>
  <c r="N295" i="6"/>
  <c r="N359" i="6"/>
  <c r="K389" i="6"/>
  <c r="W389" i="6" s="1"/>
  <c r="D93" i="6"/>
  <c r="D812" i="6"/>
  <c r="K63" i="6"/>
  <c r="W63" i="6" s="1"/>
  <c r="D187" i="6"/>
  <c r="D773" i="6"/>
  <c r="F628" i="6"/>
  <c r="E739" i="6"/>
  <c r="H667" i="6"/>
  <c r="D153" i="6"/>
  <c r="P649" i="6"/>
  <c r="L717" i="6"/>
  <c r="K24" i="6"/>
  <c r="W24" i="6" s="1"/>
  <c r="H467" i="6"/>
  <c r="L19" i="6"/>
  <c r="F238" i="6"/>
  <c r="Q809" i="6"/>
  <c r="Q637" i="6"/>
  <c r="R836" i="6"/>
  <c r="N645" i="6"/>
  <c r="L683" i="6"/>
  <c r="R747" i="6"/>
  <c r="Q222" i="6"/>
  <c r="H647" i="6"/>
  <c r="D112" i="6"/>
  <c r="L346" i="6"/>
  <c r="H804" i="6"/>
  <c r="F187" i="6"/>
  <c r="M289" i="6"/>
  <c r="N293" i="6"/>
  <c r="Q694" i="6"/>
  <c r="R164" i="6"/>
  <c r="Q807" i="6"/>
  <c r="R83" i="6"/>
  <c r="O445" i="6"/>
  <c r="P421" i="6"/>
  <c r="M63" i="6"/>
  <c r="L384" i="6"/>
  <c r="O326" i="6"/>
  <c r="L595" i="6"/>
  <c r="H236" i="6"/>
  <c r="P277" i="6"/>
  <c r="L694" i="6"/>
  <c r="E44" i="6"/>
  <c r="Q864" i="6"/>
  <c r="N54" i="6"/>
  <c r="L179" i="6"/>
  <c r="N163" i="6"/>
  <c r="M534" i="6"/>
  <c r="N704" i="6"/>
  <c r="P416" i="6"/>
  <c r="K822" i="6"/>
  <c r="W822" i="6" s="1"/>
  <c r="Q245" i="6"/>
  <c r="K454" i="6"/>
  <c r="W454" i="6" s="1"/>
  <c r="F558" i="6"/>
  <c r="L142" i="6"/>
  <c r="O482" i="6"/>
  <c r="K619" i="6"/>
  <c r="W619" i="6" s="1"/>
  <c r="M203" i="6"/>
  <c r="R408" i="6"/>
  <c r="K794" i="6"/>
  <c r="W794" i="6" s="1"/>
  <c r="M47" i="6"/>
  <c r="L57" i="6"/>
  <c r="E838" i="6"/>
  <c r="O20" i="6"/>
  <c r="Q136" i="6"/>
  <c r="H48" i="6"/>
  <c r="O437" i="6"/>
  <c r="P35" i="6"/>
  <c r="N382" i="6"/>
  <c r="E851" i="6"/>
  <c r="N467" i="6"/>
  <c r="H174" i="6"/>
  <c r="K103" i="6"/>
  <c r="W103" i="6" s="1"/>
  <c r="M827" i="6"/>
  <c r="N57" i="6"/>
  <c r="K518" i="6"/>
  <c r="W518" i="6" s="1"/>
  <c r="O165" i="6"/>
  <c r="Q303" i="6"/>
  <c r="Q487" i="6"/>
  <c r="N471" i="6"/>
  <c r="M842" i="6"/>
  <c r="G294" i="6"/>
  <c r="U294" i="6" s="1"/>
  <c r="K298" i="6"/>
  <c r="W298" i="6" s="1"/>
  <c r="Q117" i="6"/>
  <c r="L290" i="6"/>
  <c r="R216" i="6"/>
  <c r="P595" i="6"/>
  <c r="O846" i="6"/>
  <c r="M83" i="6"/>
  <c r="M331" i="6"/>
  <c r="P197" i="6"/>
  <c r="F307" i="6"/>
  <c r="K495" i="6"/>
  <c r="W495" i="6" s="1"/>
  <c r="N751" i="6"/>
  <c r="M843" i="6"/>
  <c r="N246" i="6"/>
  <c r="L224" i="6"/>
  <c r="M235" i="6"/>
  <c r="M326" i="6"/>
  <c r="R294" i="6"/>
  <c r="N215" i="6"/>
  <c r="R645" i="6"/>
  <c r="R244" i="6"/>
  <c r="F141" i="6"/>
  <c r="R552" i="6"/>
  <c r="P114" i="6"/>
  <c r="D126" i="6"/>
  <c r="E354" i="6"/>
  <c r="N403" i="6"/>
  <c r="R191" i="6"/>
  <c r="Q497" i="6"/>
  <c r="R405" i="6"/>
  <c r="M323" i="6"/>
  <c r="P233" i="6"/>
  <c r="O367" i="6"/>
  <c r="F474" i="6"/>
  <c r="M577" i="6"/>
  <c r="P106" i="6"/>
  <c r="F839" i="6"/>
  <c r="O201" i="6"/>
  <c r="L64" i="6"/>
  <c r="F728" i="6"/>
  <c r="G309" i="6"/>
  <c r="U309" i="6" s="1"/>
  <c r="G636" i="6"/>
  <c r="U636" i="6" s="1"/>
  <c r="V636" i="6" s="1"/>
  <c r="E534" i="6"/>
  <c r="H673" i="6"/>
  <c r="R285" i="6"/>
  <c r="G366" i="6"/>
  <c r="U366" i="6" s="1"/>
  <c r="K177" i="6"/>
  <c r="W177" i="6" s="1"/>
  <c r="D604" i="6"/>
  <c r="G751" i="6"/>
  <c r="U751" i="6" s="1"/>
  <c r="R843" i="6"/>
  <c r="G697" i="6"/>
  <c r="U697" i="6" s="1"/>
  <c r="G78" i="6"/>
  <c r="U78" i="6" s="1"/>
  <c r="G475" i="6"/>
  <c r="U475" i="6" s="1"/>
  <c r="D410" i="6"/>
  <c r="D564" i="6"/>
  <c r="G738" i="6"/>
  <c r="U738" i="6" s="1"/>
  <c r="H138" i="6"/>
  <c r="G496" i="6"/>
  <c r="U496" i="6" s="1"/>
  <c r="V496" i="6" s="1"/>
  <c r="G455" i="6"/>
  <c r="U455" i="6" s="1"/>
  <c r="D343" i="6"/>
  <c r="O455" i="6"/>
  <c r="P223" i="6"/>
  <c r="L669" i="6"/>
  <c r="G685" i="6"/>
  <c r="U685" i="6" s="1"/>
  <c r="K590" i="6"/>
  <c r="W590" i="6" s="1"/>
  <c r="N241" i="6"/>
  <c r="G472" i="6"/>
  <c r="U472" i="6" s="1"/>
  <c r="N700" i="6"/>
  <c r="N75" i="6"/>
  <c r="H739" i="6"/>
  <c r="G65" i="6"/>
  <c r="U65" i="6" s="1"/>
  <c r="P439" i="6"/>
  <c r="E843" i="6"/>
  <c r="Q691" i="6"/>
  <c r="L338" i="6"/>
  <c r="M385" i="6"/>
  <c r="H581" i="6"/>
  <c r="N126" i="6"/>
  <c r="R30" i="6"/>
  <c r="K848" i="6"/>
  <c r="W848" i="6" s="1"/>
  <c r="R591" i="6"/>
  <c r="O513" i="6"/>
  <c r="L420" i="6"/>
  <c r="M69" i="6"/>
  <c r="K486" i="6"/>
  <c r="W486" i="6" s="1"/>
  <c r="F453" i="6"/>
  <c r="R806" i="6"/>
  <c r="H79" i="6"/>
  <c r="F107" i="6"/>
  <c r="R240" i="6"/>
  <c r="O828" i="6"/>
  <c r="Q649" i="6"/>
  <c r="R193" i="6"/>
  <c r="E388" i="6"/>
  <c r="L721" i="6"/>
  <c r="Q127" i="6"/>
  <c r="O137" i="6"/>
  <c r="E274" i="6"/>
  <c r="Q226" i="6"/>
  <c r="P261" i="6"/>
  <c r="O665" i="6"/>
  <c r="E681" i="6"/>
  <c r="F742" i="6"/>
  <c r="L227" i="6"/>
  <c r="D448" i="6"/>
  <c r="D148" i="6"/>
  <c r="M499" i="6"/>
  <c r="M587" i="6"/>
  <c r="G578" i="6"/>
  <c r="U578" i="6" s="1"/>
  <c r="L345" i="6"/>
  <c r="O664" i="6"/>
  <c r="R316" i="6"/>
  <c r="G453" i="6"/>
  <c r="U453" i="6" s="1"/>
  <c r="V453" i="6" s="1"/>
  <c r="H808" i="6"/>
  <c r="P812" i="6"/>
  <c r="M279" i="6"/>
  <c r="M447" i="6"/>
  <c r="E228" i="6"/>
  <c r="M531" i="6"/>
  <c r="K223" i="6"/>
  <c r="W223" i="6" s="1"/>
  <c r="Q293" i="6"/>
  <c r="M212" i="6"/>
  <c r="H535" i="6"/>
  <c r="D290" i="6"/>
  <c r="R774" i="6"/>
  <c r="D292" i="6"/>
  <c r="E759" i="6"/>
  <c r="D162" i="6"/>
  <c r="K238" i="6"/>
  <c r="W238" i="6" s="1"/>
  <c r="D214" i="6"/>
  <c r="O57" i="6"/>
  <c r="H653" i="6"/>
  <c r="H101" i="6"/>
  <c r="E837" i="6"/>
  <c r="H731" i="6"/>
  <c r="P411" i="6"/>
  <c r="Q191" i="6"/>
  <c r="F281" i="6"/>
  <c r="D860" i="6"/>
  <c r="R315" i="6"/>
  <c r="F654" i="6"/>
  <c r="O359" i="6"/>
  <c r="E506" i="6"/>
  <c r="R614" i="6"/>
  <c r="N371" i="6"/>
  <c r="F53" i="6"/>
  <c r="M574" i="6"/>
  <c r="G52" i="6"/>
  <c r="U52" i="6" s="1"/>
  <c r="R751" i="6"/>
  <c r="L816" i="6"/>
  <c r="O302" i="6"/>
  <c r="N48" i="6"/>
  <c r="M319" i="6"/>
  <c r="K153" i="6"/>
  <c r="W153" i="6" s="1"/>
  <c r="Q480" i="6"/>
  <c r="N363" i="6"/>
  <c r="Q721" i="6"/>
  <c r="R488" i="6"/>
  <c r="E123" i="6"/>
  <c r="E87" i="6"/>
  <c r="N444" i="6"/>
  <c r="Q655" i="6"/>
  <c r="F83" i="6"/>
  <c r="K440" i="6"/>
  <c r="W440" i="6" s="1"/>
  <c r="F494" i="6"/>
  <c r="O164" i="6"/>
  <c r="E742" i="6"/>
  <c r="H457" i="6"/>
  <c r="O533" i="6"/>
  <c r="M466" i="6"/>
  <c r="M719" i="6"/>
  <c r="R355" i="6"/>
  <c r="F846" i="6"/>
  <c r="K269" i="6"/>
  <c r="W269" i="6" s="1"/>
  <c r="O464" i="6"/>
  <c r="L369" i="6"/>
  <c r="R77" i="6"/>
  <c r="E167" i="6"/>
  <c r="G116" i="6"/>
  <c r="U116" i="6" s="1"/>
  <c r="M154" i="6"/>
  <c r="P184" i="6"/>
  <c r="H548" i="6"/>
  <c r="M215" i="6"/>
  <c r="R306" i="6"/>
  <c r="R749" i="6"/>
  <c r="M197" i="6"/>
  <c r="L261" i="6"/>
  <c r="R254" i="6"/>
  <c r="N252" i="6"/>
  <c r="O86" i="6"/>
  <c r="M284" i="6"/>
  <c r="L596" i="6"/>
  <c r="Q368" i="6"/>
  <c r="L385" i="6"/>
  <c r="E307" i="6"/>
  <c r="N20" i="6"/>
  <c r="N695" i="6"/>
  <c r="E294" i="6"/>
  <c r="R360" i="6"/>
  <c r="Q31" i="6"/>
  <c r="M175" i="6"/>
  <c r="Q219" i="6"/>
  <c r="O30" i="6"/>
  <c r="O348" i="6"/>
  <c r="Q405" i="6"/>
  <c r="R706" i="6"/>
  <c r="H729" i="6"/>
  <c r="R587" i="6"/>
  <c r="R409" i="6"/>
  <c r="D76" i="6"/>
  <c r="P713" i="6"/>
  <c r="M503" i="6"/>
  <c r="Q581" i="6"/>
  <c r="Q680" i="6"/>
  <c r="N613" i="6"/>
  <c r="Q337" i="6"/>
  <c r="H628" i="6"/>
  <c r="E798" i="6"/>
  <c r="K110" i="6"/>
  <c r="W110" i="6" s="1"/>
  <c r="K446" i="6"/>
  <c r="W446" i="6" s="1"/>
  <c r="M451" i="6"/>
  <c r="Q406" i="6"/>
  <c r="R642" i="6"/>
  <c r="P750" i="6"/>
  <c r="N799" i="6"/>
  <c r="P491" i="6"/>
  <c r="Q634" i="6"/>
  <c r="F751" i="6"/>
  <c r="F835" i="6"/>
  <c r="E465" i="6"/>
  <c r="Q494" i="6"/>
  <c r="R75" i="6"/>
  <c r="M493" i="6"/>
  <c r="K531" i="6"/>
  <c r="W531" i="6" s="1"/>
  <c r="M364" i="6"/>
  <c r="Q810" i="6"/>
  <c r="P679" i="6"/>
  <c r="H388" i="6"/>
  <c r="K706" i="6"/>
  <c r="W706" i="6" s="1"/>
  <c r="R91" i="6"/>
  <c r="L170" i="6"/>
  <c r="Q521" i="6"/>
  <c r="H701" i="6"/>
  <c r="G150" i="6"/>
  <c r="U150" i="6" s="1"/>
  <c r="P180" i="6"/>
  <c r="N702" i="6"/>
  <c r="P55" i="6"/>
  <c r="O655" i="6"/>
  <c r="P181" i="6"/>
  <c r="P322" i="6"/>
  <c r="Q72" i="6"/>
  <c r="E448" i="6"/>
  <c r="K283" i="6"/>
  <c r="W283" i="6" s="1"/>
  <c r="F519" i="6"/>
  <c r="P213" i="6"/>
  <c r="N286" i="6"/>
  <c r="R200" i="6"/>
  <c r="R847" i="6"/>
  <c r="N779" i="6"/>
  <c r="H304" i="6"/>
  <c r="N58" i="6"/>
  <c r="N138" i="6"/>
  <c r="E636" i="6"/>
  <c r="L427" i="6"/>
  <c r="N128" i="6"/>
  <c r="Q140" i="6"/>
  <c r="E484" i="6"/>
  <c r="H22" i="6"/>
  <c r="O797" i="6"/>
  <c r="M330" i="6"/>
  <c r="M555" i="6"/>
  <c r="M302" i="6"/>
  <c r="O298" i="6"/>
  <c r="N198" i="6"/>
  <c r="L192" i="6"/>
  <c r="L214" i="6"/>
  <c r="L137" i="6"/>
  <c r="R550" i="6"/>
  <c r="K520" i="6"/>
  <c r="W520" i="6" s="1"/>
  <c r="F652" i="6"/>
  <c r="R740" i="6"/>
  <c r="E281" i="6"/>
  <c r="O789" i="6"/>
  <c r="M324" i="6"/>
  <c r="K109" i="6"/>
  <c r="W109" i="6" s="1"/>
  <c r="E617" i="6"/>
  <c r="O401" i="6"/>
  <c r="N296" i="6"/>
  <c r="E512" i="6"/>
  <c r="P663" i="6"/>
  <c r="R487" i="6"/>
  <c r="O214" i="6"/>
  <c r="N322" i="6"/>
  <c r="Q306" i="6"/>
  <c r="R338" i="6"/>
  <c r="Q39" i="6"/>
  <c r="H194" i="6"/>
  <c r="R469" i="6"/>
  <c r="F772" i="6"/>
  <c r="P75" i="6"/>
  <c r="R718" i="6"/>
  <c r="P254" i="6"/>
  <c r="Q690" i="6"/>
  <c r="P47" i="6"/>
  <c r="G145" i="6"/>
  <c r="U145" i="6" s="1"/>
  <c r="E787" i="6"/>
  <c r="P506" i="6"/>
  <c r="F664" i="6"/>
  <c r="E31" i="6"/>
  <c r="M695" i="6"/>
  <c r="L26" i="6"/>
  <c r="F266" i="6"/>
  <c r="N693" i="6"/>
  <c r="P122" i="6"/>
  <c r="Q146" i="6"/>
  <c r="M824" i="6"/>
  <c r="L255" i="6"/>
  <c r="K653" i="6"/>
  <c r="W653" i="6" s="1"/>
  <c r="E727" i="6"/>
  <c r="P794" i="6"/>
  <c r="L540" i="6"/>
  <c r="E81" i="6"/>
  <c r="R628" i="6"/>
  <c r="F635" i="6"/>
  <c r="N507" i="6"/>
  <c r="O842" i="6"/>
  <c r="F578" i="6"/>
  <c r="Q808" i="6"/>
  <c r="G482" i="6"/>
  <c r="U482" i="6" s="1"/>
  <c r="D277" i="6"/>
  <c r="N212" i="6"/>
  <c r="H656" i="6"/>
  <c r="O309" i="6"/>
  <c r="K722" i="6"/>
  <c r="W722" i="6" s="1"/>
  <c r="N849" i="6"/>
  <c r="N67" i="6"/>
  <c r="P772" i="6"/>
  <c r="R413" i="6"/>
  <c r="O623" i="6"/>
  <c r="R666" i="6"/>
  <c r="N205" i="6"/>
  <c r="Q114" i="6"/>
  <c r="P259" i="6"/>
  <c r="H642" i="6"/>
  <c r="M465" i="6"/>
  <c r="M97" i="6"/>
  <c r="D39" i="6"/>
  <c r="L102" i="6"/>
  <c r="F507" i="6"/>
  <c r="L256" i="6"/>
  <c r="O597" i="6"/>
  <c r="R347" i="6"/>
  <c r="M55" i="6"/>
  <c r="E342" i="6"/>
  <c r="F819" i="6"/>
  <c r="Q325" i="6"/>
  <c r="P406" i="6"/>
  <c r="R352" i="6"/>
  <c r="M646" i="6"/>
  <c r="Q682" i="6"/>
  <c r="N422" i="6"/>
  <c r="K334" i="6"/>
  <c r="W334" i="6" s="1"/>
  <c r="N727" i="6"/>
  <c r="H687" i="6"/>
  <c r="F401" i="6"/>
  <c r="P616" i="6"/>
  <c r="N825" i="6"/>
  <c r="E703" i="6"/>
  <c r="N388" i="6"/>
  <c r="G218" i="6"/>
  <c r="U218" i="6" s="1"/>
  <c r="F389" i="6"/>
  <c r="G502" i="6"/>
  <c r="U502" i="6" s="1"/>
  <c r="E637" i="6"/>
  <c r="H104" i="6"/>
  <c r="G858" i="6"/>
  <c r="U858" i="6" s="1"/>
  <c r="V858" i="6" s="1"/>
  <c r="D724" i="6"/>
  <c r="G64" i="6"/>
  <c r="U64" i="6" s="1"/>
  <c r="R54" i="6"/>
  <c r="M36" i="6"/>
  <c r="D805" i="6"/>
  <c r="G191" i="6"/>
  <c r="U191" i="6" s="1"/>
  <c r="D829" i="6"/>
  <c r="G357" i="6"/>
  <c r="U357" i="6" s="1"/>
  <c r="G788" i="6"/>
  <c r="U788" i="6" s="1"/>
  <c r="G119" i="6"/>
  <c r="U119" i="6" s="1"/>
  <c r="Q462" i="6"/>
  <c r="O52" i="6"/>
  <c r="Q436" i="6"/>
  <c r="R372" i="6"/>
  <c r="G839" i="6"/>
  <c r="U839" i="6" s="1"/>
  <c r="G637" i="6"/>
  <c r="U637" i="6" s="1"/>
  <c r="H330" i="6"/>
  <c r="P624" i="6"/>
  <c r="G312" i="6"/>
  <c r="U312" i="6" s="1"/>
  <c r="D523" i="6"/>
  <c r="F336" i="6"/>
  <c r="H254" i="6"/>
  <c r="Q313" i="6"/>
  <c r="L736" i="6"/>
  <c r="N688" i="6"/>
  <c r="N121" i="6"/>
  <c r="Q44" i="6"/>
  <c r="O620" i="6"/>
  <c r="L151" i="6"/>
  <c r="M772" i="6"/>
  <c r="K190" i="6"/>
  <c r="W190" i="6" s="1"/>
  <c r="M392" i="6"/>
  <c r="E88" i="6"/>
  <c r="R519" i="6"/>
  <c r="R32" i="6"/>
  <c r="K207" i="6"/>
  <c r="W207" i="6" s="1"/>
  <c r="O826" i="6"/>
  <c r="N393" i="6"/>
  <c r="L724" i="6"/>
  <c r="H224" i="6"/>
  <c r="N338" i="6"/>
  <c r="Q431" i="6"/>
  <c r="E269" i="6"/>
  <c r="N627" i="6"/>
  <c r="M820" i="6"/>
  <c r="L654" i="6"/>
  <c r="R303" i="6"/>
  <c r="E545" i="6"/>
  <c r="M81" i="6"/>
  <c r="N81" i="6"/>
  <c r="M677" i="6"/>
  <c r="Q620" i="6"/>
  <c r="P112" i="6"/>
  <c r="R634" i="6"/>
  <c r="G577" i="6"/>
  <c r="U577" i="6" s="1"/>
  <c r="Q160" i="6"/>
  <c r="G652" i="6"/>
  <c r="U652" i="6" s="1"/>
  <c r="V652" i="6" s="1"/>
  <c r="P258" i="6"/>
  <c r="D100" i="6"/>
  <c r="D527" i="6"/>
  <c r="G760" i="6"/>
  <c r="U760" i="6" s="1"/>
  <c r="V760" i="6" s="1"/>
  <c r="G300" i="6"/>
  <c r="U300" i="6" s="1"/>
  <c r="G241" i="6"/>
  <c r="U241" i="6" s="1"/>
  <c r="V241" i="6" s="1"/>
  <c r="D191" i="6"/>
  <c r="K98" i="6"/>
  <c r="W98" i="6" s="1"/>
  <c r="E542" i="6"/>
  <c r="L130" i="6"/>
  <c r="R779" i="6"/>
  <c r="Q575" i="6"/>
  <c r="O580" i="6"/>
  <c r="L850" i="6"/>
  <c r="H352" i="6"/>
  <c r="K610" i="6"/>
  <c r="W610" i="6" s="1"/>
  <c r="E634" i="6"/>
  <c r="F343" i="6"/>
  <c r="L765" i="6"/>
  <c r="P369" i="6"/>
  <c r="H115" i="6"/>
  <c r="D694" i="6"/>
  <c r="M853" i="6"/>
  <c r="D137" i="6"/>
  <c r="G712" i="6"/>
  <c r="U712" i="6" s="1"/>
  <c r="V712" i="6" s="1"/>
  <c r="R86" i="6"/>
  <c r="H175" i="6"/>
  <c r="G754" i="6"/>
  <c r="U754" i="6" s="1"/>
  <c r="M736" i="6"/>
  <c r="N129" i="6"/>
  <c r="E105" i="6"/>
  <c r="D852" i="6"/>
  <c r="D377" i="6"/>
  <c r="D210" i="6"/>
  <c r="G347" i="6"/>
  <c r="U347" i="6" s="1"/>
  <c r="O148" i="6"/>
  <c r="Q573" i="6"/>
  <c r="G835" i="6"/>
  <c r="U835" i="6" s="1"/>
  <c r="N55" i="6"/>
  <c r="F565" i="6"/>
  <c r="R212" i="6"/>
  <c r="Q834" i="6"/>
  <c r="L555" i="6"/>
  <c r="E348" i="6"/>
  <c r="L32" i="6"/>
  <c r="M645" i="6"/>
  <c r="E231" i="6"/>
  <c r="R334" i="6"/>
  <c r="L847" i="6"/>
  <c r="K231" i="6"/>
  <c r="W231" i="6" s="1"/>
  <c r="P209" i="6"/>
  <c r="K383" i="6"/>
  <c r="W383" i="6" s="1"/>
  <c r="O521" i="6"/>
  <c r="O114" i="6"/>
  <c r="K257" i="6"/>
  <c r="W257" i="6" s="1"/>
  <c r="N515" i="6"/>
  <c r="K171" i="6"/>
  <c r="W171" i="6" s="1"/>
  <c r="M199" i="6"/>
  <c r="F817" i="6"/>
  <c r="L203" i="6"/>
  <c r="L133" i="6"/>
  <c r="M666" i="6"/>
  <c r="H89" i="6"/>
  <c r="R33" i="6"/>
  <c r="R799" i="6"/>
  <c r="Q188" i="6"/>
  <c r="N172" i="6"/>
  <c r="H49" i="6"/>
  <c r="H747" i="6"/>
  <c r="H544" i="6"/>
  <c r="E244" i="6"/>
  <c r="L249" i="6"/>
  <c r="L126" i="6"/>
  <c r="K47" i="6"/>
  <c r="W47" i="6" s="1"/>
  <c r="D449" i="6"/>
  <c r="D736" i="6"/>
  <c r="G794" i="6"/>
  <c r="U794" i="6" s="1"/>
  <c r="G307" i="6"/>
  <c r="U307" i="6" s="1"/>
  <c r="G769" i="6"/>
  <c r="U769" i="6" s="1"/>
  <c r="D297" i="6"/>
  <c r="G770" i="6"/>
  <c r="U770" i="6" s="1"/>
  <c r="V770" i="6" s="1"/>
  <c r="G141" i="6"/>
  <c r="U141" i="6" s="1"/>
  <c r="V141" i="6" s="1"/>
  <c r="M166" i="6"/>
  <c r="G370" i="6"/>
  <c r="U370" i="6" s="1"/>
  <c r="G518" i="6"/>
  <c r="U518" i="6" s="1"/>
  <c r="V518" i="6" s="1"/>
  <c r="D491" i="6"/>
  <c r="D212" i="6"/>
  <c r="G745" i="6"/>
  <c r="U745" i="6" s="1"/>
  <c r="D338" i="6"/>
  <c r="N317" i="6"/>
  <c r="D120" i="6"/>
  <c r="L240" i="6"/>
  <c r="K178" i="6"/>
  <c r="W178" i="6" s="1"/>
  <c r="R493" i="6"/>
  <c r="L565" i="6"/>
  <c r="M430" i="6"/>
  <c r="K412" i="6"/>
  <c r="W412" i="6" s="1"/>
  <c r="N298" i="6"/>
  <c r="N248" i="6"/>
  <c r="O579" i="6"/>
  <c r="K135" i="6"/>
  <c r="W135" i="6" s="1"/>
  <c r="P700" i="6"/>
  <c r="G276" i="6"/>
  <c r="U276" i="6" s="1"/>
  <c r="P522" i="6"/>
  <c r="K268" i="6"/>
  <c r="W268" i="6" s="1"/>
  <c r="Q319" i="6"/>
  <c r="D375" i="6"/>
  <c r="P92" i="6"/>
  <c r="G838" i="6"/>
  <c r="U838" i="6" s="1"/>
  <c r="R762" i="6"/>
  <c r="D395" i="6"/>
  <c r="R190" i="6"/>
  <c r="N495" i="6"/>
  <c r="G531" i="6"/>
  <c r="U531" i="6" s="1"/>
  <c r="D96" i="6"/>
  <c r="D831" i="6"/>
  <c r="K90" i="6"/>
  <c r="W90" i="6" s="1"/>
  <c r="D749" i="6"/>
  <c r="G227" i="6"/>
  <c r="U227" i="6" s="1"/>
  <c r="V227" i="6" s="1"/>
  <c r="G667" i="6"/>
  <c r="U667" i="6" s="1"/>
  <c r="V667" i="6" s="1"/>
  <c r="K503" i="6"/>
  <c r="W503" i="6" s="1"/>
  <c r="G146" i="6"/>
  <c r="U146" i="6" s="1"/>
  <c r="V146" i="6" s="1"/>
  <c r="N619" i="6"/>
  <c r="O629" i="6"/>
  <c r="L585" i="6"/>
  <c r="Q99" i="6"/>
  <c r="K581" i="6"/>
  <c r="W581" i="6" s="1"/>
  <c r="N390" i="6"/>
  <c r="O510" i="6"/>
  <c r="O659" i="6"/>
  <c r="N663" i="6"/>
  <c r="N18" i="6"/>
  <c r="D105" i="6"/>
  <c r="F468" i="6"/>
  <c r="E286" i="6"/>
  <c r="Q435" i="6"/>
  <c r="M811" i="6"/>
  <c r="R172" i="6"/>
  <c r="Q421" i="6"/>
  <c r="Q450" i="6"/>
  <c r="E570" i="6"/>
  <c r="Q526" i="6"/>
  <c r="R443" i="6"/>
  <c r="Q544" i="6"/>
  <c r="O663" i="6"/>
  <c r="H332" i="6"/>
  <c r="L610" i="6"/>
  <c r="R171" i="6"/>
  <c r="K108" i="6"/>
  <c r="W108" i="6" s="1"/>
  <c r="N722" i="6"/>
  <c r="M258" i="6"/>
  <c r="M299" i="6"/>
  <c r="N559" i="6"/>
  <c r="N348" i="6"/>
  <c r="H186" i="6"/>
  <c r="E568" i="6"/>
  <c r="O135" i="6"/>
  <c r="M117" i="6"/>
  <c r="K853" i="6"/>
  <c r="W853" i="6" s="1"/>
  <c r="O658" i="6"/>
  <c r="R576" i="6"/>
  <c r="L560" i="6"/>
  <c r="F612" i="6"/>
  <c r="L276" i="6"/>
  <c r="Q335" i="6"/>
  <c r="R362" i="6"/>
  <c r="Q492" i="6"/>
  <c r="Q659" i="6"/>
  <c r="E427" i="6"/>
  <c r="R23" i="6"/>
  <c r="H122" i="6"/>
  <c r="Q348" i="6"/>
  <c r="E517" i="6"/>
  <c r="L350" i="6"/>
  <c r="P383" i="6"/>
  <c r="P598" i="6"/>
  <c r="R139" i="6"/>
  <c r="F234" i="6"/>
  <c r="L269" i="6"/>
  <c r="R195" i="6"/>
  <c r="R226" i="6"/>
  <c r="Q218" i="6"/>
  <c r="L348" i="6"/>
  <c r="K791" i="6"/>
  <c r="W791" i="6" s="1"/>
  <c r="O92" i="6"/>
  <c r="L612" i="6"/>
  <c r="L528" i="6"/>
  <c r="L419" i="6"/>
  <c r="N114" i="6"/>
  <c r="F448" i="6"/>
  <c r="R829" i="6"/>
  <c r="N511" i="6"/>
  <c r="M127" i="6"/>
  <c r="M192" i="6"/>
  <c r="O640" i="6"/>
  <c r="N240" i="6"/>
  <c r="K350" i="6"/>
  <c r="W350" i="6" s="1"/>
  <c r="E511" i="6"/>
  <c r="Q58" i="6"/>
  <c r="L561" i="6"/>
  <c r="H276" i="6"/>
  <c r="F585" i="6"/>
  <c r="L603" i="6"/>
  <c r="M483" i="6"/>
  <c r="L77" i="6"/>
  <c r="Q392" i="6"/>
  <c r="E706" i="6"/>
  <c r="H208" i="6"/>
  <c r="O733" i="6"/>
  <c r="D836" i="6"/>
  <c r="D82" i="6"/>
  <c r="M481" i="6"/>
  <c r="D603" i="6"/>
  <c r="E201" i="6"/>
  <c r="F566" i="6"/>
  <c r="G782" i="6"/>
  <c r="U782" i="6" s="1"/>
  <c r="V782" i="6" s="1"/>
  <c r="D460" i="6"/>
  <c r="K814" i="6"/>
  <c r="W814" i="6" s="1"/>
  <c r="P242" i="6"/>
  <c r="O571" i="6"/>
  <c r="Q488" i="6"/>
  <c r="Q321" i="6"/>
  <c r="H615" i="6"/>
  <c r="L758" i="6"/>
  <c r="R564" i="6"/>
  <c r="E206" i="6"/>
  <c r="Q656" i="6"/>
  <c r="E25" i="6"/>
  <c r="D594" i="6"/>
  <c r="E68" i="6"/>
  <c r="Q520" i="6"/>
  <c r="P394" i="6"/>
  <c r="F434" i="6"/>
  <c r="D750" i="6"/>
  <c r="L541" i="6"/>
  <c r="Q432" i="6"/>
  <c r="Q275" i="6"/>
  <c r="L513" i="6"/>
  <c r="L131" i="6"/>
  <c r="Q479" i="6"/>
  <c r="R310" i="6"/>
  <c r="E259" i="6"/>
  <c r="O536" i="6"/>
  <c r="E211" i="6"/>
  <c r="N47" i="6"/>
  <c r="R600" i="6"/>
  <c r="L205" i="6"/>
  <c r="M394" i="6"/>
  <c r="M125" i="6"/>
  <c r="O584" i="6"/>
  <c r="E784" i="6"/>
  <c r="Q650" i="6"/>
  <c r="K233" i="6"/>
  <c r="W233" i="6" s="1"/>
  <c r="P333" i="6"/>
  <c r="F37" i="6"/>
  <c r="R132" i="6"/>
  <c r="R194" i="6"/>
  <c r="G42" i="6"/>
  <c r="U42" i="6" s="1"/>
  <c r="V42" i="6" s="1"/>
  <c r="F267" i="6"/>
  <c r="D820" i="6"/>
  <c r="R755" i="6"/>
  <c r="G362" i="6"/>
  <c r="U362" i="6" s="1"/>
  <c r="K58" i="6"/>
  <c r="W58" i="6" s="1"/>
  <c r="D409" i="6"/>
  <c r="D505" i="6"/>
  <c r="G124" i="6"/>
  <c r="U124" i="6" s="1"/>
  <c r="G585" i="6"/>
  <c r="U585" i="6" s="1"/>
  <c r="V585" i="6" s="1"/>
  <c r="G22" i="6"/>
  <c r="U22" i="6" s="1"/>
  <c r="G513" i="6"/>
  <c r="U513" i="6" s="1"/>
  <c r="V513" i="6" s="1"/>
  <c r="D369" i="6"/>
  <c r="E654" i="6"/>
  <c r="R329" i="6"/>
  <c r="G510" i="6"/>
  <c r="U510" i="6" s="1"/>
  <c r="O475" i="6"/>
  <c r="H610" i="6"/>
  <c r="F614" i="6"/>
  <c r="L762" i="6"/>
  <c r="H762" i="6"/>
  <c r="K797" i="6"/>
  <c r="W797" i="6" s="1"/>
  <c r="H468" i="6"/>
  <c r="M814" i="6"/>
  <c r="M366" i="6"/>
  <c r="F552" i="6"/>
  <c r="D57" i="6"/>
  <c r="K484" i="6"/>
  <c r="W484" i="6" s="1"/>
  <c r="D743" i="6"/>
  <c r="O287" i="6"/>
  <c r="M213" i="6"/>
  <c r="D792" i="6"/>
  <c r="G810" i="6"/>
  <c r="U810" i="6" s="1"/>
  <c r="H333" i="6"/>
  <c r="O440" i="6"/>
  <c r="H530" i="6"/>
  <c r="D793" i="6"/>
  <c r="D734" i="6"/>
  <c r="G87" i="6"/>
  <c r="U87" i="6" s="1"/>
  <c r="F640" i="6"/>
  <c r="G698" i="6"/>
  <c r="U698" i="6" s="1"/>
  <c r="G859" i="6"/>
  <c r="U859" i="6" s="1"/>
  <c r="N135" i="6"/>
  <c r="G272" i="6"/>
  <c r="U272" i="6" s="1"/>
  <c r="K666" i="6"/>
  <c r="W666" i="6" s="1"/>
  <c r="O625" i="6"/>
  <c r="K482" i="6"/>
  <c r="W482" i="6" s="1"/>
  <c r="O318" i="6"/>
  <c r="G791" i="6"/>
  <c r="U791" i="6" s="1"/>
  <c r="V791" i="6" s="1"/>
  <c r="Q195" i="6"/>
  <c r="N229" i="6"/>
  <c r="G244" i="6"/>
  <c r="U244" i="6" s="1"/>
  <c r="V244" i="6" s="1"/>
  <c r="G507" i="6"/>
  <c r="U507" i="6" s="1"/>
  <c r="G237" i="6"/>
  <c r="U237" i="6" s="1"/>
  <c r="G326" i="6"/>
  <c r="U326" i="6" s="1"/>
  <c r="G49" i="6"/>
  <c r="U49" i="6" s="1"/>
  <c r="K374" i="6"/>
  <c r="W374" i="6" s="1"/>
  <c r="G73" i="6"/>
  <c r="U73" i="6" s="1"/>
  <c r="D21" i="6"/>
  <c r="M631" i="6"/>
  <c r="G500" i="6"/>
  <c r="U500" i="6" s="1"/>
  <c r="D547" i="6"/>
  <c r="H185" i="6"/>
  <c r="L324" i="6"/>
  <c r="G301" i="6"/>
  <c r="U301" i="6" s="1"/>
  <c r="Q131" i="6"/>
  <c r="L193" i="6"/>
  <c r="K516" i="6"/>
  <c r="W516" i="6" s="1"/>
  <c r="N826" i="6"/>
  <c r="K93" i="6"/>
  <c r="W93" i="6" s="1"/>
  <c r="H286" i="6"/>
  <c r="N375" i="6"/>
  <c r="F351" i="6"/>
  <c r="N778" i="6"/>
  <c r="K802" i="6"/>
  <c r="W802" i="6" s="1"/>
  <c r="N556" i="6"/>
  <c r="K582" i="6"/>
  <c r="W582" i="6" s="1"/>
  <c r="D29" i="6"/>
  <c r="Q45" i="6"/>
  <c r="E591" i="6"/>
  <c r="P276" i="6"/>
  <c r="K318" i="6"/>
  <c r="W318" i="6" s="1"/>
  <c r="K89" i="6"/>
  <c r="W89" i="6" s="1"/>
  <c r="P824" i="6"/>
  <c r="M252" i="6"/>
  <c r="P282" i="6"/>
  <c r="D43" i="6"/>
  <c r="K594" i="6"/>
  <c r="W594" i="6" s="1"/>
  <c r="Q233" i="6"/>
  <c r="K308" i="6"/>
  <c r="W308" i="6" s="1"/>
  <c r="R565" i="6"/>
  <c r="H287" i="6"/>
  <c r="L665" i="6"/>
  <c r="R88" i="6"/>
  <c r="E338" i="6"/>
  <c r="O281" i="6"/>
  <c r="R648" i="6"/>
  <c r="N199" i="6"/>
  <c r="P400" i="6"/>
  <c r="R232" i="6"/>
  <c r="K690" i="6"/>
  <c r="W690" i="6" s="1"/>
  <c r="D79" i="6"/>
  <c r="Q269" i="6"/>
  <c r="G558" i="6"/>
  <c r="U558" i="6" s="1"/>
  <c r="M661" i="6"/>
  <c r="E255" i="6"/>
  <c r="G55" i="6"/>
  <c r="U55" i="6" s="1"/>
  <c r="L219" i="6"/>
  <c r="D426" i="6"/>
  <c r="F525" i="6"/>
  <c r="F96" i="6"/>
  <c r="P585" i="6"/>
  <c r="N345" i="6"/>
  <c r="E552" i="6"/>
  <c r="Q86" i="6"/>
  <c r="P246" i="6"/>
  <c r="M535" i="6"/>
  <c r="Q846" i="6"/>
  <c r="M670" i="6"/>
  <c r="R599" i="6"/>
  <c r="E712" i="6"/>
  <c r="R677" i="6"/>
  <c r="H565" i="6"/>
  <c r="P86" i="6"/>
  <c r="K436" i="6"/>
  <c r="W436" i="6" s="1"/>
  <c r="K527" i="6"/>
  <c r="W527" i="6" s="1"/>
  <c r="N819" i="6"/>
  <c r="Q276" i="6"/>
  <c r="D497" i="6"/>
  <c r="G223" i="6"/>
  <c r="U223" i="6" s="1"/>
  <c r="Q212" i="6"/>
  <c r="D595" i="6"/>
  <c r="F249" i="6"/>
  <c r="D680" i="6"/>
  <c r="O414" i="6"/>
  <c r="D637" i="6"/>
  <c r="P418" i="6"/>
  <c r="G603" i="6"/>
  <c r="U603" i="6" s="1"/>
  <c r="V603" i="6" s="1"/>
  <c r="D435" i="6"/>
  <c r="M242" i="6"/>
  <c r="E63" i="6"/>
  <c r="D72" i="6"/>
  <c r="O615" i="6"/>
  <c r="K476" i="6"/>
  <c r="W476" i="6" s="1"/>
  <c r="K769" i="6"/>
  <c r="W769" i="6" s="1"/>
  <c r="E786" i="6"/>
  <c r="Q196" i="6"/>
  <c r="K785" i="6"/>
  <c r="W785" i="6" s="1"/>
  <c r="D266" i="6"/>
  <c r="G254" i="6"/>
  <c r="U254" i="6" s="1"/>
  <c r="E528" i="6"/>
  <c r="D114" i="6"/>
  <c r="E613" i="6"/>
  <c r="E216" i="6"/>
  <c r="P535" i="6"/>
  <c r="N152" i="6"/>
  <c r="H399" i="6"/>
  <c r="Q783" i="6"/>
  <c r="P620" i="6"/>
  <c r="E641" i="6"/>
  <c r="F485" i="6"/>
  <c r="E756" i="6"/>
  <c r="M735" i="6"/>
  <c r="E476" i="6"/>
  <c r="Q397" i="6"/>
  <c r="H356" i="6"/>
  <c r="F338" i="6"/>
  <c r="F842" i="6"/>
  <c r="L853" i="6"/>
  <c r="G26" i="6"/>
  <c r="U26" i="6" s="1"/>
  <c r="P666" i="6"/>
  <c r="R581" i="6"/>
  <c r="P37" i="6"/>
  <c r="D713" i="6"/>
  <c r="L305" i="6"/>
  <c r="R511" i="6"/>
  <c r="R792" i="6"/>
  <c r="G556" i="6"/>
  <c r="U556" i="6" s="1"/>
  <c r="M589" i="6"/>
  <c r="K821" i="6"/>
  <c r="W821" i="6" s="1"/>
  <c r="G813" i="6"/>
  <c r="U813" i="6" s="1"/>
  <c r="L759" i="6"/>
  <c r="F326" i="6"/>
  <c r="G659" i="6"/>
  <c r="U659" i="6" s="1"/>
  <c r="N235" i="6"/>
  <c r="H814" i="6"/>
  <c r="L764" i="6"/>
  <c r="P691" i="6"/>
  <c r="G498" i="6"/>
  <c r="U498" i="6" s="1"/>
  <c r="L482" i="6"/>
  <c r="M519" i="6"/>
  <c r="O636" i="6"/>
  <c r="E536" i="6"/>
  <c r="E741" i="6"/>
  <c r="P123" i="6"/>
  <c r="E284" i="6"/>
  <c r="N715" i="6"/>
  <c r="F294" i="6"/>
  <c r="L243" i="6"/>
  <c r="L232" i="6"/>
  <c r="M806" i="6"/>
  <c r="M558" i="6"/>
  <c r="E224" i="6"/>
  <c r="H195" i="6"/>
  <c r="P627" i="6"/>
  <c r="H598" i="6"/>
  <c r="R295" i="6"/>
  <c r="L499" i="6"/>
  <c r="P741" i="6"/>
  <c r="K117" i="6"/>
  <c r="W117" i="6" s="1"/>
  <c r="G586" i="6"/>
  <c r="U586" i="6" s="1"/>
  <c r="D776" i="6"/>
  <c r="M817" i="6"/>
  <c r="H658" i="6"/>
  <c r="D248" i="6"/>
  <c r="D666" i="6"/>
  <c r="D707" i="6"/>
  <c r="G678" i="6"/>
  <c r="U678" i="6" s="1"/>
  <c r="D160" i="6"/>
  <c r="D838" i="6"/>
  <c r="D378" i="6"/>
  <c r="R534" i="6"/>
  <c r="E363" i="6"/>
  <c r="Q354" i="6"/>
  <c r="M823" i="6"/>
  <c r="D855" i="6"/>
  <c r="F760" i="6"/>
  <c r="F551" i="6"/>
  <c r="E574" i="6"/>
  <c r="G524" i="6"/>
  <c r="U524" i="6" s="1"/>
  <c r="O181" i="6"/>
  <c r="N614" i="6"/>
  <c r="H339" i="6"/>
  <c r="N36" i="6"/>
  <c r="K825" i="6"/>
  <c r="W825" i="6" s="1"/>
  <c r="P685" i="6"/>
  <c r="N381" i="6"/>
  <c r="F573" i="6"/>
  <c r="P705" i="6"/>
  <c r="E841" i="6"/>
  <c r="L158" i="6"/>
  <c r="N455" i="6"/>
  <c r="P146" i="6"/>
  <c r="H326" i="6"/>
  <c r="O433" i="6"/>
  <c r="K734" i="6"/>
  <c r="W734" i="6" s="1"/>
  <c r="K136" i="6"/>
  <c r="W136" i="6" s="1"/>
  <c r="R671" i="6"/>
  <c r="R483" i="6"/>
  <c r="H166" i="6"/>
  <c r="M291" i="6"/>
  <c r="K393" i="6"/>
  <c r="W393" i="6" s="1"/>
  <c r="G260" i="6"/>
  <c r="U260" i="6" s="1"/>
  <c r="D18" i="6"/>
  <c r="E862" i="6"/>
  <c r="G401" i="6"/>
  <c r="U401" i="6" s="1"/>
  <c r="V401" i="6" s="1"/>
  <c r="D677" i="6"/>
  <c r="E734" i="6"/>
  <c r="D610" i="6"/>
  <c r="O555" i="6"/>
  <c r="D278" i="6"/>
  <c r="G189" i="6"/>
  <c r="U189" i="6" s="1"/>
  <c r="Q824" i="6"/>
  <c r="G544" i="6"/>
  <c r="U544" i="6" s="1"/>
  <c r="D347" i="6"/>
  <c r="D475" i="6"/>
  <c r="G756" i="6"/>
  <c r="U756" i="6" s="1"/>
  <c r="D422" i="6"/>
  <c r="D810" i="6"/>
  <c r="G580" i="6"/>
  <c r="U580" i="6" s="1"/>
  <c r="V580" i="6" s="1"/>
  <c r="K758" i="6"/>
  <c r="W758" i="6" s="1"/>
  <c r="H455" i="6"/>
  <c r="H401" i="6"/>
  <c r="P130" i="6"/>
  <c r="D124" i="6"/>
  <c r="D175" i="6"/>
  <c r="H540" i="6"/>
  <c r="P604" i="6"/>
  <c r="M246" i="6"/>
  <c r="F190" i="6"/>
  <c r="Q33" i="6"/>
  <c r="E625" i="6"/>
  <c r="N262" i="6"/>
  <c r="N503" i="6"/>
  <c r="O641" i="6"/>
  <c r="H684" i="6"/>
  <c r="M165" i="6"/>
  <c r="H616" i="6"/>
  <c r="F840" i="6"/>
  <c r="L257" i="6"/>
  <c r="D663" i="6"/>
  <c r="G51" i="6"/>
  <c r="U51" i="6" s="1"/>
  <c r="V51" i="6" s="1"/>
  <c r="G183" i="6"/>
  <c r="U183" i="6" s="1"/>
  <c r="D421" i="6"/>
  <c r="G332" i="6"/>
  <c r="U332" i="6" s="1"/>
  <c r="D154" i="6"/>
  <c r="P780" i="6"/>
  <c r="D358" i="6"/>
  <c r="Q246" i="6"/>
  <c r="D113" i="6"/>
  <c r="Q572" i="6"/>
  <c r="G666" i="6"/>
  <c r="U666" i="6" s="1"/>
  <c r="V666" i="6" s="1"/>
  <c r="P192" i="6"/>
  <c r="P737" i="6"/>
  <c r="D823" i="6"/>
  <c r="O258" i="6"/>
  <c r="P126" i="6"/>
  <c r="Q603" i="6"/>
  <c r="P211" i="6"/>
  <c r="E569" i="6"/>
  <c r="M632" i="6"/>
  <c r="K792" i="6"/>
  <c r="W792" i="6" s="1"/>
  <c r="D269" i="6"/>
  <c r="G641" i="6"/>
  <c r="U641" i="6" s="1"/>
  <c r="K341" i="6"/>
  <c r="W341" i="6" s="1"/>
  <c r="N346" i="6"/>
  <c r="Q708" i="6"/>
  <c r="H204" i="6"/>
  <c r="Q258" i="6"/>
  <c r="F308" i="6"/>
  <c r="P613" i="6"/>
  <c r="Q750" i="6"/>
  <c r="P739" i="6"/>
  <c r="H718" i="6"/>
  <c r="P100" i="6"/>
  <c r="E267" i="6"/>
  <c r="P734" i="6"/>
  <c r="L291" i="6"/>
  <c r="L844" i="6"/>
  <c r="E341" i="6"/>
  <c r="N730" i="6"/>
  <c r="Q696" i="6"/>
  <c r="N822" i="6"/>
  <c r="K276" i="6"/>
  <c r="W276" i="6" s="1"/>
  <c r="N62" i="6"/>
  <c r="L86" i="6"/>
  <c r="M283" i="6"/>
  <c r="Q723" i="6"/>
  <c r="K224" i="6"/>
  <c r="W224" i="6" s="1"/>
  <c r="P351" i="6"/>
  <c r="P546" i="6"/>
  <c r="Q148" i="6"/>
  <c r="F809" i="6"/>
  <c r="H290" i="6"/>
  <c r="N595" i="6"/>
  <c r="D381" i="6"/>
  <c r="O806" i="6"/>
  <c r="N787" i="6"/>
  <c r="H331" i="6"/>
  <c r="E164" i="6"/>
  <c r="H337" i="6"/>
  <c r="O534" i="6"/>
  <c r="K443" i="6"/>
  <c r="W443" i="6" s="1"/>
  <c r="O595" i="6"/>
  <c r="H294" i="6"/>
  <c r="H181" i="6"/>
  <c r="H614" i="6"/>
  <c r="H637" i="6"/>
  <c r="O150" i="6"/>
  <c r="M249" i="6"/>
  <c r="F314" i="6"/>
  <c r="E502" i="6"/>
  <c r="K672" i="6"/>
  <c r="W672" i="6" s="1"/>
  <c r="E347" i="6"/>
  <c r="Q718" i="6"/>
  <c r="K662" i="6"/>
  <c r="W662" i="6" s="1"/>
  <c r="F462" i="6"/>
  <c r="N290" i="6"/>
  <c r="F153" i="6"/>
  <c r="H813" i="6"/>
  <c r="K240" i="6"/>
  <c r="W240" i="6" s="1"/>
  <c r="N157" i="6"/>
  <c r="M171" i="6"/>
  <c r="P388" i="6"/>
  <c r="N82" i="6"/>
  <c r="O305" i="6"/>
  <c r="R574" i="6"/>
  <c r="N97" i="6"/>
  <c r="R860" i="6"/>
  <c r="O160" i="6"/>
  <c r="E423" i="6"/>
  <c r="P144" i="6"/>
  <c r="Q570" i="6"/>
  <c r="F70" i="6"/>
  <c r="F452" i="6"/>
  <c r="H676" i="6"/>
  <c r="Q734" i="6"/>
  <c r="K158" i="6"/>
  <c r="W158" i="6" s="1"/>
  <c r="N140" i="6"/>
  <c r="E110" i="6"/>
  <c r="O812" i="6"/>
  <c r="G746" i="6"/>
  <c r="U746" i="6" s="1"/>
  <c r="H158" i="6"/>
  <c r="R573" i="6"/>
  <c r="F209" i="6"/>
  <c r="R322" i="6"/>
  <c r="D696" i="6"/>
  <c r="K294" i="6"/>
  <c r="W294" i="6" s="1"/>
  <c r="N416" i="6"/>
  <c r="Q753" i="6"/>
  <c r="M179" i="6"/>
  <c r="F88" i="6"/>
  <c r="M710" i="6"/>
  <c r="H120" i="6"/>
  <c r="P64" i="6"/>
  <c r="L226" i="6"/>
  <c r="M206" i="6"/>
  <c r="N255" i="6"/>
  <c r="N506" i="6"/>
  <c r="R819" i="6"/>
  <c r="Q130" i="6"/>
  <c r="F135" i="6"/>
  <c r="Q98" i="6"/>
  <c r="Q382" i="6"/>
  <c r="G412" i="6"/>
  <c r="U412" i="6" s="1"/>
  <c r="G134" i="6"/>
  <c r="U134" i="6" s="1"/>
  <c r="V134" i="6" s="1"/>
  <c r="N509" i="6"/>
  <c r="G785" i="6"/>
  <c r="U785" i="6" s="1"/>
  <c r="R756" i="6"/>
  <c r="G681" i="6"/>
  <c r="U681" i="6" s="1"/>
  <c r="Q529" i="6"/>
  <c r="F123" i="6"/>
  <c r="Q737" i="6"/>
  <c r="M759" i="6"/>
  <c r="K493" i="6"/>
  <c r="W493" i="6" s="1"/>
  <c r="D662" i="6"/>
  <c r="G541" i="6"/>
  <c r="U541" i="6" s="1"/>
  <c r="D315" i="6"/>
  <c r="D302" i="6"/>
  <c r="Q776" i="6"/>
  <c r="O767" i="6"/>
  <c r="O565" i="6"/>
  <c r="G533" i="6"/>
  <c r="U533" i="6" s="1"/>
  <c r="N563" i="6"/>
  <c r="D808" i="6"/>
  <c r="G131" i="6"/>
  <c r="U131" i="6" s="1"/>
  <c r="H196" i="6"/>
  <c r="N526" i="6"/>
  <c r="O713" i="6"/>
  <c r="O793" i="6"/>
  <c r="R652" i="6"/>
  <c r="D157" i="6"/>
  <c r="R726" i="6"/>
  <c r="F79" i="6"/>
  <c r="H833" i="6"/>
  <c r="H271" i="6"/>
  <c r="H155" i="6"/>
  <c r="R637" i="6"/>
  <c r="G409" i="6"/>
  <c r="U409" i="6" s="1"/>
  <c r="V409" i="6" s="1"/>
  <c r="N264" i="6"/>
  <c r="G709" i="6"/>
  <c r="U709" i="6" s="1"/>
  <c r="L627" i="6"/>
  <c r="O72" i="6"/>
  <c r="G286" i="6"/>
  <c r="U286" i="6" s="1"/>
  <c r="V286" i="6" s="1"/>
  <c r="N72" i="6"/>
  <c r="R533" i="6"/>
  <c r="D658" i="6"/>
  <c r="P578" i="6"/>
  <c r="D835" i="6"/>
  <c r="M478" i="6"/>
  <c r="F236" i="6"/>
  <c r="O697" i="6"/>
  <c r="F178" i="6"/>
  <c r="Q622" i="6"/>
  <c r="M405" i="6"/>
  <c r="E726" i="6"/>
  <c r="E671" i="6"/>
  <c r="D147" i="6"/>
  <c r="D698" i="6"/>
  <c r="O473" i="6"/>
  <c r="G629" i="6"/>
  <c r="U629" i="6" s="1"/>
  <c r="L772" i="6"/>
  <c r="G108" i="6"/>
  <c r="U108" i="6" s="1"/>
  <c r="V108" i="6" s="1"/>
  <c r="R47" i="6"/>
  <c r="D593" i="6"/>
  <c r="L124" i="6"/>
  <c r="N858" i="6"/>
  <c r="O532" i="6"/>
  <c r="H60" i="6"/>
  <c r="D215" i="6"/>
  <c r="R70" i="6"/>
  <c r="L645" i="6"/>
  <c r="E95" i="6"/>
  <c r="O576" i="6"/>
  <c r="H67" i="6"/>
  <c r="L657" i="6"/>
  <c r="R691" i="6"/>
  <c r="D258" i="6"/>
  <c r="M128" i="6"/>
  <c r="O771" i="6"/>
  <c r="D224" i="6"/>
  <c r="N389" i="6"/>
  <c r="L440" i="6"/>
  <c r="G504" i="6"/>
  <c r="U504" i="6" s="1"/>
  <c r="N699" i="6"/>
  <c r="G99" i="6"/>
  <c r="U99" i="6" s="1"/>
  <c r="N63" i="6"/>
  <c r="D388" i="6"/>
  <c r="E527" i="6"/>
  <c r="N732" i="6"/>
  <c r="Q235" i="6"/>
  <c r="O105" i="6"/>
  <c r="M643" i="6"/>
  <c r="P567" i="6"/>
  <c r="E346" i="6"/>
  <c r="N176" i="6"/>
  <c r="Q752" i="6"/>
  <c r="D24" i="6"/>
  <c r="M538" i="6"/>
  <c r="G44" i="6"/>
  <c r="U44" i="6" s="1"/>
  <c r="D530" i="6"/>
  <c r="R684" i="6"/>
  <c r="H26" i="6"/>
  <c r="G160" i="6"/>
  <c r="U160" i="6" s="1"/>
  <c r="D678" i="6"/>
  <c r="N24" i="6"/>
  <c r="O566" i="6"/>
  <c r="L626" i="6"/>
  <c r="R737" i="6"/>
  <c r="L359" i="6"/>
  <c r="R369" i="6"/>
  <c r="R280" i="6"/>
  <c r="P358" i="6"/>
  <c r="E36" i="6"/>
  <c r="N242" i="6"/>
  <c r="P493" i="6"/>
  <c r="P722" i="6"/>
  <c r="M680" i="6"/>
  <c r="O676" i="6"/>
  <c r="R99" i="6"/>
  <c r="H629" i="6"/>
  <c r="Q268" i="6"/>
  <c r="E153" i="6"/>
  <c r="F225" i="6"/>
  <c r="O487" i="6"/>
  <c r="O126" i="6"/>
  <c r="Q304" i="6"/>
  <c r="O417" i="6"/>
  <c r="H350" i="6"/>
  <c r="M762" i="6"/>
  <c r="N287" i="6"/>
  <c r="H396" i="6"/>
  <c r="P825" i="6"/>
  <c r="H360" i="6"/>
  <c r="L754" i="6"/>
  <c r="H152" i="6"/>
  <c r="E335" i="6"/>
  <c r="N746" i="6"/>
  <c r="F71" i="6"/>
  <c r="R126" i="6"/>
  <c r="L216" i="6"/>
  <c r="H238" i="6"/>
  <c r="Q537" i="6"/>
  <c r="E788" i="6"/>
  <c r="O607" i="6"/>
  <c r="G69" i="6"/>
  <c r="U69" i="6" s="1"/>
  <c r="V69" i="6" s="1"/>
  <c r="D219" i="6"/>
  <c r="G548" i="6"/>
  <c r="U548" i="6" s="1"/>
  <c r="D599" i="6"/>
  <c r="N254" i="6"/>
  <c r="R767" i="6"/>
  <c r="L545" i="6"/>
  <c r="O71" i="6"/>
  <c r="F240" i="6"/>
  <c r="R538" i="6"/>
  <c r="M682" i="6"/>
  <c r="E494" i="6"/>
  <c r="R51" i="6"/>
  <c r="Q588" i="6"/>
  <c r="P229" i="6"/>
  <c r="O405" i="6"/>
  <c r="G584" i="6"/>
  <c r="U584" i="6" s="1"/>
  <c r="R854" i="6"/>
  <c r="D447" i="6"/>
  <c r="G264" i="6"/>
  <c r="U264" i="6" s="1"/>
  <c r="V264" i="6" s="1"/>
  <c r="G433" i="6"/>
  <c r="U433" i="6" s="1"/>
  <c r="V433" i="6" s="1"/>
  <c r="G614" i="6"/>
  <c r="U614" i="6" s="1"/>
  <c r="V614" i="6" s="1"/>
  <c r="D688" i="6"/>
  <c r="O734" i="6"/>
  <c r="M39" i="6"/>
  <c r="G611" i="6"/>
  <c r="U611" i="6" s="1"/>
  <c r="G417" i="6"/>
  <c r="U417" i="6" s="1"/>
  <c r="V417" i="6" s="1"/>
  <c r="P327" i="6"/>
  <c r="O784" i="6"/>
  <c r="L723" i="6"/>
  <c r="Q28" i="6"/>
  <c r="F597" i="6"/>
  <c r="E845" i="6"/>
  <c r="R449" i="6"/>
  <c r="E713" i="6"/>
  <c r="N782" i="6"/>
  <c r="D587" i="6"/>
  <c r="D429" i="6"/>
  <c r="M463" i="6"/>
  <c r="D75" i="6"/>
  <c r="D843" i="6"/>
  <c r="R630" i="6"/>
  <c r="L462" i="6"/>
  <c r="D839" i="6"/>
  <c r="G568" i="6"/>
  <c r="U568" i="6" s="1"/>
  <c r="V568" i="6" s="1"/>
  <c r="K470" i="6"/>
  <c r="W470" i="6" s="1"/>
  <c r="G95" i="6"/>
  <c r="U95" i="6" s="1"/>
  <c r="L861" i="6"/>
  <c r="D659" i="6"/>
  <c r="E115" i="6"/>
  <c r="D49" i="6"/>
  <c r="P858" i="6"/>
  <c r="D109" i="6"/>
  <c r="Q279" i="6"/>
  <c r="D440" i="6"/>
  <c r="R572" i="6"/>
  <c r="O678" i="6"/>
  <c r="O31" i="6"/>
  <c r="E310" i="6"/>
  <c r="P193" i="6"/>
  <c r="O494" i="6"/>
  <c r="O716" i="6"/>
  <c r="M209" i="6"/>
  <c r="E454" i="6"/>
  <c r="R433" i="6"/>
  <c r="H59" i="6"/>
  <c r="F257" i="6"/>
  <c r="K815" i="6"/>
  <c r="W815" i="6" s="1"/>
  <c r="L446" i="6"/>
  <c r="L215" i="6"/>
  <c r="K197" i="6"/>
  <c r="W197" i="6" s="1"/>
  <c r="Q592" i="6"/>
  <c r="K150" i="6"/>
  <c r="W150" i="6" s="1"/>
  <c r="R695" i="6"/>
  <c r="O497" i="6"/>
  <c r="N505" i="6"/>
  <c r="Q640" i="6"/>
  <c r="M700" i="6"/>
  <c r="O208" i="6"/>
  <c r="L529" i="6"/>
  <c r="K623" i="6"/>
  <c r="W623" i="6" s="1"/>
  <c r="F534" i="6"/>
  <c r="O429" i="6"/>
  <c r="M42" i="6"/>
  <c r="Q153" i="6"/>
  <c r="L549" i="6"/>
  <c r="K504" i="6"/>
  <c r="W504" i="6" s="1"/>
  <c r="N423" i="6"/>
  <c r="Q338" i="6"/>
  <c r="Q530" i="6"/>
  <c r="D174" i="6"/>
  <c r="K331" i="6"/>
  <c r="W331" i="6" s="1"/>
  <c r="G765" i="6"/>
  <c r="U765" i="6" s="1"/>
  <c r="V765" i="6" s="1"/>
  <c r="D316" i="6"/>
  <c r="G395" i="6"/>
  <c r="U395" i="6" s="1"/>
  <c r="V395" i="6" s="1"/>
  <c r="M835" i="6"/>
  <c r="M494" i="6"/>
  <c r="G348" i="6"/>
  <c r="U348" i="6" s="1"/>
  <c r="D314" i="6"/>
  <c r="D233" i="6"/>
  <c r="K757" i="6"/>
  <c r="W757" i="6" s="1"/>
  <c r="G406" i="6"/>
  <c r="U406" i="6" s="1"/>
  <c r="N646" i="6"/>
  <c r="N714" i="6"/>
  <c r="G711" i="6"/>
  <c r="U711" i="6" s="1"/>
  <c r="D727" i="6"/>
  <c r="F280" i="6"/>
  <c r="K390" i="6"/>
  <c r="W390" i="6" s="1"/>
  <c r="E764" i="6"/>
  <c r="N543" i="6"/>
  <c r="R517" i="6"/>
  <c r="M789" i="6"/>
  <c r="L211" i="6"/>
  <c r="R504" i="6"/>
  <c r="R117" i="6"/>
  <c r="O199" i="6"/>
  <c r="F337" i="6"/>
  <c r="F129" i="6"/>
  <c r="K353" i="6"/>
  <c r="W353" i="6" s="1"/>
  <c r="D158" i="6"/>
  <c r="Q34" i="6"/>
  <c r="O760" i="6"/>
  <c r="M422" i="6"/>
  <c r="F745" i="6"/>
  <c r="F132" i="6"/>
  <c r="G384" i="6"/>
  <c r="U384" i="6" s="1"/>
  <c r="V384" i="6" s="1"/>
  <c r="D351" i="6"/>
  <c r="M312" i="6"/>
  <c r="D379" i="6"/>
  <c r="P664" i="6"/>
  <c r="L81" i="6"/>
  <c r="O386" i="6"/>
  <c r="H564" i="6"/>
  <c r="K596" i="6"/>
  <c r="W596" i="6" s="1"/>
  <c r="P137" i="6"/>
  <c r="L259" i="6"/>
  <c r="E226" i="6"/>
  <c r="L641" i="6"/>
  <c r="Q184" i="6"/>
  <c r="P516" i="6"/>
  <c r="M490" i="6"/>
  <c r="R380" i="6"/>
  <c r="E238" i="6"/>
  <c r="P572" i="6"/>
  <c r="K270" i="6"/>
  <c r="W270" i="6" s="1"/>
  <c r="H840" i="6"/>
  <c r="O391" i="6"/>
  <c r="M22" i="6"/>
  <c r="E315" i="6"/>
  <c r="Q490" i="6"/>
  <c r="E30" i="6"/>
  <c r="R258" i="6"/>
  <c r="K315" i="6"/>
  <c r="W315" i="6" s="1"/>
  <c r="Q378" i="6"/>
  <c r="K425" i="6"/>
  <c r="W425" i="6" s="1"/>
  <c r="Q119" i="6"/>
  <c r="L113" i="6"/>
  <c r="N162" i="6"/>
  <c r="Q143" i="6"/>
  <c r="O248" i="6"/>
  <c r="M303" i="6"/>
  <c r="K187" i="6"/>
  <c r="W187" i="6" s="1"/>
  <c r="F708" i="6"/>
  <c r="Q70" i="6"/>
  <c r="P826" i="6"/>
  <c r="P154" i="6"/>
  <c r="P397" i="6"/>
  <c r="R125" i="6"/>
  <c r="L486" i="6"/>
  <c r="N226" i="6"/>
  <c r="M603" i="6"/>
  <c r="L42" i="6"/>
  <c r="R542" i="6"/>
  <c r="M512" i="6"/>
  <c r="E593" i="6"/>
  <c r="D217" i="6"/>
  <c r="K789" i="6"/>
  <c r="W789" i="6" s="1"/>
  <c r="H231" i="6"/>
  <c r="K578" i="6"/>
  <c r="W578" i="6" s="1"/>
  <c r="G849" i="6"/>
  <c r="U849" i="6" s="1"/>
  <c r="V849" i="6" s="1"/>
  <c r="N424" i="6"/>
  <c r="O840" i="6"/>
  <c r="N385" i="6"/>
  <c r="P195" i="6"/>
  <c r="O363" i="6"/>
  <c r="L280" i="6"/>
  <c r="R131" i="6"/>
  <c r="O691" i="6"/>
  <c r="R713" i="6"/>
  <c r="E640" i="6"/>
  <c r="F766" i="6"/>
  <c r="K646" i="6"/>
  <c r="W646" i="6" s="1"/>
  <c r="O810" i="6"/>
  <c r="L245" i="6"/>
  <c r="P526" i="6"/>
  <c r="M381" i="6"/>
  <c r="K211" i="6"/>
  <c r="W211" i="6" s="1"/>
  <c r="O685" i="6"/>
  <c r="O381" i="6"/>
  <c r="F776" i="6"/>
  <c r="O218" i="6"/>
  <c r="H144" i="6"/>
  <c r="K313" i="6"/>
  <c r="W313" i="6" s="1"/>
  <c r="L50" i="6"/>
  <c r="L187" i="6"/>
  <c r="P140" i="6"/>
  <c r="Q331" i="6"/>
  <c r="L709" i="6"/>
  <c r="H583" i="6"/>
  <c r="R512" i="6"/>
  <c r="F704" i="6"/>
  <c r="N557" i="6"/>
  <c r="M138" i="6"/>
  <c r="R571" i="6"/>
  <c r="L274" i="6"/>
  <c r="H442" i="6"/>
  <c r="P153" i="6"/>
  <c r="M368" i="6"/>
  <c r="L202" i="6"/>
  <c r="H717" i="6"/>
  <c r="H367" i="6"/>
  <c r="D387" i="6"/>
  <c r="P124" i="6"/>
  <c r="D514" i="6"/>
  <c r="Q474" i="6"/>
  <c r="G70" i="6"/>
  <c r="U70" i="6" s="1"/>
  <c r="G668" i="6"/>
  <c r="U668" i="6" s="1"/>
  <c r="D240" i="6"/>
  <c r="L326" i="6"/>
  <c r="G664" i="6"/>
  <c r="U664" i="6" s="1"/>
  <c r="V664" i="6" s="1"/>
  <c r="R653" i="6"/>
  <c r="M613" i="6"/>
  <c r="M109" i="6"/>
  <c r="G155" i="6"/>
  <c r="U155" i="6" s="1"/>
  <c r="V155" i="6" s="1"/>
  <c r="L768" i="6"/>
  <c r="D581" i="6"/>
  <c r="D90" i="6"/>
  <c r="G422" i="6"/>
  <c r="U422" i="6" s="1"/>
  <c r="P612" i="6"/>
  <c r="D697" i="6"/>
  <c r="F727" i="6"/>
  <c r="P426" i="6"/>
  <c r="R465" i="6"/>
  <c r="N757" i="6"/>
  <c r="O559" i="6"/>
  <c r="K375" i="6"/>
  <c r="W375" i="6" s="1"/>
  <c r="O116" i="6"/>
  <c r="R722" i="6"/>
  <c r="H322" i="6"/>
  <c r="M754" i="6"/>
  <c r="K142" i="6"/>
  <c r="W142" i="6" s="1"/>
  <c r="M508" i="6"/>
  <c r="K243" i="6"/>
  <c r="W243" i="6" s="1"/>
  <c r="O310" i="6"/>
  <c r="O138" i="6"/>
  <c r="E179" i="6"/>
  <c r="K723" i="6"/>
  <c r="W723" i="6" s="1"/>
  <c r="N525" i="6"/>
  <c r="Q88" i="6"/>
  <c r="M195" i="6"/>
  <c r="M94" i="6"/>
  <c r="L88" i="6"/>
  <c r="Q101" i="6"/>
  <c r="L656" i="6"/>
  <c r="N294" i="6"/>
  <c r="N776" i="6"/>
  <c r="K462" i="6"/>
  <c r="W462" i="6" s="1"/>
  <c r="R589" i="6"/>
  <c r="N360" i="6"/>
  <c r="R155" i="6"/>
  <c r="R57" i="6"/>
  <c r="H307" i="6"/>
  <c r="H169" i="6"/>
  <c r="M277" i="6"/>
  <c r="N750" i="6"/>
  <c r="F136" i="6"/>
  <c r="F33" i="6"/>
  <c r="R646" i="6"/>
  <c r="N469" i="6"/>
  <c r="L300" i="6"/>
  <c r="L388" i="6"/>
  <c r="D584" i="6"/>
  <c r="D142" i="6"/>
  <c r="L523" i="6"/>
  <c r="K599" i="6"/>
  <c r="W599" i="6" s="1"/>
  <c r="K684" i="6"/>
  <c r="W684" i="6" s="1"/>
  <c r="L568" i="6"/>
  <c r="Q429" i="6"/>
  <c r="D323" i="6"/>
  <c r="M426" i="6"/>
  <c r="M676" i="6"/>
  <c r="L827" i="6"/>
  <c r="D25" i="6"/>
  <c r="P545" i="6"/>
  <c r="E446" i="6"/>
  <c r="K18" i="6"/>
  <c r="W18" i="6" s="1"/>
  <c r="P52" i="6"/>
  <c r="F365" i="6"/>
  <c r="K310" i="6"/>
  <c r="W310" i="6" s="1"/>
  <c r="M233" i="6"/>
  <c r="D816" i="6"/>
  <c r="G476" i="6"/>
  <c r="U476" i="6" s="1"/>
  <c r="Q379" i="6"/>
  <c r="G59" i="6"/>
  <c r="U59" i="6" s="1"/>
  <c r="V59" i="6" s="1"/>
  <c r="N407" i="6"/>
  <c r="Q569" i="6"/>
  <c r="N285" i="6"/>
  <c r="P220" i="6"/>
  <c r="D682" i="6"/>
  <c r="O505" i="6"/>
  <c r="G426" i="6"/>
  <c r="U426" i="6" s="1"/>
  <c r="N266" i="6"/>
  <c r="O176" i="6"/>
  <c r="M686" i="6"/>
  <c r="D563" i="6"/>
  <c r="O542" i="6"/>
  <c r="O378" i="6"/>
  <c r="G400" i="6"/>
  <c r="U400" i="6" s="1"/>
  <c r="H462" i="6"/>
  <c r="D218" i="6"/>
  <c r="R42" i="6"/>
  <c r="G50" i="6"/>
  <c r="U50" i="6" s="1"/>
  <c r="V50" i="6" s="1"/>
  <c r="Q75" i="6"/>
  <c r="P338" i="6"/>
  <c r="Q500" i="6"/>
  <c r="G822" i="6"/>
  <c r="U822" i="6" s="1"/>
  <c r="R121" i="6"/>
  <c r="N137" i="6"/>
  <c r="Q742" i="6"/>
  <c r="D618" i="6"/>
  <c r="R440" i="6"/>
  <c r="R359" i="6"/>
  <c r="E587" i="6"/>
  <c r="E850" i="6"/>
  <c r="K442" i="6"/>
  <c r="W442" i="6" s="1"/>
  <c r="K382" i="6"/>
  <c r="W382" i="6" s="1"/>
  <c r="O54" i="6"/>
  <c r="E352" i="6"/>
  <c r="F260" i="6"/>
  <c r="F460" i="6"/>
  <c r="M809" i="6"/>
  <c r="K306" i="6"/>
  <c r="W306" i="6" s="1"/>
  <c r="E324" i="6"/>
  <c r="F398" i="6"/>
  <c r="Q532" i="6"/>
  <c r="R166" i="6"/>
  <c r="O570" i="6"/>
  <c r="K865" i="6"/>
  <c r="W865" i="6" s="1"/>
  <c r="P581" i="6"/>
  <c r="N516" i="6"/>
  <c r="L653" i="6"/>
  <c r="M87" i="6"/>
  <c r="O262" i="6"/>
  <c r="O598" i="6"/>
  <c r="N660" i="6"/>
  <c r="K467" i="6"/>
  <c r="W467" i="6" s="1"/>
  <c r="M271" i="6"/>
  <c r="M116" i="6"/>
  <c r="E32" i="6"/>
  <c r="H773" i="6"/>
  <c r="R464" i="6"/>
  <c r="F270" i="6"/>
  <c r="O540" i="6"/>
  <c r="O432" i="6"/>
  <c r="H832" i="6"/>
  <c r="P609" i="6"/>
  <c r="O53" i="6"/>
  <c r="G369" i="6"/>
  <c r="U369" i="6" s="1"/>
  <c r="V369" i="6" s="1"/>
  <c r="M523" i="6"/>
  <c r="M672" i="6"/>
  <c r="E414" i="6"/>
  <c r="O393" i="6"/>
  <c r="Q821" i="6"/>
  <c r="O748" i="6"/>
  <c r="E728" i="6"/>
  <c r="O633" i="6"/>
  <c r="Q757" i="6"/>
  <c r="M671" i="6"/>
  <c r="M350" i="6"/>
  <c r="P210" i="6"/>
  <c r="H745" i="6"/>
  <c r="Q387" i="6"/>
  <c r="P694" i="6"/>
  <c r="H636" i="6"/>
  <c r="G82" i="6"/>
  <c r="U82" i="6" s="1"/>
  <c r="V82" i="6" s="1"/>
  <c r="D769" i="6"/>
  <c r="G726" i="6"/>
  <c r="U726" i="6" s="1"/>
  <c r="V726" i="6" s="1"/>
  <c r="F384" i="6"/>
  <c r="H25" i="6"/>
  <c r="D612" i="6"/>
  <c r="D788" i="6"/>
  <c r="D842" i="6"/>
  <c r="F711" i="6"/>
  <c r="N770" i="6"/>
  <c r="D450" i="6"/>
  <c r="N785" i="6"/>
  <c r="D139" i="6"/>
  <c r="K204" i="6"/>
  <c r="W204" i="6" s="1"/>
  <c r="M826" i="6"/>
  <c r="D463" i="6"/>
  <c r="O701" i="6"/>
  <c r="Q566" i="6"/>
  <c r="D632" i="6"/>
  <c r="O212" i="6"/>
  <c r="L271" i="6"/>
  <c r="H314" i="6"/>
  <c r="H242" i="6"/>
  <c r="L334" i="6"/>
  <c r="O26" i="6"/>
  <c r="M353" i="6"/>
  <c r="M287" i="6"/>
  <c r="M248" i="6"/>
  <c r="R635" i="6"/>
  <c r="E132" i="6"/>
  <c r="E172" i="6"/>
  <c r="E492" i="6"/>
  <c r="H311" i="6"/>
  <c r="M734" i="6"/>
  <c r="E426" i="6"/>
  <c r="Q366" i="6"/>
  <c r="Q177" i="6"/>
  <c r="G494" i="6"/>
  <c r="U494" i="6" s="1"/>
  <c r="V494" i="6" s="1"/>
  <c r="N616" i="6"/>
  <c r="N553" i="6"/>
  <c r="G768" i="6"/>
  <c r="U768" i="6" s="1"/>
  <c r="E37" i="6"/>
  <c r="D98" i="6"/>
  <c r="K508" i="6"/>
  <c r="W508" i="6" s="1"/>
  <c r="D374" i="6"/>
  <c r="P835" i="6"/>
  <c r="G225" i="6"/>
  <c r="U225" i="6" s="1"/>
  <c r="V225" i="6" s="1"/>
  <c r="G473" i="6"/>
  <c r="U473" i="6" s="1"/>
  <c r="V473" i="6" s="1"/>
  <c r="G634" i="6"/>
  <c r="U634" i="6" s="1"/>
  <c r="E472" i="6"/>
  <c r="N617" i="6"/>
  <c r="O426" i="6"/>
  <c r="D546" i="6"/>
  <c r="Q66" i="6"/>
  <c r="G694" i="6"/>
  <c r="U694" i="6" s="1"/>
  <c r="D742" i="6"/>
  <c r="G200" i="6"/>
  <c r="U200" i="6" s="1"/>
  <c r="K413" i="6"/>
  <c r="W413" i="6" s="1"/>
  <c r="P614" i="6"/>
  <c r="Q437" i="6"/>
  <c r="G328" i="6"/>
  <c r="U328" i="6" s="1"/>
  <c r="H57" i="6"/>
  <c r="E170" i="6"/>
  <c r="M731" i="6"/>
  <c r="Q627" i="6"/>
  <c r="E675" i="6"/>
  <c r="N745" i="6"/>
  <c r="M150" i="6"/>
  <c r="E585" i="6"/>
  <c r="Q615" i="6"/>
  <c r="K541" i="6"/>
  <c r="W541" i="6" s="1"/>
  <c r="E321" i="6"/>
  <c r="F405" i="6"/>
  <c r="E74" i="6"/>
  <c r="H373" i="6"/>
  <c r="D461" i="6"/>
  <c r="L616" i="6"/>
  <c r="G573" i="6"/>
  <c r="U573" i="6" s="1"/>
  <c r="V573" i="6" s="1"/>
  <c r="M228" i="6"/>
  <c r="D745" i="6"/>
  <c r="O420" i="6"/>
  <c r="G471" i="6"/>
  <c r="U471" i="6" s="1"/>
  <c r="G639" i="6"/>
  <c r="U639" i="6" s="1"/>
  <c r="D307" i="6"/>
  <c r="H845" i="6"/>
  <c r="R208" i="6"/>
  <c r="P267" i="6"/>
  <c r="R111" i="6"/>
  <c r="G662" i="6"/>
  <c r="U662" i="6" s="1"/>
  <c r="V662" i="6" s="1"/>
  <c r="G604" i="6"/>
  <c r="U604" i="6" s="1"/>
  <c r="V604" i="6" s="1"/>
  <c r="L547" i="6"/>
  <c r="G624" i="6"/>
  <c r="U624" i="6" s="1"/>
  <c r="G199" i="6"/>
  <c r="U199" i="6" s="1"/>
  <c r="G83" i="6"/>
  <c r="U83" i="6" s="1"/>
  <c r="V83" i="6" s="1"/>
  <c r="K401" i="6"/>
  <c r="W401" i="6" s="1"/>
  <c r="E299" i="6"/>
  <c r="G727" i="6"/>
  <c r="U727" i="6" s="1"/>
  <c r="D250" i="6"/>
  <c r="R699" i="6"/>
  <c r="D620" i="6"/>
  <c r="N404" i="6"/>
  <c r="N609" i="6"/>
  <c r="K54" i="6"/>
  <c r="W54" i="6" s="1"/>
  <c r="D591" i="6"/>
  <c r="D517" i="6"/>
  <c r="O151" i="6"/>
  <c r="K643" i="6"/>
  <c r="W643" i="6" s="1"/>
  <c r="Q555" i="6"/>
  <c r="O525" i="6"/>
  <c r="H240" i="6"/>
  <c r="E618" i="6"/>
  <c r="R412" i="6"/>
  <c r="E47" i="6"/>
  <c r="R520" i="6"/>
  <c r="P218" i="6"/>
  <c r="N683" i="6"/>
  <c r="E99" i="6"/>
  <c r="O187" i="6"/>
  <c r="L664" i="6"/>
  <c r="Q286" i="6"/>
  <c r="Q129" i="6"/>
  <c r="L24" i="6"/>
  <c r="P250" i="6"/>
  <c r="K214" i="6"/>
  <c r="W214" i="6" s="1"/>
  <c r="G647" i="6"/>
  <c r="U647" i="6" s="1"/>
  <c r="V647" i="6" s="1"/>
  <c r="D711" i="6"/>
  <c r="G167" i="6"/>
  <c r="U167" i="6" s="1"/>
  <c r="D740" i="6"/>
  <c r="D330" i="6"/>
  <c r="G532" i="6"/>
  <c r="U532" i="6" s="1"/>
  <c r="R217" i="6"/>
  <c r="D326" i="6"/>
  <c r="G101" i="6"/>
  <c r="U101" i="6" s="1"/>
  <c r="P375" i="6"/>
  <c r="D741" i="6"/>
  <c r="O519" i="6"/>
  <c r="D226" i="6"/>
  <c r="G795" i="6"/>
  <c r="U795" i="6" s="1"/>
  <c r="V795" i="6" s="1"/>
  <c r="O592" i="6"/>
  <c r="D168" i="6"/>
  <c r="F476" i="6"/>
  <c r="P433" i="6"/>
  <c r="K724" i="6"/>
  <c r="W724" i="6" s="1"/>
  <c r="F157" i="6"/>
  <c r="H602" i="6"/>
  <c r="D686" i="6"/>
  <c r="Q686" i="6"/>
  <c r="Q842" i="6"/>
  <c r="E308" i="6"/>
  <c r="F440" i="6"/>
  <c r="E808" i="6"/>
  <c r="M855" i="6"/>
  <c r="L618" i="6"/>
  <c r="H478" i="6"/>
  <c r="M437" i="6"/>
  <c r="H479" i="6"/>
  <c r="G46" i="6"/>
  <c r="U46" i="6" s="1"/>
  <c r="V46" i="6" s="1"/>
  <c r="H90" i="6"/>
  <c r="P111" i="6"/>
  <c r="P366" i="6"/>
  <c r="R80" i="6"/>
  <c r="N52" i="6"/>
  <c r="E54" i="6"/>
  <c r="G235" i="6"/>
  <c r="U235" i="6" s="1"/>
  <c r="N429" i="6"/>
  <c r="M564" i="6"/>
  <c r="M464" i="6"/>
  <c r="P591" i="6"/>
  <c r="G540" i="6"/>
  <c r="U540" i="6" s="1"/>
  <c r="V540" i="6" s="1"/>
  <c r="G344" i="6"/>
  <c r="U344" i="6" s="1"/>
  <c r="G245" i="6"/>
  <c r="U245" i="6" s="1"/>
  <c r="G60" i="6"/>
  <c r="U60" i="6" s="1"/>
  <c r="G438" i="6"/>
  <c r="U438" i="6" s="1"/>
  <c r="V438" i="6" s="1"/>
  <c r="H428" i="6"/>
  <c r="H725" i="6"/>
  <c r="O707" i="6"/>
  <c r="G432" i="6"/>
  <c r="U432" i="6" s="1"/>
  <c r="Q221" i="6"/>
  <c r="Q87" i="6"/>
  <c r="G806" i="6"/>
  <c r="U806" i="6" s="1"/>
  <c r="G554" i="6"/>
  <c r="U554" i="6" s="1"/>
  <c r="V554" i="6" s="1"/>
  <c r="G180" i="6"/>
  <c r="U180" i="6" s="1"/>
  <c r="Q692" i="6"/>
  <c r="P34" i="6"/>
  <c r="O710" i="6"/>
  <c r="G436" i="6"/>
  <c r="U436" i="6" s="1"/>
  <c r="R761" i="6"/>
  <c r="G775" i="6"/>
  <c r="U775" i="6" s="1"/>
  <c r="P251" i="6"/>
  <c r="E412" i="6"/>
  <c r="E254" i="6"/>
  <c r="O692" i="6"/>
  <c r="K317" i="6"/>
  <c r="W317" i="6" s="1"/>
  <c r="R275" i="6"/>
  <c r="Q792" i="6"/>
  <c r="L330" i="6"/>
  <c r="K795" i="6"/>
  <c r="W795" i="6" s="1"/>
  <c r="F570" i="6"/>
  <c r="P32" i="6"/>
  <c r="M769" i="6"/>
  <c r="O547" i="6"/>
  <c r="L589" i="6"/>
  <c r="O197" i="6"/>
  <c r="K149" i="6"/>
  <c r="W149" i="6" s="1"/>
  <c r="H520" i="6"/>
  <c r="K320" i="6"/>
  <c r="W320" i="6" s="1"/>
  <c r="E67" i="6"/>
  <c r="L785" i="6"/>
  <c r="H446" i="6"/>
  <c r="D571" i="6"/>
  <c r="P805" i="6"/>
  <c r="O652" i="6"/>
  <c r="H842" i="6"/>
  <c r="O109" i="6"/>
  <c r="E71" i="6"/>
  <c r="Q633" i="6"/>
  <c r="H274" i="6"/>
  <c r="O845" i="6"/>
  <c r="M378" i="6"/>
  <c r="N510" i="6"/>
  <c r="P619" i="6"/>
  <c r="N222" i="6"/>
  <c r="F580" i="6"/>
  <c r="L835" i="6"/>
  <c r="Q81" i="6"/>
  <c r="M779" i="6"/>
  <c r="P356" i="6"/>
  <c r="P675" i="6"/>
  <c r="P847" i="6"/>
  <c r="N630" i="6"/>
  <c r="Q586" i="6"/>
  <c r="N288" i="6"/>
  <c r="K176" i="6"/>
  <c r="W176" i="6" s="1"/>
  <c r="L836" i="6"/>
  <c r="L296" i="6"/>
  <c r="L79" i="6"/>
  <c r="K25" i="6"/>
  <c r="W25" i="6" s="1"/>
  <c r="L120" i="6"/>
  <c r="P467" i="6"/>
  <c r="D121" i="6"/>
  <c r="P253" i="6"/>
  <c r="M92" i="6"/>
  <c r="F748" i="6"/>
  <c r="M715" i="6"/>
  <c r="R594" i="6"/>
  <c r="Q524" i="6"/>
  <c r="H734" i="6"/>
  <c r="N656" i="6"/>
  <c r="F505" i="6"/>
  <c r="H321" i="6"/>
  <c r="P776" i="6"/>
  <c r="E530" i="6"/>
  <c r="P299" i="6"/>
  <c r="E251" i="6"/>
  <c r="K174" i="6"/>
  <c r="W174" i="6" s="1"/>
  <c r="L418" i="6"/>
  <c r="H513" i="6"/>
  <c r="E408" i="6"/>
  <c r="E165" i="6"/>
  <c r="M285" i="6"/>
  <c r="E271" i="6"/>
  <c r="G418" i="6"/>
  <c r="U418" i="6" s="1"/>
  <c r="V418" i="6" s="1"/>
  <c r="G779" i="6"/>
  <c r="U779" i="6" s="1"/>
  <c r="Q417" i="6"/>
  <c r="D601" i="6"/>
  <c r="N475" i="6"/>
  <c r="N386" i="6"/>
  <c r="G846" i="6"/>
  <c r="U846" i="6" s="1"/>
  <c r="D156" i="6"/>
  <c r="G819" i="6"/>
  <c r="U819" i="6" s="1"/>
  <c r="F30" i="6"/>
  <c r="Q255" i="6"/>
  <c r="G97" i="6"/>
  <c r="U97" i="6" s="1"/>
  <c r="V97" i="6" s="1"/>
  <c r="G151" i="6"/>
  <c r="U151" i="6" s="1"/>
  <c r="G434" i="6"/>
  <c r="U434" i="6" s="1"/>
  <c r="O221" i="6"/>
  <c r="P289" i="6"/>
  <c r="L410" i="6"/>
  <c r="N601" i="6"/>
  <c r="P707" i="6"/>
  <c r="R566" i="6"/>
  <c r="H297" i="6"/>
  <c r="F613" i="6"/>
  <c r="G773" i="6"/>
  <c r="U773" i="6" s="1"/>
  <c r="O442" i="6"/>
  <c r="O594" i="6"/>
  <c r="M469" i="6"/>
  <c r="D275" i="6"/>
  <c r="P324" i="6"/>
  <c r="N408" i="6"/>
  <c r="K43" i="6"/>
  <c r="W43" i="6" s="1"/>
  <c r="D436" i="6"/>
  <c r="G478" i="6"/>
  <c r="U478" i="6" s="1"/>
  <c r="V478" i="6" s="1"/>
  <c r="K457" i="6"/>
  <c r="W457" i="6" s="1"/>
  <c r="Q171" i="6"/>
  <c r="G375" i="6"/>
  <c r="U375" i="6" s="1"/>
  <c r="P66" i="6"/>
  <c r="G339" i="6"/>
  <c r="U339" i="6" s="1"/>
  <c r="D279" i="6"/>
  <c r="G774" i="6"/>
  <c r="U774" i="6" s="1"/>
  <c r="H47" i="6"/>
  <c r="G293" i="6"/>
  <c r="U293" i="6" s="1"/>
  <c r="V293" i="6" s="1"/>
  <c r="K608" i="6"/>
  <c r="W608" i="6" s="1"/>
  <c r="N190" i="6"/>
  <c r="L800" i="6"/>
  <c r="N725" i="6"/>
  <c r="K533" i="6"/>
  <c r="W533" i="6" s="1"/>
  <c r="O618" i="6"/>
  <c r="N96" i="6"/>
  <c r="H633" i="6"/>
  <c r="R150" i="6"/>
  <c r="R227" i="6"/>
  <c r="M382" i="6"/>
  <c r="K228" i="6"/>
  <c r="W228" i="6" s="1"/>
  <c r="O108" i="6"/>
  <c r="G860" i="6"/>
  <c r="U860" i="6" s="1"/>
  <c r="P389" i="6"/>
  <c r="K259" i="6"/>
  <c r="W259" i="6" s="1"/>
  <c r="Q187" i="6"/>
  <c r="K546" i="6"/>
  <c r="W546" i="6" s="1"/>
  <c r="D412" i="6"/>
  <c r="D818" i="6"/>
  <c r="G619" i="6"/>
  <c r="U619" i="6" s="1"/>
  <c r="L524" i="6"/>
  <c r="P843" i="6"/>
  <c r="G442" i="6"/>
  <c r="U442" i="6" s="1"/>
  <c r="G388" i="6"/>
  <c r="U388" i="6" s="1"/>
  <c r="V388" i="6" s="1"/>
  <c r="G820" i="6"/>
  <c r="U820" i="6" s="1"/>
  <c r="V820" i="6" s="1"/>
  <c r="H704" i="6"/>
  <c r="G336" i="6"/>
  <c r="U336" i="6" s="1"/>
  <c r="L510" i="6"/>
  <c r="G762" i="6"/>
  <c r="U762" i="6" s="1"/>
  <c r="D774" i="6"/>
  <c r="Q839" i="6"/>
  <c r="D295" i="6"/>
  <c r="G302" i="6"/>
  <c r="U302" i="6" s="1"/>
  <c r="V302" i="6" s="1"/>
  <c r="G829" i="6"/>
  <c r="U829" i="6" s="1"/>
  <c r="M259" i="6"/>
  <c r="P837" i="6"/>
  <c r="N850" i="6"/>
  <c r="K820" i="6"/>
  <c r="W820" i="6" s="1"/>
  <c r="F429" i="6"/>
  <c r="E688" i="6"/>
  <c r="M829" i="6"/>
  <c r="D471" i="6"/>
  <c r="R115" i="6"/>
  <c r="F596" i="6"/>
  <c r="P176" i="6"/>
  <c r="K400" i="6"/>
  <c r="W400" i="6" s="1"/>
  <c r="M630" i="6"/>
  <c r="R154" i="6"/>
  <c r="R281" i="6"/>
  <c r="M500" i="6"/>
  <c r="H525" i="6"/>
  <c r="K418" i="6"/>
  <c r="W418" i="6" s="1"/>
  <c r="P501" i="6"/>
  <c r="K319" i="6"/>
  <c r="W319" i="6" s="1"/>
  <c r="D607" i="6"/>
  <c r="R849" i="6"/>
  <c r="G470" i="6"/>
  <c r="U470" i="6" s="1"/>
  <c r="V470" i="6" s="1"/>
  <c r="L275" i="6"/>
  <c r="K450" i="6"/>
  <c r="W450" i="6" s="1"/>
  <c r="P107" i="6"/>
  <c r="Q534" i="6"/>
  <c r="D616" i="6"/>
  <c r="F59" i="6"/>
  <c r="D510" i="6"/>
  <c r="N837" i="6"/>
  <c r="M470" i="6"/>
  <c r="O361" i="6"/>
  <c r="G66" i="6"/>
  <c r="U66" i="6" s="1"/>
  <c r="L673" i="6"/>
  <c r="M115" i="6"/>
  <c r="G450" i="6"/>
  <c r="U450" i="6" s="1"/>
  <c r="P558" i="6"/>
  <c r="G854" i="6"/>
  <c r="U854" i="6" s="1"/>
  <c r="Q409" i="6"/>
  <c r="N589" i="6"/>
  <c r="R55" i="6"/>
  <c r="P350" i="6"/>
  <c r="D204" i="6"/>
  <c r="O147" i="6"/>
  <c r="H839" i="6"/>
  <c r="H519" i="6"/>
  <c r="F80" i="6"/>
  <c r="R68" i="6"/>
  <c r="N707" i="6"/>
  <c r="Q819" i="6"/>
  <c r="K120" i="6"/>
  <c r="W120" i="6" s="1"/>
  <c r="F544" i="6"/>
  <c r="R389" i="6"/>
  <c r="F600" i="6"/>
  <c r="R686" i="6"/>
  <c r="F609" i="6"/>
  <c r="O39" i="6"/>
  <c r="L456" i="6"/>
  <c r="R841" i="6"/>
  <c r="R59" i="6"/>
  <c r="M245" i="6"/>
  <c r="L138" i="6"/>
  <c r="G445" i="6"/>
  <c r="U445" i="6" s="1"/>
  <c r="G424" i="6"/>
  <c r="U424" i="6" s="1"/>
  <c r="O252" i="6"/>
  <c r="F344" i="6"/>
  <c r="K803" i="6"/>
  <c r="W803" i="6" s="1"/>
  <c r="N588" i="6"/>
  <c r="D81" i="6"/>
  <c r="D132" i="6"/>
  <c r="D861" i="6"/>
  <c r="D184" i="6"/>
  <c r="K323" i="6"/>
  <c r="W323" i="6" s="1"/>
  <c r="Q301" i="6"/>
  <c r="G425" i="6"/>
  <c r="U425" i="6" s="1"/>
  <c r="V425" i="6" s="1"/>
  <c r="G699" i="6"/>
  <c r="U699" i="6" s="1"/>
  <c r="O839" i="6"/>
  <c r="D84" i="6"/>
  <c r="G521" i="6"/>
  <c r="U521" i="6" s="1"/>
  <c r="G491" i="6"/>
  <c r="U491" i="6" s="1"/>
  <c r="V491" i="6" s="1"/>
  <c r="R185" i="6"/>
  <c r="D544" i="6"/>
  <c r="D87" i="6"/>
  <c r="D165" i="6"/>
  <c r="D693" i="6"/>
  <c r="P697" i="6"/>
  <c r="F43" i="6"/>
  <c r="N597" i="6"/>
  <c r="G252" i="6"/>
  <c r="U252" i="6" s="1"/>
  <c r="V252" i="6" s="1"/>
  <c r="O300" i="6"/>
  <c r="H834" i="6"/>
  <c r="H736" i="6"/>
  <c r="F261" i="6"/>
  <c r="P19" i="6"/>
  <c r="H374" i="6"/>
  <c r="O593" i="6"/>
  <c r="H41" i="6"/>
  <c r="O755" i="6"/>
  <c r="K605" i="6"/>
  <c r="W605" i="6" s="1"/>
  <c r="O285" i="6"/>
  <c r="O295" i="6"/>
  <c r="M88" i="6"/>
  <c r="H816" i="6"/>
  <c r="D310" i="6"/>
  <c r="F276" i="6"/>
  <c r="G459" i="6"/>
  <c r="U459" i="6" s="1"/>
  <c r="H335" i="6"/>
  <c r="G481" i="6"/>
  <c r="U481" i="6" s="1"/>
  <c r="D261" i="6"/>
  <c r="Q473" i="6"/>
  <c r="L71" i="6"/>
  <c r="D801" i="6"/>
  <c r="R562" i="6"/>
  <c r="M432" i="6"/>
  <c r="G311" i="6"/>
  <c r="U311" i="6" s="1"/>
  <c r="P628" i="6"/>
  <c r="D515" i="6"/>
  <c r="G457" i="6"/>
  <c r="U457" i="6" s="1"/>
  <c r="G247" i="6"/>
  <c r="U247" i="6" s="1"/>
  <c r="V247" i="6" s="1"/>
  <c r="D538" i="6"/>
  <c r="D335" i="6"/>
  <c r="G197" i="6"/>
  <c r="U197" i="6" s="1"/>
  <c r="V197" i="6" s="1"/>
  <c r="G677" i="6"/>
  <c r="U677" i="6" s="1"/>
  <c r="D237" i="6"/>
  <c r="F342" i="6"/>
  <c r="M188" i="6"/>
  <c r="L719" i="6"/>
  <c r="F627" i="6"/>
  <c r="P565" i="6"/>
  <c r="N832" i="6"/>
  <c r="N230" i="6"/>
  <c r="K23" i="6"/>
  <c r="W23" i="6" s="1"/>
  <c r="H619" i="6"/>
  <c r="O557" i="6"/>
  <c r="N742" i="6"/>
  <c r="H395" i="6"/>
  <c r="Q556" i="6"/>
  <c r="Q192" i="6"/>
  <c r="Q859" i="6"/>
  <c r="F630" i="6"/>
  <c r="P725" i="6"/>
  <c r="F673" i="6"/>
  <c r="H571" i="6"/>
  <c r="K529" i="6"/>
  <c r="W529" i="6" s="1"/>
  <c r="L624" i="6"/>
  <c r="R349" i="6"/>
  <c r="E614" i="6"/>
  <c r="H200" i="6"/>
  <c r="M818" i="6"/>
  <c r="L433" i="6"/>
  <c r="Q602" i="6"/>
  <c r="P91" i="6"/>
  <c r="E444" i="6"/>
  <c r="E208" i="6"/>
  <c r="O40" i="6"/>
  <c r="E332" i="6"/>
  <c r="N853" i="6"/>
  <c r="P510" i="6"/>
  <c r="H738" i="6"/>
  <c r="H509" i="6"/>
  <c r="O808" i="6"/>
  <c r="H835" i="6"/>
  <c r="N789" i="6"/>
  <c r="K300" i="6"/>
  <c r="W300" i="6" s="1"/>
  <c r="M681" i="6"/>
  <c r="L747" i="6"/>
  <c r="M679" i="6"/>
  <c r="N716" i="6"/>
  <c r="K359" i="6"/>
  <c r="W359" i="6" s="1"/>
  <c r="K714" i="6"/>
  <c r="W714" i="6" s="1"/>
  <c r="E519" i="6"/>
  <c r="M648" i="6"/>
  <c r="O756" i="6"/>
  <c r="H345" i="6"/>
  <c r="M112" i="6"/>
  <c r="H262" i="6"/>
  <c r="O458" i="6"/>
  <c r="Q483" i="6"/>
  <c r="N450" i="6"/>
  <c r="O466" i="6"/>
  <c r="M511" i="6"/>
  <c r="Q169" i="6"/>
  <c r="Q454" i="6"/>
  <c r="N838" i="6"/>
  <c r="O336" i="6"/>
  <c r="M217" i="6"/>
  <c r="E407" i="6"/>
  <c r="E82" i="6"/>
  <c r="H163" i="6"/>
  <c r="K694" i="6"/>
  <c r="W694" i="6" s="1"/>
  <c r="D159" i="6"/>
  <c r="Q209" i="6"/>
  <c r="R36" i="6"/>
  <c r="O477" i="6"/>
  <c r="O339" i="6"/>
  <c r="M498" i="6"/>
  <c r="K858" i="6"/>
  <c r="W858" i="6" s="1"/>
  <c r="O627" i="6"/>
  <c r="K449" i="6"/>
  <c r="W449" i="6" s="1"/>
  <c r="E777" i="6"/>
  <c r="H527" i="6"/>
  <c r="M143" i="6"/>
  <c r="F167" i="6"/>
  <c r="H269" i="6"/>
  <c r="Q540" i="6"/>
  <c r="D107" i="6"/>
  <c r="L99" i="6"/>
  <c r="E571" i="6"/>
  <c r="D33" i="6"/>
  <c r="G137" i="6"/>
  <c r="U137" i="6" s="1"/>
  <c r="V137" i="6" s="1"/>
  <c r="R853" i="6"/>
  <c r="P782" i="6"/>
  <c r="P237" i="6"/>
  <c r="K634" i="6"/>
  <c r="W634" i="6" s="1"/>
  <c r="D826" i="6"/>
  <c r="F437" i="6"/>
  <c r="D414" i="6"/>
  <c r="O827" i="6"/>
  <c r="K143" i="6"/>
  <c r="W143" i="6" s="1"/>
  <c r="H61" i="6"/>
  <c r="F584" i="6"/>
  <c r="R146" i="6"/>
  <c r="L186" i="6"/>
  <c r="R480" i="6"/>
  <c r="H73" i="6"/>
  <c r="R643" i="6"/>
  <c r="F498" i="6"/>
  <c r="P51" i="6"/>
  <c r="L318" i="6"/>
  <c r="D238" i="6"/>
  <c r="L770" i="6"/>
  <c r="F63" i="6"/>
  <c r="O368" i="6"/>
  <c r="M821" i="6"/>
  <c r="M461" i="6"/>
  <c r="G832" i="6"/>
  <c r="U832" i="6" s="1"/>
  <c r="D830" i="6"/>
  <c r="R694" i="6"/>
  <c r="P133" i="6"/>
  <c r="D321" i="6"/>
  <c r="N470" i="6"/>
  <c r="P752" i="6"/>
  <c r="H93" i="6"/>
  <c r="P771" i="6"/>
  <c r="O805" i="6"/>
  <c r="O278" i="6"/>
  <c r="K281" i="6"/>
  <c r="W281" i="6" s="1"/>
  <c r="D20" i="6"/>
  <c r="D717" i="6"/>
  <c r="G352" i="6"/>
  <c r="U352" i="6" s="1"/>
  <c r="R357" i="6"/>
  <c r="D220" i="6"/>
  <c r="G284" i="6"/>
  <c r="U284" i="6" s="1"/>
  <c r="V284" i="6" s="1"/>
  <c r="D864" i="6"/>
  <c r="P182" i="6"/>
  <c r="N194" i="6"/>
  <c r="R215" i="6"/>
  <c r="O264" i="6"/>
  <c r="H862" i="6"/>
  <c r="E306" i="6"/>
  <c r="P757" i="6"/>
  <c r="E848" i="6"/>
  <c r="H447" i="6"/>
  <c r="H55" i="6"/>
  <c r="N378" i="6"/>
  <c r="L422" i="6"/>
  <c r="L341" i="6"/>
  <c r="L483" i="6"/>
  <c r="F346" i="6"/>
  <c r="D55" i="6"/>
  <c r="G174" i="6"/>
  <c r="U174" i="6" s="1"/>
  <c r="V174" i="6" s="1"/>
  <c r="G346" i="6"/>
  <c r="U346" i="6" s="1"/>
  <c r="L266" i="6"/>
  <c r="R651" i="6"/>
  <c r="R796" i="6"/>
  <c r="E77" i="6"/>
  <c r="N676" i="6"/>
  <c r="K250" i="6"/>
  <c r="W250" i="6" s="1"/>
  <c r="F682" i="6"/>
  <c r="P819" i="6"/>
  <c r="L498" i="6"/>
  <c r="O239" i="6"/>
  <c r="K229" i="6"/>
  <c r="W229" i="6" s="1"/>
  <c r="G743" i="6"/>
  <c r="U743" i="6" s="1"/>
  <c r="V743" i="6" s="1"/>
  <c r="D804" i="6"/>
  <c r="Q371" i="6"/>
  <c r="D779" i="6"/>
  <c r="G589" i="6"/>
  <c r="U589" i="6" s="1"/>
  <c r="Q668" i="6"/>
  <c r="D455" i="6"/>
  <c r="G550" i="6"/>
  <c r="U550" i="6" s="1"/>
  <c r="D522" i="6"/>
  <c r="L33" i="6"/>
  <c r="E194" i="6"/>
  <c r="G126" i="6"/>
  <c r="U126" i="6" s="1"/>
  <c r="V126" i="6" s="1"/>
  <c r="N755" i="6"/>
  <c r="E509" i="6"/>
  <c r="Q563" i="6"/>
  <c r="H53" i="6"/>
  <c r="F46" i="6"/>
  <c r="O98" i="6"/>
  <c r="G561" i="6"/>
  <c r="U561" i="6" s="1"/>
  <c r="V561" i="6" s="1"/>
  <c r="M316" i="6"/>
  <c r="G114" i="6"/>
  <c r="U114" i="6" s="1"/>
  <c r="G571" i="6"/>
  <c r="U571" i="6" s="1"/>
  <c r="P573" i="6"/>
  <c r="G837" i="6"/>
  <c r="U837" i="6" s="1"/>
  <c r="M151" i="6"/>
  <c r="O861" i="6"/>
  <c r="R490" i="6"/>
  <c r="O448" i="6"/>
  <c r="F712" i="6"/>
  <c r="D799" i="6"/>
  <c r="K567" i="6"/>
  <c r="W567" i="6" s="1"/>
  <c r="L670" i="6"/>
  <c r="E187" i="6"/>
  <c r="M467" i="6"/>
  <c r="H724" i="6"/>
  <c r="M865" i="6"/>
  <c r="G700" i="6"/>
  <c r="U700" i="6" s="1"/>
  <c r="N600" i="6"/>
  <c r="G258" i="6"/>
  <c r="U258" i="6" s="1"/>
  <c r="O317" i="6"/>
  <c r="D790" i="6"/>
  <c r="H744" i="6"/>
  <c r="P848" i="6"/>
  <c r="G61" i="6"/>
  <c r="U61" i="6" s="1"/>
  <c r="D206" i="6"/>
  <c r="F184" i="6"/>
  <c r="D457" i="6"/>
  <c r="P472" i="6"/>
  <c r="G27" i="6"/>
  <c r="U27" i="6" s="1"/>
  <c r="V27" i="6" s="1"/>
  <c r="R455" i="6"/>
  <c r="Q447" i="6"/>
  <c r="L769" i="6"/>
  <c r="F360" i="6"/>
  <c r="P592" i="6"/>
  <c r="O628" i="6"/>
  <c r="R38" i="6"/>
  <c r="O85" i="6"/>
  <c r="F196" i="6"/>
  <c r="E223" i="6"/>
  <c r="E311" i="6"/>
  <c r="F705" i="6"/>
  <c r="R673" i="6"/>
  <c r="E395" i="6"/>
  <c r="L557" i="6"/>
  <c r="E174" i="6"/>
  <c r="O657" i="6"/>
  <c r="H595" i="6"/>
  <c r="F556" i="6"/>
  <c r="P40" i="6"/>
  <c r="M606" i="6"/>
  <c r="Q669" i="6"/>
  <c r="O683" i="6"/>
  <c r="E200" i="6"/>
  <c r="E72" i="6"/>
  <c r="N101" i="6"/>
  <c r="O152" i="6"/>
  <c r="Q604" i="6"/>
  <c r="N438" i="6"/>
  <c r="F677" i="6"/>
  <c r="P240" i="6"/>
  <c r="E370" i="6"/>
  <c r="R746" i="6"/>
  <c r="G831" i="6"/>
  <c r="U831" i="6" s="1"/>
  <c r="V831" i="6" s="1"/>
  <c r="Q147" i="6"/>
  <c r="D85" i="6"/>
  <c r="G833" i="6"/>
  <c r="U833" i="6" s="1"/>
  <c r="V833" i="6" s="1"/>
  <c r="D102" i="6"/>
  <c r="D703" i="6"/>
  <c r="M599" i="6"/>
  <c r="M204" i="6"/>
  <c r="Q780" i="6"/>
  <c r="L477" i="6"/>
  <c r="L85" i="6"/>
  <c r="Q82" i="6"/>
  <c r="H850" i="6"/>
  <c r="H324" i="6"/>
  <c r="L700" i="6"/>
  <c r="D570" i="6"/>
  <c r="D572" i="6"/>
  <c r="G701" i="6"/>
  <c r="U701" i="6" s="1"/>
  <c r="D101" i="6"/>
  <c r="G728" i="6"/>
  <c r="U728" i="6" s="1"/>
  <c r="O837" i="6"/>
  <c r="O450" i="6"/>
  <c r="P485" i="6"/>
  <c r="G431" i="6"/>
  <c r="U431" i="6" s="1"/>
  <c r="G63" i="6"/>
  <c r="U63" i="6" s="1"/>
  <c r="D655" i="6"/>
  <c r="E653" i="6"/>
  <c r="E732" i="6"/>
  <c r="D477" i="6"/>
  <c r="P393" i="6"/>
  <c r="E577" i="6"/>
  <c r="R644" i="6"/>
  <c r="K844" i="6"/>
  <c r="W844" i="6" s="1"/>
  <c r="R53" i="6"/>
  <c r="P547" i="6"/>
  <c r="N492" i="6"/>
  <c r="H566" i="6"/>
  <c r="N167" i="6"/>
  <c r="G671" i="6"/>
  <c r="U671" i="6" s="1"/>
  <c r="N325" i="6"/>
  <c r="D364" i="6"/>
  <c r="N652" i="6"/>
  <c r="M701" i="6"/>
  <c r="G515" i="6"/>
  <c r="U515" i="6" s="1"/>
  <c r="V515" i="6" s="1"/>
  <c r="G292" i="6"/>
  <c r="U292" i="6" s="1"/>
  <c r="V292" i="6" s="1"/>
  <c r="Q662" i="6"/>
  <c r="G488" i="6"/>
  <c r="U488" i="6" s="1"/>
  <c r="V488" i="6" s="1"/>
  <c r="K835" i="6"/>
  <c r="W835" i="6" s="1"/>
  <c r="L860" i="6"/>
  <c r="D723" i="6"/>
  <c r="O379" i="6"/>
  <c r="P541" i="6"/>
  <c r="O383" i="6"/>
  <c r="G127" i="6"/>
  <c r="U127" i="6" s="1"/>
  <c r="G520" i="6"/>
  <c r="U520" i="6" s="1"/>
  <c r="G534" i="6"/>
  <c r="U534" i="6" s="1"/>
  <c r="R808" i="6"/>
  <c r="D186" i="6"/>
  <c r="F497" i="6"/>
  <c r="L401" i="6"/>
  <c r="E326" i="6"/>
  <c r="E468" i="6"/>
  <c r="K404" i="6"/>
  <c r="W404" i="6" s="1"/>
  <c r="E121" i="6"/>
  <c r="N651" i="6"/>
  <c r="K497" i="6"/>
  <c r="W497" i="6" s="1"/>
  <c r="R850" i="6"/>
  <c r="M458" i="6"/>
  <c r="P293" i="6"/>
  <c r="H703" i="6"/>
  <c r="Q77" i="6"/>
  <c r="M542" i="6"/>
  <c r="L360" i="6"/>
  <c r="M174" i="6"/>
  <c r="P255" i="6"/>
  <c r="L693" i="6"/>
  <c r="O45" i="6"/>
  <c r="Q42" i="6"/>
  <c r="R647" i="6"/>
  <c r="L287" i="6"/>
  <c r="P68" i="6"/>
  <c r="L753" i="6"/>
  <c r="E659" i="6"/>
  <c r="K260" i="6"/>
  <c r="W260" i="6" s="1"/>
  <c r="R182" i="6"/>
  <c r="P763" i="6"/>
  <c r="P95" i="6"/>
  <c r="M454" i="6"/>
  <c r="M64" i="6"/>
  <c r="F454" i="6"/>
  <c r="M593" i="6"/>
  <c r="F72" i="6"/>
  <c r="R263" i="6"/>
  <c r="G656" i="6"/>
  <c r="U656" i="6" s="1"/>
  <c r="D721" i="6"/>
  <c r="G121" i="6"/>
  <c r="U121" i="6" s="1"/>
  <c r="D303" i="6"/>
  <c r="D370" i="6"/>
  <c r="N131" i="6"/>
  <c r="G523" i="6"/>
  <c r="U523" i="6" s="1"/>
  <c r="V523" i="6" s="1"/>
  <c r="D285" i="6"/>
  <c r="H533" i="6"/>
  <c r="D746" i="6"/>
  <c r="P83" i="6"/>
  <c r="K678" i="6"/>
  <c r="W678" i="6" s="1"/>
  <c r="Q660" i="6"/>
  <c r="P273" i="6"/>
  <c r="E155" i="6"/>
  <c r="O288" i="6"/>
  <c r="L289" i="6"/>
  <c r="P31" i="6"/>
  <c r="O802" i="6"/>
  <c r="F321" i="6"/>
  <c r="M201" i="6"/>
  <c r="M79" i="6"/>
  <c r="F134" i="6"/>
  <c r="L70" i="6"/>
  <c r="N356" i="6"/>
  <c r="G448" i="6"/>
  <c r="U448" i="6" s="1"/>
  <c r="V448" i="6" s="1"/>
  <c r="G744" i="6"/>
  <c r="U744" i="6" s="1"/>
  <c r="G640" i="6"/>
  <c r="U640" i="6" s="1"/>
  <c r="F709" i="6"/>
  <c r="D794" i="6"/>
  <c r="D472" i="6"/>
  <c r="G305" i="6"/>
  <c r="U305" i="6" s="1"/>
  <c r="D199" i="6"/>
  <c r="G857" i="6"/>
  <c r="U857" i="6" s="1"/>
  <c r="V857" i="6" s="1"/>
  <c r="M526" i="6"/>
  <c r="G67" i="6"/>
  <c r="U67" i="6" s="1"/>
  <c r="V67" i="6" s="1"/>
  <c r="G158" i="6"/>
  <c r="U158" i="6" s="1"/>
  <c r="G449" i="6"/>
  <c r="U449" i="6" s="1"/>
  <c r="F166" i="6"/>
  <c r="D482" i="6"/>
  <c r="D283" i="6"/>
  <c r="G317" i="6"/>
  <c r="U317" i="6" s="1"/>
  <c r="M408" i="6"/>
  <c r="E701" i="6"/>
  <c r="L306" i="6"/>
  <c r="Q802" i="6"/>
  <c r="F387" i="6"/>
  <c r="D36" i="6"/>
  <c r="H237" i="6"/>
  <c r="N25" i="6"/>
  <c r="N335" i="6"/>
  <c r="E53" i="6"/>
  <c r="N415" i="6"/>
  <c r="Q515" i="6"/>
  <c r="F746" i="6"/>
  <c r="Q115" i="6"/>
  <c r="K819" i="6"/>
  <c r="W819" i="6" s="1"/>
  <c r="Q224" i="6"/>
  <c r="R453" i="6"/>
  <c r="O266" i="6"/>
  <c r="P708" i="6"/>
  <c r="L184" i="6"/>
  <c r="E650" i="6"/>
  <c r="F361" i="6"/>
  <c r="Q248" i="6"/>
  <c r="R667" i="6"/>
  <c r="R476" i="6"/>
  <c r="L520" i="6"/>
  <c r="M693" i="6"/>
  <c r="Q661" i="6"/>
  <c r="K429" i="6"/>
  <c r="W429" i="6" s="1"/>
  <c r="N672" i="6"/>
  <c r="E268" i="6"/>
  <c r="R633" i="6"/>
  <c r="L172" i="6"/>
  <c r="Q204" i="6"/>
  <c r="O253" i="6"/>
  <c r="L108" i="6"/>
  <c r="K302" i="6"/>
  <c r="W302" i="6" s="1"/>
  <c r="Q94" i="6"/>
  <c r="K289" i="6"/>
  <c r="W289" i="6" s="1"/>
  <c r="H150" i="6"/>
  <c r="O725" i="6"/>
  <c r="M575" i="6"/>
  <c r="D672" i="6"/>
  <c r="L233" i="6"/>
  <c r="Q57" i="6"/>
  <c r="O626" i="6"/>
  <c r="D211" i="6"/>
  <c r="D127" i="6"/>
  <c r="M75" i="6"/>
  <c r="O528" i="6"/>
  <c r="O237" i="6"/>
  <c r="Q560" i="6"/>
  <c r="O284" i="6"/>
  <c r="L333" i="6"/>
  <c r="P747" i="6"/>
  <c r="P589" i="6"/>
  <c r="H435" i="6"/>
  <c r="P823" i="6"/>
  <c r="P73" i="6"/>
  <c r="Q685" i="6"/>
  <c r="N468" i="6"/>
  <c r="O862" i="6"/>
  <c r="K574" i="6"/>
  <c r="W574" i="6" s="1"/>
  <c r="N158" i="6"/>
  <c r="R222" i="6"/>
  <c r="R224" i="6"/>
  <c r="Q47" i="6"/>
  <c r="M528" i="6"/>
  <c r="E48" i="6"/>
  <c r="O728" i="6"/>
  <c r="F522" i="6"/>
  <c r="K836" i="6"/>
  <c r="W836" i="6" s="1"/>
  <c r="O763" i="6"/>
  <c r="O830" i="6"/>
  <c r="P109" i="6"/>
  <c r="O217" i="6"/>
  <c r="P653" i="6"/>
  <c r="F207" i="6"/>
  <c r="E562" i="6"/>
  <c r="K460" i="6"/>
  <c r="W460" i="6" s="1"/>
  <c r="H549" i="6"/>
  <c r="P500" i="6"/>
  <c r="O474" i="6"/>
  <c r="O120" i="6"/>
  <c r="N773" i="6"/>
  <c r="N353" i="6"/>
  <c r="R702" i="6"/>
  <c r="N376" i="6"/>
  <c r="M176" i="6"/>
  <c r="K780" i="6"/>
  <c r="W780" i="6" s="1"/>
  <c r="N177" i="6"/>
  <c r="P329" i="6"/>
  <c r="Q546" i="6"/>
  <c r="K635" i="6"/>
  <c r="W635" i="6" s="1"/>
  <c r="G410" i="6"/>
  <c r="U410" i="6" s="1"/>
  <c r="V410" i="6" s="1"/>
  <c r="G240" i="6"/>
  <c r="U240" i="6" s="1"/>
  <c r="V240" i="6" s="1"/>
  <c r="K273" i="6"/>
  <c r="W273" i="6" s="1"/>
  <c r="G21" i="6"/>
  <c r="U21" i="6" s="1"/>
  <c r="V21" i="6" s="1"/>
  <c r="G798" i="6"/>
  <c r="U798" i="6" s="1"/>
  <c r="Q223" i="6"/>
  <c r="N203" i="6"/>
  <c r="H679" i="6"/>
  <c r="L425" i="6"/>
  <c r="K843" i="6"/>
  <c r="W843" i="6" s="1"/>
  <c r="G213" i="6"/>
  <c r="U213" i="6" s="1"/>
  <c r="V213" i="6" s="1"/>
  <c r="H52" i="6"/>
  <c r="L285" i="6"/>
  <c r="P478" i="6"/>
  <c r="G38" i="6"/>
  <c r="U38" i="6" s="1"/>
  <c r="H109" i="6"/>
  <c r="D180" i="6"/>
  <c r="F202" i="6"/>
  <c r="D502" i="6"/>
  <c r="G446" i="6"/>
  <c r="U446" i="6" s="1"/>
  <c r="V446" i="6" s="1"/>
  <c r="G717" i="6"/>
  <c r="U717" i="6" s="1"/>
  <c r="V717" i="6" s="1"/>
  <c r="D483" i="6"/>
  <c r="L732" i="6"/>
  <c r="R142" i="6"/>
  <c r="O491" i="6"/>
  <c r="E818" i="6"/>
  <c r="E309" i="6"/>
  <c r="M654" i="6"/>
  <c r="H547" i="6"/>
  <c r="L690" i="6"/>
  <c r="E719" i="6"/>
  <c r="Q471" i="6"/>
  <c r="O167" i="6"/>
  <c r="F60" i="6"/>
  <c r="Q491" i="6"/>
  <c r="L432" i="6"/>
  <c r="P484" i="6"/>
  <c r="P247" i="6"/>
  <c r="E61" i="6"/>
  <c r="M617" i="6"/>
  <c r="L579" i="6"/>
  <c r="P445" i="6"/>
  <c r="R144" i="6"/>
  <c r="M674" i="6"/>
  <c r="O726" i="6"/>
  <c r="F358" i="6"/>
  <c r="M656" i="6"/>
  <c r="R601" i="6"/>
  <c r="N843" i="6"/>
  <c r="N21" i="6"/>
  <c r="M108" i="6"/>
  <c r="F259" i="6"/>
  <c r="E289" i="6"/>
  <c r="G196" i="6"/>
  <c r="U196" i="6" s="1"/>
  <c r="D99" i="6"/>
  <c r="M329" i="6"/>
  <c r="G722" i="6"/>
  <c r="U722" i="6" s="1"/>
  <c r="V722" i="6" s="1"/>
  <c r="K272" i="6"/>
  <c r="W272" i="6" s="1"/>
  <c r="P777" i="6"/>
  <c r="G644" i="6"/>
  <c r="U644" i="6" s="1"/>
  <c r="D535" i="6"/>
  <c r="P515" i="6"/>
  <c r="D837" i="6"/>
  <c r="O192" i="6"/>
  <c r="O356" i="6"/>
  <c r="P45" i="6"/>
  <c r="H695" i="6"/>
  <c r="G381" i="6"/>
  <c r="U381" i="6" s="1"/>
  <c r="D661" i="6"/>
  <c r="N532" i="6"/>
  <c r="Q157" i="6"/>
  <c r="H239" i="6"/>
  <c r="N120" i="6"/>
  <c r="P50" i="6"/>
  <c r="H480" i="6"/>
  <c r="Q568" i="6"/>
  <c r="M625" i="6"/>
  <c r="E485" i="6"/>
  <c r="D309" i="6"/>
  <c r="H21" i="6"/>
  <c r="M119" i="6"/>
  <c r="G220" i="6"/>
  <c r="U220" i="6" s="1"/>
  <c r="V220" i="6" s="1"/>
  <c r="D437" i="6"/>
  <c r="D110" i="6"/>
  <c r="G32" i="6"/>
  <c r="U32" i="6" s="1"/>
  <c r="V32" i="6" s="1"/>
  <c r="E34" i="6"/>
  <c r="D344" i="6"/>
  <c r="D851" i="6"/>
  <c r="D34" i="6"/>
  <c r="L516" i="6"/>
  <c r="R426" i="6"/>
  <c r="G748" i="6"/>
  <c r="U748" i="6" s="1"/>
  <c r="V748" i="6" s="1"/>
  <c r="G721" i="6"/>
  <c r="U721" i="6" s="1"/>
  <c r="D701" i="6"/>
  <c r="O125" i="6"/>
  <c r="N675" i="6"/>
  <c r="H597" i="6"/>
  <c r="M737" i="6"/>
  <c r="D272" i="6"/>
  <c r="D670" i="6"/>
  <c r="G638" i="6"/>
  <c r="U638" i="6" s="1"/>
  <c r="F798" i="6"/>
  <c r="F703" i="6"/>
  <c r="P87" i="6"/>
  <c r="M459" i="6"/>
  <c r="H291" i="6"/>
  <c r="E736" i="6"/>
  <c r="O822" i="6"/>
  <c r="F162" i="6"/>
  <c r="O312" i="6"/>
  <c r="D423" i="6"/>
  <c r="M446" i="6"/>
  <c r="O265" i="6"/>
  <c r="D729" i="6"/>
  <c r="K688" i="6"/>
  <c r="W688" i="6" s="1"/>
  <c r="Q482" i="6"/>
  <c r="H690" i="6"/>
  <c r="L52" i="6"/>
  <c r="P359" i="6"/>
  <c r="H372" i="6"/>
  <c r="P499" i="6"/>
  <c r="K683" i="6"/>
  <c r="W683" i="6" s="1"/>
  <c r="R638" i="6"/>
  <c r="M80" i="6"/>
  <c r="H65" i="6"/>
  <c r="H708" i="6"/>
  <c r="M501" i="6"/>
  <c r="H570" i="6"/>
  <c r="Q441" i="6"/>
  <c r="L488" i="6"/>
  <c r="M767" i="6"/>
  <c r="K517" i="6"/>
  <c r="W517" i="6" s="1"/>
  <c r="O556" i="6"/>
  <c r="P334" i="6"/>
  <c r="N421" i="6"/>
  <c r="G320" i="6"/>
  <c r="U320" i="6" s="1"/>
  <c r="L242" i="6"/>
  <c r="M182" i="6"/>
  <c r="N37" i="6"/>
  <c r="O374" i="6"/>
  <c r="O171" i="6"/>
  <c r="G613" i="6"/>
  <c r="U613" i="6" s="1"/>
  <c r="E283" i="6"/>
  <c r="F482" i="6"/>
  <c r="R540" i="6"/>
  <c r="N682" i="6"/>
  <c r="D699" i="6"/>
  <c r="O389" i="6"/>
  <c r="M749" i="6"/>
  <c r="H387" i="6"/>
  <c r="Q562" i="6"/>
  <c r="L504" i="6"/>
  <c r="P574" i="6"/>
  <c r="O340" i="6"/>
  <c r="D763" i="6"/>
  <c r="P833" i="6"/>
  <c r="N809" i="6"/>
  <c r="G387" i="6"/>
  <c r="U387" i="6" s="1"/>
  <c r="V387" i="6" s="1"/>
  <c r="E176" i="6"/>
  <c r="E819" i="6"/>
  <c r="D149" i="6"/>
  <c r="O523" i="6"/>
  <c r="L453" i="6"/>
  <c r="G238" i="6"/>
  <c r="U238" i="6" s="1"/>
  <c r="V238" i="6" s="1"/>
  <c r="L368" i="6"/>
  <c r="O591" i="6"/>
  <c r="G560" i="6"/>
  <c r="U560" i="6" s="1"/>
  <c r="V560" i="6" s="1"/>
  <c r="K494" i="6"/>
  <c r="W494" i="6" s="1"/>
  <c r="K206" i="6"/>
  <c r="W206" i="6" s="1"/>
  <c r="Q384" i="6"/>
  <c r="N489" i="6"/>
  <c r="F456" i="6"/>
  <c r="L355" i="6"/>
  <c r="N447" i="6"/>
  <c r="D685" i="6"/>
  <c r="Q178" i="6"/>
  <c r="L34" i="6"/>
  <c r="L502" i="6"/>
  <c r="R669" i="6"/>
  <c r="M431" i="6"/>
  <c r="R851" i="6"/>
  <c r="G559" i="6"/>
  <c r="U559" i="6" s="1"/>
  <c r="G444" i="6"/>
  <c r="U444" i="6" s="1"/>
  <c r="H110" i="6"/>
  <c r="E689" i="6"/>
  <c r="D551" i="6"/>
  <c r="O478" i="6"/>
  <c r="N639" i="6"/>
  <c r="H476" i="6"/>
  <c r="N529" i="6"/>
  <c r="N250" i="6"/>
  <c r="R31" i="6"/>
  <c r="F340" i="6"/>
  <c r="F158" i="6"/>
  <c r="E126" i="6"/>
  <c r="H319" i="6"/>
  <c r="Q449" i="6"/>
  <c r="F649" i="6"/>
  <c r="P175" i="6"/>
  <c r="K702" i="6"/>
  <c r="W702" i="6" s="1"/>
  <c r="P53" i="6"/>
  <c r="D708" i="6"/>
  <c r="M294" i="6"/>
  <c r="G736" i="6"/>
  <c r="U736" i="6" s="1"/>
  <c r="V736" i="6" s="1"/>
  <c r="P405" i="6"/>
  <c r="G657" i="6"/>
  <c r="U657" i="6" s="1"/>
  <c r="G115" i="6"/>
  <c r="U115" i="6" s="1"/>
  <c r="V115" i="6" s="1"/>
  <c r="D819" i="6"/>
  <c r="K606" i="6"/>
  <c r="W606" i="6" s="1"/>
  <c r="L474" i="6"/>
  <c r="L471" i="6"/>
  <c r="D481" i="6"/>
  <c r="N685" i="6"/>
  <c r="D200" i="6"/>
  <c r="G374" i="6"/>
  <c r="U374" i="6" s="1"/>
  <c r="V374" i="6" s="1"/>
  <c r="F171" i="6"/>
  <c r="G176" i="6"/>
  <c r="U176" i="6" s="1"/>
  <c r="O511" i="6"/>
  <c r="P101" i="6"/>
  <c r="K540" i="6"/>
  <c r="W540" i="6" s="1"/>
  <c r="G315" i="6"/>
  <c r="U315" i="6" s="1"/>
  <c r="V315" i="6" s="1"/>
  <c r="G767" i="6"/>
  <c r="U767" i="6" s="1"/>
  <c r="V767" i="6" s="1"/>
  <c r="H506" i="6"/>
  <c r="E421" i="6"/>
  <c r="O817" i="6"/>
  <c r="G262" i="6"/>
  <c r="U262" i="6" s="1"/>
  <c r="P486" i="6"/>
  <c r="N206" i="6"/>
  <c r="D626" i="6"/>
  <c r="K632" i="6"/>
  <c r="W632" i="6" s="1"/>
  <c r="K762" i="6"/>
  <c r="W762" i="6" s="1"/>
  <c r="O275" i="6"/>
  <c r="N680" i="6"/>
  <c r="E312" i="6"/>
  <c r="O80" i="6"/>
  <c r="E790" i="6"/>
  <c r="K576" i="6"/>
  <c r="W576" i="6" s="1"/>
  <c r="E600" i="6"/>
  <c r="H232" i="6"/>
  <c r="L344" i="6"/>
  <c r="N551" i="6"/>
  <c r="M107" i="6"/>
  <c r="D586" i="6"/>
  <c r="N22" i="6"/>
  <c r="H132" i="6"/>
  <c r="P434" i="6"/>
  <c r="P88" i="6"/>
  <c r="D348" i="6"/>
  <c r="D487" i="6"/>
  <c r="G764" i="6"/>
  <c r="U764" i="6" s="1"/>
  <c r="V764" i="6" s="1"/>
  <c r="D349" i="6"/>
  <c r="G653" i="6"/>
  <c r="U653" i="6" s="1"/>
  <c r="G452" i="6"/>
  <c r="U452" i="6" s="1"/>
  <c r="G298" i="6"/>
  <c r="U298" i="6" s="1"/>
  <c r="L461" i="6"/>
  <c r="G68" i="6"/>
  <c r="U68" i="6" s="1"/>
  <c r="O660" i="6"/>
  <c r="F76" i="6"/>
  <c r="M862" i="6"/>
  <c r="O388" i="6"/>
  <c r="P82" i="6"/>
  <c r="G296" i="6"/>
  <c r="U296" i="6" s="1"/>
  <c r="V296" i="6" s="1"/>
  <c r="K262" i="6"/>
  <c r="W262" i="6" s="1"/>
  <c r="G674" i="6"/>
  <c r="U674" i="6" s="1"/>
  <c r="V674" i="6" s="1"/>
  <c r="G231" i="6"/>
  <c r="U231" i="6" s="1"/>
  <c r="G178" i="6"/>
  <c r="U178" i="6" s="1"/>
  <c r="Q106" i="6"/>
  <c r="F151" i="6"/>
  <c r="M170" i="6"/>
  <c r="M219" i="6"/>
  <c r="G862" i="6"/>
  <c r="U862" i="6" s="1"/>
  <c r="G88" i="6"/>
  <c r="U88" i="6" s="1"/>
  <c r="D327" i="6"/>
  <c r="K106" i="6"/>
  <c r="W106" i="6" s="1"/>
  <c r="O387" i="6"/>
  <c r="E55" i="6"/>
  <c r="F655" i="6"/>
  <c r="M634" i="6"/>
  <c r="P610" i="6"/>
  <c r="F707" i="6"/>
  <c r="H732" i="6"/>
  <c r="D608" i="6"/>
  <c r="E195" i="6"/>
  <c r="R427" i="6"/>
  <c r="E679" i="6"/>
  <c r="Q320" i="6"/>
  <c r="Q445" i="6"/>
  <c r="K100" i="6"/>
  <c r="W100" i="6" s="1"/>
  <c r="H844" i="6"/>
  <c r="L30" i="6"/>
  <c r="R623" i="6"/>
  <c r="D28" i="6"/>
  <c r="D66" i="6"/>
  <c r="D752" i="6"/>
  <c r="D336" i="6"/>
  <c r="Q333" i="6"/>
  <c r="D245" i="6"/>
  <c r="G427" i="6"/>
  <c r="U427" i="6" s="1"/>
  <c r="D786" i="6"/>
  <c r="G649" i="6"/>
  <c r="U649" i="6" s="1"/>
  <c r="V649" i="6" s="1"/>
  <c r="Q181" i="6"/>
  <c r="R467" i="6"/>
  <c r="P840" i="6"/>
  <c r="H672" i="6"/>
  <c r="G171" i="6"/>
  <c r="U171" i="6" s="1"/>
  <c r="G380" i="6"/>
  <c r="U380" i="6" s="1"/>
  <c r="Q764" i="6"/>
  <c r="P297" i="6"/>
  <c r="H295" i="6"/>
  <c r="K326" i="6"/>
  <c r="W326" i="6" s="1"/>
  <c r="G411" i="6"/>
  <c r="U411" i="6" s="1"/>
  <c r="K34" i="6"/>
  <c r="W34" i="6" s="1"/>
  <c r="F783" i="6"/>
  <c r="N370" i="6"/>
  <c r="R560" i="6"/>
  <c r="O168" i="6"/>
  <c r="G816" i="6"/>
  <c r="U816" i="6" s="1"/>
  <c r="V816" i="6" s="1"/>
  <c r="N87" i="6"/>
  <c r="R725" i="6"/>
  <c r="R204" i="6"/>
  <c r="R752" i="6"/>
  <c r="H810" i="6"/>
  <c r="H78" i="6"/>
  <c r="P702" i="6"/>
  <c r="F50" i="6"/>
  <c r="N547" i="6"/>
  <c r="N740" i="6"/>
  <c r="M282" i="6"/>
  <c r="P451" i="6"/>
  <c r="Q92" i="6"/>
  <c r="G207" i="6"/>
  <c r="U207" i="6" s="1"/>
  <c r="V207" i="6" s="1"/>
  <c r="E687" i="6"/>
  <c r="Q283" i="6"/>
  <c r="D353" i="6"/>
  <c r="G349" i="6"/>
  <c r="U349" i="6" s="1"/>
  <c r="V349" i="6" s="1"/>
  <c r="G368" i="6"/>
  <c r="U368" i="6" s="1"/>
  <c r="G43" i="6"/>
  <c r="U43" i="6" s="1"/>
  <c r="G623" i="6"/>
  <c r="U623" i="6" s="1"/>
  <c r="O130" i="6"/>
  <c r="R250" i="6"/>
  <c r="O486" i="6"/>
  <c r="G814" i="6"/>
  <c r="U814" i="6" s="1"/>
  <c r="D74" i="6"/>
  <c r="P709" i="6"/>
  <c r="M669" i="6"/>
  <c r="P756" i="6"/>
  <c r="M342" i="6"/>
  <c r="H255" i="6"/>
  <c r="G392" i="6"/>
  <c r="U392" i="6" s="1"/>
  <c r="D592" i="6"/>
  <c r="G528" i="6"/>
  <c r="U528" i="6" s="1"/>
  <c r="V528" i="6" s="1"/>
  <c r="D537" i="6"/>
  <c r="M321" i="6"/>
  <c r="D797" i="6"/>
  <c r="G844" i="6"/>
  <c r="U844" i="6" s="1"/>
  <c r="V844" i="6" s="1"/>
  <c r="O332" i="6"/>
  <c r="F721" i="6"/>
  <c r="F172" i="6"/>
  <c r="M280" i="6"/>
  <c r="N134" i="6"/>
  <c r="E128" i="6"/>
  <c r="F322" i="6"/>
  <c r="R728" i="6"/>
  <c r="P262" i="6"/>
  <c r="O346" i="6"/>
  <c r="K539" i="6"/>
  <c r="W539" i="6" s="1"/>
  <c r="Q681" i="6"/>
  <c r="F421" i="6"/>
  <c r="Q37" i="6"/>
  <c r="D582" i="6"/>
  <c r="K593" i="6"/>
  <c r="W593" i="6" s="1"/>
  <c r="N465" i="6"/>
  <c r="E329" i="6"/>
  <c r="N148" i="6"/>
  <c r="H469" i="6"/>
  <c r="Q412" i="6"/>
  <c r="F623" i="6"/>
  <c r="K767" i="6"/>
  <c r="W767" i="6" s="1"/>
  <c r="M34" i="6"/>
  <c r="M622" i="6"/>
  <c r="H756" i="6"/>
  <c r="P355" i="6"/>
  <c r="H148" i="6"/>
  <c r="E18" i="6"/>
  <c r="O535" i="6"/>
  <c r="O541" i="6"/>
  <c r="N653" i="6"/>
  <c r="E415" i="6"/>
  <c r="K423" i="6"/>
  <c r="W423" i="6" s="1"/>
  <c r="H167" i="6"/>
  <c r="L828" i="6"/>
  <c r="K800" i="6"/>
  <c r="W800" i="6" s="1"/>
  <c r="N820" i="6"/>
  <c r="L685" i="6"/>
  <c r="E361" i="6"/>
  <c r="L726" i="6"/>
  <c r="Q296" i="6"/>
  <c r="M135" i="6"/>
  <c r="L792" i="6"/>
  <c r="E205" i="6"/>
  <c r="Q673" i="6"/>
  <c r="M177" i="6"/>
  <c r="F323" i="6"/>
  <c r="M305" i="6"/>
  <c r="Q112" i="6"/>
  <c r="Q790" i="6"/>
  <c r="P271" i="6"/>
  <c r="E696" i="6"/>
  <c r="O613" i="6"/>
  <c r="E120" i="6"/>
  <c r="M602" i="6"/>
  <c r="Q407" i="6"/>
  <c r="E597" i="6"/>
  <c r="M91" i="6"/>
  <c r="H393" i="6"/>
  <c r="R206" i="6"/>
  <c r="H299" i="6"/>
  <c r="M797" i="6"/>
  <c r="O293" i="6"/>
  <c r="L797" i="6"/>
  <c r="H348" i="6"/>
  <c r="H796" i="6"/>
  <c r="P673" i="6"/>
  <c r="H264" i="6"/>
  <c r="M196" i="6"/>
  <c r="D690" i="6"/>
  <c r="F155" i="6"/>
  <c r="M839" i="6"/>
  <c r="H443" i="6"/>
  <c r="G277" i="6"/>
  <c r="U277" i="6" s="1"/>
  <c r="V277" i="6" s="1"/>
  <c r="N38" i="6"/>
  <c r="H70" i="6"/>
  <c r="L790" i="6"/>
  <c r="L738" i="6"/>
  <c r="R531" i="6"/>
  <c r="Q670" i="6"/>
  <c r="G542" i="6"/>
  <c r="U542" i="6" s="1"/>
  <c r="V542" i="6" s="1"/>
  <c r="M496" i="6"/>
  <c r="H857" i="6"/>
  <c r="O163" i="6"/>
  <c r="H644" i="6"/>
  <c r="P863" i="6"/>
  <c r="L177" i="6"/>
  <c r="F593" i="6"/>
  <c r="K301" i="6"/>
  <c r="W301" i="6" s="1"/>
  <c r="N564" i="6"/>
  <c r="H318" i="6"/>
  <c r="H800" i="6"/>
  <c r="D182" i="6"/>
  <c r="F304" i="6"/>
  <c r="G462" i="6"/>
  <c r="U462" i="6" s="1"/>
  <c r="V462" i="6" s="1"/>
  <c r="G250" i="6"/>
  <c r="U250" i="6" s="1"/>
  <c r="V250" i="6" s="1"/>
  <c r="D789" i="6"/>
  <c r="G182" i="6"/>
  <c r="U182" i="6" s="1"/>
  <c r="L505" i="6"/>
  <c r="R393" i="6"/>
  <c r="G152" i="6"/>
  <c r="U152" i="6" s="1"/>
  <c r="Q355" i="6"/>
  <c r="M543" i="6"/>
  <c r="M696" i="6"/>
  <c r="K77" i="6"/>
  <c r="W77" i="6" s="1"/>
  <c r="N320" i="6"/>
  <c r="K113" i="6"/>
  <c r="W113" i="6" s="1"/>
  <c r="K824" i="6"/>
  <c r="W824" i="6" s="1"/>
  <c r="O690" i="6"/>
  <c r="H39" i="6"/>
  <c r="F363" i="6"/>
  <c r="F666" i="6"/>
  <c r="H42" i="6"/>
  <c r="M750" i="6"/>
  <c r="R282" i="6"/>
  <c r="P22" i="6"/>
  <c r="E735" i="6"/>
  <c r="Q775" i="6"/>
  <c r="K377" i="6"/>
  <c r="W377" i="6" s="1"/>
  <c r="N244" i="6"/>
  <c r="Q62" i="6"/>
  <c r="K99" i="6"/>
  <c r="W99" i="6" s="1"/>
  <c r="G487" i="6"/>
  <c r="U487" i="6" s="1"/>
  <c r="V487" i="6" s="1"/>
  <c r="P161" i="6"/>
  <c r="G356" i="6"/>
  <c r="U356" i="6" s="1"/>
  <c r="P108" i="6"/>
  <c r="D768" i="6"/>
  <c r="D827" i="6"/>
  <c r="D668" i="6"/>
  <c r="G757" i="6"/>
  <c r="U757" i="6" s="1"/>
  <c r="V757" i="6" s="1"/>
  <c r="E381" i="6"/>
  <c r="G546" i="6"/>
  <c r="U546" i="6" s="1"/>
  <c r="K543" i="6"/>
  <c r="W543" i="6" s="1"/>
  <c r="D611" i="6"/>
  <c r="N728" i="6"/>
  <c r="H317" i="6"/>
  <c r="G236" i="6"/>
  <c r="U236" i="6" s="1"/>
  <c r="V236" i="6" s="1"/>
  <c r="G503" i="6"/>
  <c r="U503" i="6" s="1"/>
  <c r="V503" i="6" s="1"/>
  <c r="M336" i="6"/>
  <c r="K322" i="6"/>
  <c r="W322" i="6" s="1"/>
  <c r="D859" i="6"/>
  <c r="D615" i="6"/>
  <c r="N625" i="6"/>
  <c r="G758" i="6"/>
  <c r="U758" i="6" s="1"/>
  <c r="F508" i="6"/>
  <c r="M782" i="6"/>
  <c r="G367" i="6"/>
  <c r="U367" i="6" s="1"/>
  <c r="V367" i="6" s="1"/>
  <c r="L107" i="6"/>
  <c r="F650" i="6"/>
  <c r="R731" i="6"/>
  <c r="H588" i="6"/>
  <c r="R301" i="6"/>
  <c r="R288" i="6"/>
  <c r="O146" i="6"/>
  <c r="M404" i="6"/>
  <c r="H861" i="6"/>
  <c r="L235" i="6"/>
  <c r="D345" i="6"/>
  <c r="D660" i="6"/>
  <c r="G408" i="6"/>
  <c r="U408" i="6" s="1"/>
  <c r="K489" i="6"/>
  <c r="W489" i="6" s="1"/>
  <c r="G100" i="6"/>
  <c r="U100" i="6" s="1"/>
  <c r="V100" i="6" s="1"/>
  <c r="D298" i="6"/>
  <c r="D151" i="6"/>
  <c r="G749" i="6"/>
  <c r="U749" i="6" s="1"/>
  <c r="V749" i="6" s="1"/>
  <c r="D787" i="6"/>
  <c r="O747" i="6"/>
  <c r="G267" i="6"/>
  <c r="U267" i="6" s="1"/>
  <c r="V267" i="6" s="1"/>
  <c r="G602" i="6"/>
  <c r="U602" i="6" s="1"/>
  <c r="E98" i="6"/>
  <c r="K776" i="6"/>
  <c r="W776" i="6" s="1"/>
  <c r="O100" i="6"/>
  <c r="N116" i="6"/>
  <c r="R489" i="6"/>
  <c r="R734" i="6"/>
  <c r="F611" i="6"/>
  <c r="M238" i="6"/>
  <c r="H608" i="6"/>
  <c r="O667" i="6"/>
  <c r="G687" i="6"/>
  <c r="U687" i="6" s="1"/>
  <c r="Q442" i="6"/>
  <c r="O688" i="6"/>
  <c r="L546" i="6"/>
  <c r="D390" i="6"/>
  <c r="G118" i="6"/>
  <c r="U118" i="6" s="1"/>
  <c r="O106" i="6"/>
  <c r="D730" i="6"/>
  <c r="F117" i="6"/>
  <c r="E221" i="6"/>
  <c r="Q172" i="6"/>
  <c r="G661" i="6"/>
  <c r="U661" i="6" s="1"/>
  <c r="V661" i="6" s="1"/>
  <c r="H361" i="6"/>
  <c r="O331" i="6"/>
  <c r="H113" i="6"/>
  <c r="M338" i="6"/>
  <c r="P779" i="6"/>
  <c r="M144" i="6"/>
  <c r="R333" i="6"/>
  <c r="N448" i="6"/>
  <c r="D392" i="6"/>
  <c r="F212" i="6"/>
  <c r="G359" i="6"/>
  <c r="U359" i="6" s="1"/>
  <c r="G505" i="6"/>
  <c r="U505" i="6" s="1"/>
  <c r="V505" i="6" s="1"/>
  <c r="G783" i="6"/>
  <c r="U783" i="6" s="1"/>
  <c r="F676" i="6"/>
  <c r="G598" i="6"/>
  <c r="U598" i="6" s="1"/>
  <c r="V598" i="6" s="1"/>
  <c r="G318" i="6"/>
  <c r="U318" i="6" s="1"/>
  <c r="D822" i="6"/>
  <c r="F362" i="6"/>
  <c r="D136" i="6"/>
  <c r="L447" i="6"/>
  <c r="H574" i="6"/>
  <c r="H135" i="6"/>
  <c r="G863" i="6"/>
  <c r="R147" i="6"/>
  <c r="H313" i="6"/>
  <c r="R863" i="6"/>
  <c r="O261" i="6"/>
  <c r="N224" i="6"/>
  <c r="Q506" i="6"/>
  <c r="K620" i="6"/>
  <c r="W620" i="6" s="1"/>
  <c r="O854" i="6"/>
  <c r="R742" i="6"/>
  <c r="D144" i="6"/>
  <c r="E694" i="6"/>
  <c r="M647" i="6"/>
  <c r="K864" i="6"/>
  <c r="W864" i="6" s="1"/>
  <c r="E134" i="6"/>
  <c r="H827" i="6"/>
  <c r="F173" i="6"/>
  <c r="E498" i="6"/>
  <c r="K544" i="6"/>
  <c r="W544" i="6" s="1"/>
  <c r="F102" i="6"/>
  <c r="L571" i="6"/>
  <c r="H263" i="6"/>
  <c r="Q380" i="6"/>
  <c r="M307" i="6"/>
  <c r="N398" i="6"/>
  <c r="O291" i="6"/>
  <c r="Q841" i="6"/>
  <c r="F133" i="6"/>
  <c r="P487" i="6"/>
  <c r="R136" i="6"/>
  <c r="H83" i="6"/>
  <c r="E582" i="6"/>
  <c r="H769" i="6"/>
  <c r="L43" i="6"/>
  <c r="E725" i="6"/>
  <c r="D393" i="6"/>
  <c r="E608" i="6"/>
  <c r="D766" i="6"/>
  <c r="M226" i="6"/>
  <c r="R300" i="6"/>
  <c r="Q277" i="6"/>
  <c r="P76" i="6"/>
  <c r="R234" i="6"/>
  <c r="F23" i="6"/>
  <c r="O729" i="6"/>
  <c r="G564" i="6"/>
  <c r="U564" i="6" s="1"/>
  <c r="V564" i="6" s="1"/>
  <c r="L357" i="6"/>
  <c r="Q347" i="6"/>
  <c r="L849" i="6"/>
  <c r="D526" i="6"/>
  <c r="D691" i="6"/>
  <c r="K542" i="6"/>
  <c r="W542" i="6" s="1"/>
  <c r="D657" i="6"/>
  <c r="P216" i="6"/>
  <c r="Q170" i="6"/>
  <c r="N35" i="6"/>
  <c r="H691" i="6"/>
  <c r="L254" i="6"/>
  <c r="F706" i="6"/>
  <c r="F349" i="6"/>
  <c r="O469" i="6"/>
  <c r="Q559" i="6"/>
  <c r="G792" i="6"/>
  <c r="U792" i="6" s="1"/>
  <c r="V792" i="6" s="1"/>
  <c r="H145" i="6"/>
  <c r="D68" i="6"/>
  <c r="D771" i="6"/>
  <c r="D183" i="6"/>
  <c r="R631" i="6"/>
  <c r="D739" i="6"/>
  <c r="G645" i="6"/>
  <c r="U645" i="6" s="1"/>
  <c r="G154" i="6"/>
  <c r="U154" i="6" s="1"/>
  <c r="V154" i="6" s="1"/>
  <c r="R106" i="6"/>
  <c r="G841" i="6"/>
  <c r="U841" i="6" s="1"/>
  <c r="Q623" i="6"/>
  <c r="D73" i="6"/>
  <c r="G62" i="6"/>
  <c r="U62" i="6" s="1"/>
  <c r="Q618" i="6"/>
  <c r="L632" i="6"/>
  <c r="L361" i="6"/>
  <c r="N584" i="6"/>
  <c r="Q281" i="6"/>
  <c r="P795" i="6"/>
  <c r="R715" i="6"/>
  <c r="L398" i="6"/>
  <c r="H580" i="6"/>
  <c r="G456" i="6"/>
  <c r="U456" i="6" s="1"/>
  <c r="V456" i="6" s="1"/>
  <c r="K48" i="6"/>
  <c r="W48" i="6" s="1"/>
  <c r="K61" i="6"/>
  <c r="W61" i="6" s="1"/>
  <c r="D256" i="6"/>
  <c r="H776" i="6"/>
  <c r="G509" i="6"/>
  <c r="U509" i="6" s="1"/>
  <c r="V509" i="6" s="1"/>
  <c r="G148" i="6"/>
  <c r="U148" i="6" s="1"/>
  <c r="V148" i="6" s="1"/>
  <c r="L677" i="6"/>
  <c r="M685" i="6"/>
  <c r="N169" i="6"/>
  <c r="K181" i="6"/>
  <c r="W181" i="6" s="1"/>
  <c r="Q252" i="6"/>
  <c r="P659" i="6"/>
  <c r="R730" i="6"/>
  <c r="F598" i="6"/>
  <c r="L508" i="6"/>
  <c r="P504" i="6"/>
  <c r="E177" i="6"/>
  <c r="P447" i="6"/>
  <c r="H64" i="6"/>
  <c r="N42" i="6"/>
  <c r="G557" i="6"/>
  <c r="U557" i="6" s="1"/>
  <c r="V557" i="6" s="1"/>
  <c r="D548" i="6"/>
  <c r="G257" i="6"/>
  <c r="U257" i="6" s="1"/>
  <c r="D320" i="6"/>
  <c r="K160" i="6"/>
  <c r="W160" i="6" s="1"/>
  <c r="G669" i="6"/>
  <c r="U669" i="6" s="1"/>
  <c r="M376" i="6"/>
  <c r="E322" i="6"/>
  <c r="D700" i="6"/>
  <c r="R809" i="6"/>
  <c r="Q511" i="6"/>
  <c r="G803" i="6"/>
  <c r="U803" i="6" s="1"/>
  <c r="V803" i="6" s="1"/>
  <c r="D61" i="6"/>
  <c r="K861" i="6"/>
  <c r="W861" i="6" s="1"/>
  <c r="R816" i="6"/>
  <c r="O47" i="6"/>
  <c r="K437" i="6"/>
  <c r="W437" i="6" s="1"/>
  <c r="F176" i="6"/>
  <c r="L204" i="6"/>
  <c r="M450" i="6"/>
  <c r="K86" i="6"/>
  <c r="W86" i="6" s="1"/>
  <c r="H436" i="6"/>
  <c r="F637" i="6"/>
  <c r="M491" i="6"/>
  <c r="K304" i="6"/>
  <c r="W304" i="6" s="1"/>
  <c r="P744" i="6"/>
  <c r="D95" i="6"/>
  <c r="E401" i="6"/>
  <c r="F642" i="6"/>
  <c r="N323" i="6"/>
  <c r="E375" i="6"/>
  <c r="M780" i="6"/>
  <c r="K349" i="6"/>
  <c r="W349" i="6" s="1"/>
  <c r="N268" i="6"/>
  <c r="M707" i="6"/>
  <c r="L277" i="6"/>
  <c r="H320" i="6"/>
  <c r="H463" i="6"/>
  <c r="K641" i="6"/>
  <c r="W641" i="6" s="1"/>
  <c r="K447" i="6"/>
  <c r="W447" i="6" s="1"/>
  <c r="F296" i="6"/>
  <c r="M30" i="6"/>
  <c r="L428" i="6"/>
  <c r="P302" i="6"/>
  <c r="E359" i="6"/>
  <c r="M139" i="6"/>
  <c r="P701" i="6"/>
  <c r="H433" i="6"/>
  <c r="R629" i="6"/>
  <c r="N523" i="6"/>
  <c r="H534" i="6"/>
  <c r="K765" i="6"/>
  <c r="W765" i="6" s="1"/>
  <c r="M786" i="6"/>
  <c r="P551" i="6"/>
  <c r="M783" i="6"/>
  <c r="L671" i="6"/>
  <c r="N643" i="6"/>
  <c r="E56" i="6"/>
  <c r="H363" i="6"/>
  <c r="E150" i="6"/>
  <c r="Q374" i="6"/>
  <c r="H529" i="6"/>
  <c r="F526" i="6"/>
  <c r="L808" i="6"/>
  <c r="O294" i="6"/>
  <c r="K309" i="6"/>
  <c r="W309" i="6" s="1"/>
  <c r="M225" i="6"/>
  <c r="O70" i="6"/>
  <c r="F506" i="6"/>
  <c r="F515" i="6"/>
  <c r="K239" i="6"/>
  <c r="W239" i="6" s="1"/>
  <c r="M236" i="6"/>
  <c r="M23" i="6"/>
  <c r="M253" i="6"/>
  <c r="O141" i="6"/>
  <c r="H136" i="6"/>
  <c r="F410" i="6"/>
  <c r="O731" i="6"/>
  <c r="E33" i="6"/>
  <c r="N223" i="6"/>
  <c r="F120" i="6"/>
  <c r="F316" i="6"/>
  <c r="M38" i="6"/>
  <c r="P633" i="6"/>
  <c r="E702" i="6"/>
  <c r="F653" i="6"/>
  <c r="H87" i="6"/>
  <c r="E666" i="6"/>
  <c r="F430" i="6"/>
  <c r="F159" i="6"/>
  <c r="Q411" i="6"/>
  <c r="D645" i="6"/>
  <c r="O341" i="6"/>
  <c r="L829" i="6"/>
  <c r="D824" i="6"/>
  <c r="O411" i="6"/>
  <c r="D342" i="6"/>
  <c r="G47" i="6"/>
  <c r="U47" i="6" s="1"/>
  <c r="V47" i="6" s="1"/>
  <c r="M67" i="6"/>
  <c r="P754" i="6"/>
  <c r="G403" i="6"/>
  <c r="U403" i="6" s="1"/>
  <c r="D718" i="6"/>
  <c r="O752" i="6"/>
  <c r="Q478" i="6"/>
  <c r="O410" i="6"/>
  <c r="O424" i="6"/>
  <c r="P459" i="6"/>
  <c r="E433" i="6"/>
  <c r="F114" i="6"/>
  <c r="P450" i="6"/>
  <c r="N790" i="6"/>
  <c r="Q663" i="6"/>
  <c r="D641" i="6"/>
  <c r="R324" i="6"/>
  <c r="P256" i="6"/>
  <c r="G246" i="6"/>
  <c r="U246" i="6" s="1"/>
  <c r="M278" i="6"/>
  <c r="D644" i="6"/>
  <c r="G343" i="6"/>
  <c r="U343" i="6" s="1"/>
  <c r="V343" i="6" s="1"/>
  <c r="O369" i="6"/>
  <c r="Q749" i="6"/>
  <c r="Q200" i="6"/>
  <c r="K356" i="6"/>
  <c r="W356" i="6" s="1"/>
  <c r="R325" i="6"/>
  <c r="L159" i="6"/>
  <c r="P38" i="6"/>
  <c r="L587" i="6"/>
  <c r="L712" i="6"/>
  <c r="O705" i="6"/>
  <c r="F419" i="6"/>
  <c r="G195" i="6"/>
  <c r="U195" i="6" s="1"/>
  <c r="K856" i="6"/>
  <c r="W856" i="6" s="1"/>
  <c r="F424" i="6"/>
  <c r="D150" i="6"/>
  <c r="G30" i="6"/>
  <c r="U30" i="6" s="1"/>
  <c r="G299" i="6"/>
  <c r="U299" i="6" s="1"/>
  <c r="V299" i="6" s="1"/>
  <c r="D288" i="6"/>
  <c r="N571" i="6"/>
  <c r="Q443" i="6"/>
  <c r="D552" i="6"/>
  <c r="D394" i="6"/>
  <c r="O404" i="6"/>
  <c r="D368" i="6"/>
  <c r="K78" i="6"/>
  <c r="W78" i="6" s="1"/>
  <c r="K285" i="6"/>
  <c r="W285" i="6" s="1"/>
  <c r="M816" i="6"/>
  <c r="Q149" i="6"/>
  <c r="F542" i="6"/>
  <c r="M610" i="6"/>
  <c r="O25" i="6"/>
  <c r="P611" i="6"/>
  <c r="N315" i="6"/>
  <c r="M223" i="6"/>
  <c r="D559" i="6"/>
  <c r="D613" i="6"/>
  <c r="G511" i="6"/>
  <c r="U511" i="6" s="1"/>
  <c r="V511" i="6" s="1"/>
  <c r="G53" i="6"/>
  <c r="U53" i="6" s="1"/>
  <c r="G570" i="6"/>
  <c r="U570" i="6" s="1"/>
  <c r="V570" i="6" s="1"/>
  <c r="R238" i="6"/>
  <c r="N435" i="6"/>
  <c r="F574" i="6"/>
  <c r="E266" i="6"/>
  <c r="R658" i="6"/>
  <c r="N446" i="6"/>
  <c r="L710" i="6"/>
  <c r="L218" i="6"/>
  <c r="P290" i="6"/>
  <c r="P157" i="6"/>
  <c r="L264" i="6"/>
  <c r="R545" i="6"/>
  <c r="L372" i="6"/>
  <c r="K395" i="6"/>
  <c r="W395" i="6" s="1"/>
  <c r="L492" i="6"/>
  <c r="Q720" i="6"/>
  <c r="H72" i="6"/>
  <c r="M145" i="6"/>
  <c r="K849" i="6"/>
  <c r="W849" i="6" s="1"/>
  <c r="R561" i="6"/>
  <c r="Q551" i="6"/>
  <c r="F341" i="6"/>
  <c r="E481" i="6"/>
  <c r="N777" i="6"/>
  <c r="M517" i="6"/>
  <c r="E233" i="6"/>
  <c r="F801" i="6"/>
  <c r="Q89" i="6"/>
  <c r="R660" i="6"/>
  <c r="N535" i="6"/>
  <c r="K456" i="6"/>
  <c r="W456" i="6" s="1"/>
  <c r="P166" i="6"/>
  <c r="Q766" i="6"/>
  <c r="N852" i="6"/>
  <c r="F864" i="6"/>
  <c r="O732" i="6"/>
  <c r="H416" i="6"/>
  <c r="H300" i="6"/>
  <c r="H483" i="6"/>
  <c r="Q484" i="6"/>
  <c r="K665" i="6"/>
  <c r="W665" i="6" s="1"/>
  <c r="M757" i="6"/>
  <c r="M488" i="6"/>
  <c r="L728" i="6"/>
  <c r="K27" i="6"/>
  <c r="W27" i="6" s="1"/>
  <c r="M781" i="6"/>
  <c r="E124" i="6"/>
  <c r="Q585" i="6"/>
  <c r="K42" i="6"/>
  <c r="W42" i="6" s="1"/>
  <c r="L416" i="6"/>
  <c r="O63" i="6"/>
  <c r="P809" i="6"/>
  <c r="N768" i="6"/>
  <c r="Q203" i="6"/>
  <c r="K827" i="6"/>
  <c r="W827" i="6" s="1"/>
  <c r="H82" i="6"/>
  <c r="O794" i="6"/>
  <c r="L22" i="6"/>
  <c r="P152" i="6"/>
  <c r="L741" i="6"/>
  <c r="P645" i="6"/>
  <c r="E730" i="6"/>
  <c r="R248" i="6"/>
  <c r="E678" i="6"/>
  <c r="F169" i="6"/>
  <c r="Q675" i="6"/>
  <c r="H257" i="6"/>
  <c r="D531" i="6"/>
  <c r="R266" i="6"/>
  <c r="E815" i="6"/>
  <c r="R43" i="6"/>
  <c r="N531" i="6"/>
  <c r="E19" i="6"/>
  <c r="R199" i="6"/>
  <c r="E313" i="6"/>
  <c r="M510" i="6"/>
  <c r="M45" i="6"/>
  <c r="F513" i="6"/>
  <c r="M339" i="6"/>
  <c r="F657" i="6"/>
  <c r="E453" i="6"/>
  <c r="O483" i="6"/>
  <c r="H749" i="6"/>
  <c r="H605" i="6"/>
  <c r="R732" i="6"/>
  <c r="L473" i="6"/>
  <c r="D333" i="6"/>
  <c r="P374" i="6"/>
  <c r="E743" i="6"/>
  <c r="P97" i="6"/>
  <c r="M743" i="6"/>
  <c r="L576" i="6"/>
  <c r="P232" i="6"/>
  <c r="N124" i="6"/>
  <c r="P465" i="6"/>
  <c r="E839" i="6"/>
  <c r="O703" i="6"/>
  <c r="R411" i="6"/>
  <c r="N28" i="6"/>
  <c r="Q322" i="6"/>
  <c r="Q833" i="6"/>
  <c r="O209" i="6"/>
  <c r="Q271" i="6"/>
  <c r="E457" i="6"/>
  <c r="F395" i="6"/>
  <c r="M748" i="6"/>
  <c r="G443" i="6"/>
  <c r="U443" i="6" s="1"/>
  <c r="V443" i="6" s="1"/>
  <c r="H847" i="6"/>
  <c r="E581" i="6"/>
  <c r="E285" i="6"/>
  <c r="Q139" i="6"/>
  <c r="G467" i="6"/>
  <c r="U467" i="6" s="1"/>
  <c r="F450" i="6"/>
  <c r="H310" i="6"/>
  <c r="M828" i="6"/>
  <c r="M20" i="6"/>
  <c r="K444" i="6"/>
  <c r="W444" i="6" s="1"/>
  <c r="P860" i="6"/>
  <c r="G856" i="6"/>
  <c r="U856" i="6" s="1"/>
  <c r="K468" i="6"/>
  <c r="W468" i="6" s="1"/>
  <c r="E774" i="6"/>
  <c r="O143" i="6"/>
  <c r="G735" i="6"/>
  <c r="U735" i="6" s="1"/>
  <c r="G441" i="6"/>
  <c r="U441" i="6" s="1"/>
  <c r="V441" i="6" s="1"/>
  <c r="M659" i="6"/>
  <c r="R308" i="6"/>
  <c r="E489" i="6"/>
  <c r="H157" i="6"/>
  <c r="Q64" i="6"/>
  <c r="M600" i="6"/>
  <c r="R89" i="6"/>
  <c r="P800" i="6"/>
  <c r="F174" i="6"/>
  <c r="P402" i="6"/>
  <c r="G138" i="6"/>
  <c r="U138" i="6" s="1"/>
  <c r="V138" i="6" s="1"/>
  <c r="D798" i="6"/>
  <c r="G202" i="6"/>
  <c r="U202" i="6" s="1"/>
  <c r="V202" i="6" s="1"/>
  <c r="P173" i="6"/>
  <c r="G161" i="6"/>
  <c r="U161" i="6" s="1"/>
  <c r="G583" i="6"/>
  <c r="U583" i="6" s="1"/>
  <c r="G625" i="6"/>
  <c r="U625" i="6" s="1"/>
  <c r="V625" i="6" s="1"/>
  <c r="G259" i="6"/>
  <c r="U259" i="6" s="1"/>
  <c r="O686" i="6"/>
  <c r="P422" i="6"/>
  <c r="G497" i="6"/>
  <c r="U497" i="6" s="1"/>
  <c r="V497" i="6" s="1"/>
  <c r="L145" i="6"/>
  <c r="Q100" i="6"/>
  <c r="P382" i="6"/>
  <c r="L472" i="6"/>
  <c r="N734" i="6"/>
  <c r="Q820" i="6"/>
  <c r="E386" i="6"/>
  <c r="M803" i="6"/>
  <c r="H409" i="6"/>
  <c r="G741" i="6"/>
  <c r="U741" i="6" s="1"/>
  <c r="G77" i="6"/>
  <c r="U77" i="6" s="1"/>
  <c r="V77" i="6" s="1"/>
  <c r="M40" i="6"/>
  <c r="D737" i="6"/>
  <c r="F104" i="6"/>
  <c r="L239" i="6"/>
  <c r="N524" i="6"/>
  <c r="O500" i="6"/>
  <c r="Q155" i="6"/>
  <c r="Q357" i="6"/>
  <c r="L628" i="6"/>
  <c r="N332" i="6"/>
  <c r="P266" i="6"/>
  <c r="K473" i="6"/>
  <c r="W473" i="6" s="1"/>
  <c r="F41" i="6"/>
  <c r="F805" i="6"/>
  <c r="O60" i="6"/>
  <c r="Q519" i="6"/>
  <c r="G679" i="6"/>
  <c r="U679" i="6" s="1"/>
  <c r="V679" i="6" s="1"/>
  <c r="O743" i="6"/>
  <c r="M35" i="6"/>
  <c r="H523" i="6"/>
  <c r="H187" i="6"/>
  <c r="D479" i="6"/>
  <c r="N92" i="6"/>
  <c r="H582" i="6"/>
  <c r="N83" i="6"/>
  <c r="G290" i="6"/>
  <c r="U290" i="6" s="1"/>
  <c r="V290" i="6" s="1"/>
  <c r="G164" i="6"/>
  <c r="U164" i="6" s="1"/>
  <c r="V164" i="6" s="1"/>
  <c r="K511" i="6"/>
  <c r="W511" i="6" s="1"/>
  <c r="R73" i="6"/>
  <c r="D755" i="6"/>
  <c r="L750" i="6"/>
  <c r="D65" i="6"/>
  <c r="G672" i="6"/>
  <c r="U672" i="6" s="1"/>
  <c r="M796" i="6"/>
  <c r="K448" i="6"/>
  <c r="W448" i="6" s="1"/>
  <c r="H563" i="6"/>
  <c r="M327" i="6"/>
  <c r="F688" i="6"/>
  <c r="E521" i="6"/>
  <c r="N501" i="6"/>
  <c r="F469" i="6"/>
  <c r="K222" i="6"/>
  <c r="W222" i="6" s="1"/>
  <c r="E762" i="6"/>
  <c r="N341" i="6"/>
  <c r="K639" i="6"/>
  <c r="W639" i="6" s="1"/>
  <c r="G281" i="6"/>
  <c r="U281" i="6" s="1"/>
  <c r="G268" i="6"/>
  <c r="U268" i="6" s="1"/>
  <c r="V268" i="6" s="1"/>
  <c r="D152" i="6"/>
  <c r="L45" i="6"/>
  <c r="G663" i="6"/>
  <c r="U663" i="6" s="1"/>
  <c r="V663" i="6" s="1"/>
  <c r="G797" i="6"/>
  <c r="U797" i="6" s="1"/>
  <c r="V797" i="6" s="1"/>
  <c r="O425" i="6"/>
  <c r="N796" i="6"/>
  <c r="R689" i="6"/>
  <c r="D575" i="6"/>
  <c r="G192" i="6"/>
  <c r="U192" i="6" s="1"/>
  <c r="P72" i="6"/>
  <c r="F724" i="6"/>
  <c r="O492" i="6"/>
  <c r="D167" i="6"/>
  <c r="O578" i="6"/>
  <c r="D474" i="6"/>
  <c r="G274" i="6"/>
  <c r="U274" i="6" s="1"/>
  <c r="D840" i="6"/>
  <c r="D334" i="6"/>
  <c r="D294" i="6"/>
  <c r="K595" i="6"/>
  <c r="W595" i="6" s="1"/>
  <c r="Q683" i="6"/>
  <c r="M229" i="6"/>
  <c r="O700" i="6"/>
  <c r="P517" i="6"/>
  <c r="D305" i="6"/>
  <c r="N748" i="6"/>
  <c r="K699" i="6"/>
  <c r="W699" i="6" s="1"/>
  <c r="M301" i="6"/>
  <c r="P770" i="6"/>
  <c r="H726" i="6"/>
  <c r="N204" i="6"/>
  <c r="O423" i="6"/>
  <c r="M605" i="6"/>
  <c r="M639" i="6"/>
  <c r="E302" i="6"/>
  <c r="O696" i="6"/>
  <c r="Q202" i="6"/>
  <c r="P438" i="6"/>
  <c r="D817" i="6"/>
  <c r="D276" i="6"/>
  <c r="D178" i="6"/>
  <c r="G512" i="6"/>
  <c r="U512" i="6" s="1"/>
  <c r="V512" i="6" s="1"/>
  <c r="D424" i="6"/>
  <c r="G836" i="6"/>
  <c r="U836" i="6" s="1"/>
  <c r="V836" i="6" s="1"/>
  <c r="M433" i="6"/>
  <c r="D38" i="6"/>
  <c r="R770" i="6"/>
  <c r="G648" i="6"/>
  <c r="U648" i="6" s="1"/>
  <c r="V648" i="6" s="1"/>
  <c r="D651" i="6"/>
  <c r="O489" i="6"/>
  <c r="G291" i="6"/>
  <c r="U291" i="6" s="1"/>
  <c r="D376" i="6"/>
  <c r="D813" i="6"/>
  <c r="E834" i="6"/>
  <c r="D265" i="6"/>
  <c r="N417" i="6"/>
  <c r="F78" i="6"/>
  <c r="M537" i="6"/>
  <c r="M663" i="6"/>
  <c r="L574" i="6"/>
  <c r="M149" i="6"/>
  <c r="H423" i="6"/>
  <c r="D30" i="6"/>
  <c r="L837" i="6"/>
  <c r="F262" i="6"/>
  <c r="F633" i="6"/>
  <c r="E196" i="6"/>
  <c r="F179" i="6"/>
  <c r="O37" i="6"/>
  <c r="L500" i="6"/>
  <c r="Q390" i="6"/>
  <c r="Q19" i="6"/>
  <c r="F142" i="6"/>
  <c r="N238" i="6"/>
  <c r="L423" i="6"/>
  <c r="N605" i="6"/>
  <c r="K621" i="6"/>
  <c r="W621" i="6" s="1"/>
  <c r="G177" i="6"/>
  <c r="U177" i="6" s="1"/>
  <c r="V177" i="6" s="1"/>
  <c r="M276" i="6"/>
  <c r="Q52" i="6"/>
  <c r="F51" i="6"/>
  <c r="G618" i="6"/>
  <c r="U618" i="6" s="1"/>
  <c r="V618" i="6" s="1"/>
  <c r="G716" i="6"/>
  <c r="U716" i="6" s="1"/>
  <c r="V716" i="6" s="1"/>
  <c r="N289" i="6"/>
  <c r="D814" i="6"/>
  <c r="G216" i="6"/>
  <c r="U216" i="6" s="1"/>
  <c r="G626" i="6"/>
  <c r="U626" i="6" s="1"/>
  <c r="V626" i="6" s="1"/>
  <c r="G98" i="6"/>
  <c r="U98" i="6" s="1"/>
  <c r="G157" i="6"/>
  <c r="U157" i="6" s="1"/>
  <c r="V157" i="6" s="1"/>
  <c r="Q229" i="6"/>
  <c r="Q214" i="6"/>
  <c r="N303" i="6"/>
  <c r="L689" i="6"/>
  <c r="F467" i="6"/>
  <c r="O518" i="6"/>
  <c r="P224" i="6"/>
  <c r="G691" i="6"/>
  <c r="U691" i="6" s="1"/>
  <c r="D735" i="6"/>
  <c r="G278" i="6"/>
  <c r="U278" i="6" s="1"/>
  <c r="V278" i="6" s="1"/>
  <c r="R179" i="6"/>
  <c r="H577" i="6"/>
  <c r="N39" i="6"/>
  <c r="F484" i="6"/>
  <c r="G419" i="6"/>
  <c r="U419" i="6" s="1"/>
  <c r="G376" i="6"/>
  <c r="U376" i="6" s="1"/>
  <c r="O804" i="6"/>
  <c r="E665" i="6"/>
  <c r="R507" i="6"/>
  <c r="O744" i="6"/>
  <c r="N834" i="6"/>
  <c r="P492" i="6"/>
  <c r="D273" i="6"/>
  <c r="E378" i="6"/>
  <c r="E752" i="6"/>
  <c r="R472" i="6"/>
  <c r="K592" i="6"/>
  <c r="W592" i="6" s="1"/>
  <c r="M369" i="6"/>
  <c r="H143" i="6"/>
  <c r="G780" i="6"/>
  <c r="U780" i="6" s="1"/>
  <c r="G37" i="6"/>
  <c r="U37" i="6" s="1"/>
  <c r="N188" i="6"/>
  <c r="G209" i="6"/>
  <c r="U209" i="6" s="1"/>
  <c r="D744" i="6"/>
  <c r="G39" i="6"/>
  <c r="U39" i="6" s="1"/>
  <c r="V39" i="6" s="1"/>
  <c r="R103" i="6"/>
  <c r="K698" i="6"/>
  <c r="W698" i="6" s="1"/>
  <c r="M668" i="6"/>
  <c r="D508" i="6"/>
  <c r="G405" i="6"/>
  <c r="U405" i="6" s="1"/>
  <c r="D534" i="6"/>
  <c r="G718" i="6"/>
  <c r="U718" i="6" s="1"/>
  <c r="V718" i="6" s="1"/>
  <c r="D324" i="6"/>
  <c r="D317" i="6"/>
  <c r="R274" i="6"/>
  <c r="G591" i="6"/>
  <c r="U591" i="6" s="1"/>
  <c r="R679" i="6"/>
  <c r="L767" i="6"/>
  <c r="M516" i="6"/>
  <c r="G853" i="6"/>
  <c r="U853" i="6" s="1"/>
  <c r="O772" i="6"/>
  <c r="R768" i="6"/>
  <c r="N569" i="6"/>
  <c r="O821" i="6"/>
  <c r="Q755" i="6"/>
  <c r="F295" i="6"/>
  <c r="L188" i="6"/>
  <c r="D442" i="6"/>
  <c r="P287" i="6"/>
  <c r="R279" i="6"/>
  <c r="E716" i="6"/>
  <c r="O104" i="6"/>
  <c r="R114" i="6"/>
  <c r="P396" i="6"/>
  <c r="E93" i="6"/>
  <c r="R40" i="6"/>
  <c r="P784" i="6"/>
  <c r="M847" i="6"/>
  <c r="F232" i="6"/>
  <c r="O653" i="6"/>
  <c r="M313" i="6"/>
  <c r="K344" i="6"/>
  <c r="W344" i="6" s="1"/>
  <c r="F787" i="6"/>
  <c r="E439" i="6"/>
  <c r="H75" i="6"/>
  <c r="K394" i="6"/>
  <c r="W394" i="6" s="1"/>
  <c r="O630" i="6"/>
  <c r="K557" i="6"/>
  <c r="W557" i="6" s="1"/>
  <c r="F555" i="6"/>
  <c r="E252" i="6"/>
  <c r="P607" i="6"/>
  <c r="F231" i="6"/>
  <c r="L716" i="6"/>
  <c r="M363" i="6"/>
  <c r="F604" i="6"/>
  <c r="H212" i="6"/>
  <c r="F723" i="6"/>
  <c r="F118" i="6"/>
  <c r="Q124" i="6"/>
  <c r="O202" i="6"/>
  <c r="N232" i="6"/>
  <c r="P735" i="6"/>
  <c r="K779" i="6"/>
  <c r="W779" i="6" s="1"/>
  <c r="F671" i="6"/>
  <c r="L391" i="6"/>
  <c r="F324" i="6"/>
  <c r="Q606" i="6"/>
  <c r="M379" i="6"/>
  <c r="D37" i="6"/>
  <c r="P518" i="6"/>
  <c r="F283" i="6"/>
  <c r="H599" i="6"/>
  <c r="F165" i="6"/>
  <c r="N662" i="6"/>
  <c r="L37" i="6"/>
  <c r="N452" i="6"/>
  <c r="H781" i="6"/>
  <c r="E629" i="6"/>
  <c r="N861" i="6"/>
  <c r="P550" i="6"/>
  <c r="L25" i="6"/>
  <c r="E197" i="6"/>
  <c r="N736" i="6"/>
  <c r="E631" i="6"/>
  <c r="P309" i="6"/>
  <c r="F734" i="6"/>
  <c r="P441" i="6"/>
  <c r="E451" i="6"/>
  <c r="E778" i="6"/>
  <c r="E763" i="6"/>
  <c r="O88" i="6"/>
  <c r="P471" i="6"/>
  <c r="P681" i="6"/>
  <c r="E101" i="6"/>
  <c r="H617" i="6"/>
  <c r="H422" i="6"/>
  <c r="L496" i="6"/>
  <c r="P207" i="6"/>
  <c r="O267" i="6"/>
  <c r="K60" i="6"/>
  <c r="W60" i="6" s="1"/>
  <c r="P423" i="6"/>
  <c r="G201" i="6"/>
  <c r="U201" i="6" s="1"/>
  <c r="G428" i="6"/>
  <c r="U428" i="6" s="1"/>
  <c r="D705" i="6"/>
  <c r="D386" i="6"/>
  <c r="G731" i="6"/>
  <c r="U731" i="6" s="1"/>
  <c r="V731" i="6" s="1"/>
  <c r="D676" i="6"/>
  <c r="G306" i="6"/>
  <c r="U306" i="6" s="1"/>
  <c r="V306" i="6" s="1"/>
  <c r="D253" i="6"/>
  <c r="D596" i="6"/>
  <c r="G633" i="6"/>
  <c r="U633" i="6" s="1"/>
  <c r="V633" i="6" s="1"/>
  <c r="P380" i="6"/>
  <c r="D44" i="6"/>
  <c r="P832" i="6"/>
  <c r="H229" i="6"/>
  <c r="K488" i="6"/>
  <c r="W488" i="6" s="1"/>
  <c r="H472" i="6"/>
  <c r="O575" i="6"/>
  <c r="M628" i="6"/>
  <c r="D566" i="6"/>
  <c r="K428" i="6"/>
  <c r="W428" i="6" s="1"/>
  <c r="H537" i="6"/>
  <c r="O461" i="6"/>
  <c r="O134" i="6"/>
  <c r="H76" i="6"/>
  <c r="D762" i="6"/>
  <c r="D521" i="6"/>
  <c r="G690" i="6"/>
  <c r="U690" i="6" s="1"/>
  <c r="K303" i="6"/>
  <c r="W303" i="6" s="1"/>
  <c r="K41" i="6"/>
  <c r="W41" i="6" s="1"/>
  <c r="D78" i="6"/>
  <c r="E303" i="6"/>
  <c r="P432" i="6"/>
  <c r="E178" i="6"/>
  <c r="Q394" i="6"/>
  <c r="R717" i="6"/>
  <c r="K817" i="6"/>
  <c r="W817" i="6" s="1"/>
  <c r="L590" i="6"/>
  <c r="N261" i="6"/>
  <c r="E470" i="6"/>
  <c r="F40" i="6"/>
  <c r="L335" i="6"/>
  <c r="G304" i="6"/>
  <c r="U304" i="6" s="1"/>
  <c r="D802" i="6"/>
  <c r="D796" i="6"/>
  <c r="G817" i="6"/>
  <c r="U817" i="6" s="1"/>
  <c r="V817" i="6" s="1"/>
  <c r="F576" i="6"/>
  <c r="D408" i="6"/>
  <c r="D254" i="6"/>
  <c r="O480" i="6"/>
  <c r="G94" i="6"/>
  <c r="U94" i="6" s="1"/>
  <c r="V94" i="6" s="1"/>
  <c r="O113" i="6"/>
  <c r="L73" i="6"/>
  <c r="R407" i="6"/>
  <c r="K193" i="6"/>
  <c r="W193" i="6" s="1"/>
  <c r="R839" i="6"/>
  <c r="O825" i="6"/>
  <c r="D346" i="6"/>
  <c r="G576" i="6"/>
  <c r="U576" i="6" s="1"/>
  <c r="V576" i="6" s="1"/>
  <c r="N412" i="6"/>
  <c r="D754" i="6"/>
  <c r="N41" i="6"/>
  <c r="N431" i="6"/>
  <c r="O308" i="6"/>
  <c r="R828" i="6"/>
  <c r="R632" i="6"/>
  <c r="E297" i="6"/>
  <c r="H675" i="6"/>
  <c r="O174" i="6"/>
  <c r="P804" i="6"/>
  <c r="H696" i="6"/>
  <c r="E477" i="6"/>
  <c r="K804" i="6"/>
  <c r="W804" i="6" s="1"/>
  <c r="R466" i="6"/>
  <c r="M356" i="6"/>
  <c r="R556" i="6"/>
  <c r="G821" i="6"/>
  <c r="U821" i="6" s="1"/>
  <c r="V821" i="6" s="1"/>
  <c r="K704" i="6"/>
  <c r="W704" i="6" s="1"/>
  <c r="G129" i="6"/>
  <c r="U129" i="6" s="1"/>
  <c r="V129" i="6" s="1"/>
  <c r="D710" i="6"/>
  <c r="R784" i="6"/>
  <c r="R159" i="6"/>
  <c r="Q346" i="6"/>
  <c r="H34" i="6"/>
  <c r="G415" i="6"/>
  <c r="U415" i="6" s="1"/>
  <c r="G45" i="6"/>
  <c r="U45" i="6" s="1"/>
  <c r="V45" i="6" s="1"/>
  <c r="D208" i="6"/>
  <c r="F318" i="6"/>
  <c r="P212" i="6"/>
  <c r="N801" i="6"/>
  <c r="E501" i="6"/>
  <c r="D216" i="6"/>
  <c r="D714" i="6"/>
  <c r="Q725" i="6"/>
  <c r="R368" i="6"/>
  <c r="Q797" i="6"/>
  <c r="Q211" i="6"/>
  <c r="H259" i="6"/>
  <c r="K244" i="6"/>
  <c r="W244" i="6" s="1"/>
  <c r="L824" i="6"/>
  <c r="O333" i="6"/>
  <c r="P797" i="6"/>
  <c r="E175" i="6"/>
  <c r="L832" i="6"/>
  <c r="H380" i="6"/>
  <c r="F350" i="6"/>
  <c r="E447" i="6"/>
  <c r="K507" i="6"/>
  <c r="W507" i="6" s="1"/>
  <c r="H252" i="6"/>
  <c r="E828" i="6"/>
  <c r="N103" i="6"/>
  <c r="F248" i="6"/>
  <c r="Q831" i="6"/>
  <c r="R260" i="6"/>
  <c r="P637" i="6"/>
  <c r="R423" i="6"/>
  <c r="M608" i="6"/>
  <c r="R559" i="6"/>
  <c r="M753" i="6"/>
  <c r="P759" i="6"/>
  <c r="N64" i="6"/>
  <c r="H315" i="6"/>
  <c r="P376" i="6"/>
  <c r="Q584" i="6"/>
  <c r="E92" i="6"/>
  <c r="E792" i="6"/>
  <c r="N578" i="6"/>
  <c r="L773" i="6"/>
  <c r="R807" i="6"/>
  <c r="E803" i="6"/>
  <c r="F217" i="6"/>
  <c r="H612" i="6"/>
  <c r="N364" i="6"/>
  <c r="H107" i="6"/>
  <c r="Q727" i="6"/>
  <c r="Q388" i="6"/>
  <c r="E461" i="6"/>
  <c r="E749" i="6"/>
  <c r="O436" i="6"/>
  <c r="F148" i="6"/>
  <c r="L856" i="6"/>
  <c r="H45" i="6"/>
  <c r="F488" i="6"/>
  <c r="F765" i="6"/>
  <c r="L408" i="6"/>
  <c r="K603" i="6"/>
  <c r="W603" i="6" s="1"/>
  <c r="O764" i="6"/>
  <c r="R654" i="6"/>
  <c r="R676" i="6"/>
  <c r="O276" i="6"/>
  <c r="O190" i="6"/>
  <c r="F36" i="6"/>
  <c r="Q458" i="6"/>
  <c r="N664" i="6"/>
  <c r="E85" i="6"/>
  <c r="F533" i="6"/>
  <c r="P349" i="6"/>
  <c r="Q827" i="6"/>
  <c r="H723" i="6"/>
  <c r="F475" i="6"/>
  <c r="O413" i="6"/>
  <c r="L157" i="6"/>
  <c r="Q154" i="6"/>
  <c r="O337" i="6"/>
  <c r="O715" i="6"/>
  <c r="H389" i="6"/>
  <c r="L92" i="6"/>
  <c r="Q210" i="6"/>
  <c r="O856" i="6"/>
  <c r="G597" i="6"/>
  <c r="U597" i="6" s="1"/>
  <c r="V597" i="6" s="1"/>
  <c r="D653" i="6"/>
  <c r="M504" i="6"/>
  <c r="D800" i="6"/>
  <c r="H607" i="6"/>
  <c r="K147" i="6"/>
  <c r="W147" i="6" s="1"/>
  <c r="M657" i="6"/>
  <c r="O774" i="6"/>
  <c r="Q369" i="6"/>
  <c r="F486" i="6"/>
  <c r="N161" i="6"/>
  <c r="G331" i="6"/>
  <c r="U331" i="6" s="1"/>
  <c r="Q420" i="6"/>
  <c r="F422" i="6"/>
  <c r="D337" i="6"/>
  <c r="F608" i="6"/>
  <c r="G539" i="6"/>
  <c r="U539" i="6" s="1"/>
  <c r="V539" i="6" s="1"/>
  <c r="D354" i="6"/>
  <c r="D506" i="6"/>
  <c r="G759" i="6"/>
  <c r="U759" i="6" s="1"/>
  <c r="V759" i="6" s="1"/>
  <c r="D671" i="6"/>
  <c r="F25" i="6"/>
  <c r="D407" i="6"/>
  <c r="D467" i="6"/>
  <c r="K347" i="6"/>
  <c r="W347" i="6" s="1"/>
  <c r="L83" i="6"/>
  <c r="R585" i="6"/>
  <c r="G825" i="6"/>
  <c r="U825" i="6" s="1"/>
  <c r="V825" i="6" s="1"/>
  <c r="L727" i="6"/>
  <c r="P89" i="6"/>
  <c r="N202" i="6"/>
  <c r="O783" i="6"/>
  <c r="D642" i="6"/>
  <c r="R174" i="6"/>
  <c r="G325" i="6"/>
  <c r="U325" i="6" s="1"/>
  <c r="F34" i="6"/>
  <c r="D282" i="6"/>
  <c r="F282" i="6"/>
  <c r="R311" i="6"/>
  <c r="L437" i="6"/>
  <c r="D328" i="6"/>
  <c r="M699" i="6"/>
  <c r="G81" i="6"/>
  <c r="U81" i="6" s="1"/>
  <c r="V81" i="6" s="1"/>
  <c r="D359" i="6"/>
  <c r="G707" i="6"/>
  <c r="U707" i="6" s="1"/>
  <c r="V707" i="6" s="1"/>
  <c r="O282" i="6"/>
  <c r="E812" i="6"/>
  <c r="E459" i="6"/>
  <c r="N284" i="6"/>
  <c r="P343" i="6"/>
  <c r="E693" i="6"/>
  <c r="M264" i="6"/>
  <c r="R536" i="6"/>
  <c r="N380" i="6"/>
  <c r="M799" i="6"/>
  <c r="Q781" i="6"/>
  <c r="K253" i="6"/>
  <c r="W253" i="6" s="1"/>
  <c r="D195" i="6"/>
  <c r="G394" i="6"/>
  <c r="U394" i="6" s="1"/>
  <c r="D550" i="6"/>
  <c r="R196" i="6"/>
  <c r="P399" i="6"/>
  <c r="K88" i="6"/>
  <c r="W88" i="6" s="1"/>
  <c r="O746" i="6"/>
  <c r="P188" i="6"/>
  <c r="Q773" i="6"/>
  <c r="E70" i="6"/>
  <c r="N260" i="6"/>
  <c r="Q162" i="6"/>
  <c r="O235" i="6"/>
  <c r="O512" i="6"/>
  <c r="H809" i="6"/>
  <c r="Q165" i="6"/>
  <c r="Q383" i="6"/>
  <c r="M758" i="6"/>
  <c r="O156" i="6"/>
  <c r="F547" i="6"/>
  <c r="F194" i="6"/>
  <c r="E705" i="6"/>
  <c r="R134" i="6"/>
  <c r="E556" i="6"/>
  <c r="R608" i="6"/>
  <c r="P704" i="6"/>
  <c r="N306" i="6"/>
  <c r="L733" i="6"/>
  <c r="Q263" i="6"/>
  <c r="E740" i="6"/>
  <c r="R420" i="6"/>
  <c r="M788" i="6"/>
  <c r="M635" i="6"/>
  <c r="N772" i="6"/>
  <c r="K427" i="6"/>
  <c r="W427" i="6" s="1"/>
  <c r="M552" i="6"/>
  <c r="N494" i="6"/>
  <c r="H454" i="6"/>
  <c r="Q238" i="6"/>
  <c r="O431" i="6"/>
  <c r="P719" i="6"/>
  <c r="N340" i="6"/>
  <c r="E697" i="6"/>
  <c r="P342" i="6"/>
  <c r="P364" i="6"/>
  <c r="Q254" i="6"/>
  <c r="N803" i="6"/>
  <c r="H516" i="6"/>
  <c r="F75" i="6"/>
  <c r="O456" i="6"/>
  <c r="E817" i="6"/>
  <c r="P79" i="6"/>
  <c r="E189" i="6"/>
  <c r="E102" i="6"/>
  <c r="O353" i="6"/>
  <c r="H742" i="6"/>
  <c r="F213" i="6"/>
  <c r="H500" i="6"/>
  <c r="O520" i="6"/>
  <c r="N292" i="6"/>
  <c r="P538" i="6"/>
  <c r="F278" i="6"/>
  <c r="E357" i="6"/>
  <c r="K669" i="6"/>
  <c r="W669" i="6" s="1"/>
  <c r="H702" i="6"/>
  <c r="R844" i="6"/>
  <c r="M383" i="6"/>
  <c r="P226" i="6"/>
  <c r="R398" i="6"/>
  <c r="N541" i="6"/>
  <c r="Q740" i="6"/>
  <c r="L292" i="6"/>
  <c r="R625" i="6"/>
  <c r="R554" i="6"/>
  <c r="P563" i="6"/>
  <c r="F183" i="6"/>
  <c r="L842" i="6"/>
  <c r="M790" i="6"/>
  <c r="P54" i="6"/>
  <c r="M604" i="6"/>
  <c r="O188" i="6"/>
  <c r="R34" i="6"/>
  <c r="L392" i="6"/>
  <c r="Q541" i="6"/>
  <c r="E615" i="6"/>
  <c r="F595" i="6"/>
  <c r="Q545" i="6"/>
  <c r="Q361" i="6"/>
  <c r="O833" i="6"/>
  <c r="L342" i="6"/>
  <c r="R383" i="6"/>
  <c r="P749" i="6"/>
  <c r="E113" i="6"/>
  <c r="Q305" i="6"/>
  <c r="Q285" i="6"/>
  <c r="G41" i="6"/>
  <c r="U41" i="6" s="1"/>
  <c r="D179" i="6"/>
  <c r="R681" i="6"/>
  <c r="F743" i="6"/>
  <c r="M254" i="6"/>
  <c r="E20" i="6"/>
  <c r="L780" i="6"/>
  <c r="Q242" i="6"/>
  <c r="P440" i="6"/>
  <c r="N413" i="6"/>
  <c r="L771" i="6"/>
  <c r="K74" i="6"/>
  <c r="W74" i="6" s="1"/>
  <c r="M317" i="6"/>
  <c r="H855" i="6"/>
  <c r="G173" i="6"/>
  <c r="U173" i="6" s="1"/>
  <c r="D64" i="6"/>
  <c r="E171" i="6"/>
  <c r="F62" i="6"/>
  <c r="H627" i="6"/>
  <c r="L695" i="6"/>
  <c r="E330" i="6"/>
  <c r="M616" i="6"/>
  <c r="F844" i="6"/>
  <c r="Q689" i="6"/>
  <c r="E632" i="6"/>
  <c r="E609" i="6"/>
  <c r="G398" i="6"/>
  <c r="U398" i="6" s="1"/>
  <c r="V398" i="6" s="1"/>
  <c r="D31" i="6"/>
  <c r="K380" i="6"/>
  <c r="W380" i="6" s="1"/>
  <c r="H441" i="6"/>
  <c r="Q729" i="6"/>
  <c r="K45" i="6"/>
  <c r="W45" i="6" s="1"/>
  <c r="O325" i="6"/>
  <c r="M372" i="6"/>
  <c r="N225" i="6"/>
  <c r="N760" i="6"/>
  <c r="E604" i="6"/>
  <c r="P600" i="6"/>
  <c r="G842" i="6"/>
  <c r="U842" i="6" s="1"/>
  <c r="M164" i="6"/>
  <c r="D274" i="6"/>
  <c r="N344" i="6"/>
  <c r="M595" i="6"/>
  <c r="G402" i="6"/>
  <c r="U402" i="6" s="1"/>
  <c r="V402" i="6" s="1"/>
  <c r="K299" i="6"/>
  <c r="W299" i="6" s="1"/>
  <c r="O377" i="6"/>
  <c r="K102" i="6"/>
  <c r="W102" i="6" s="1"/>
  <c r="P730" i="6"/>
  <c r="K661" i="6"/>
  <c r="W661" i="6" s="1"/>
  <c r="D806" i="6"/>
  <c r="G230" i="6"/>
  <c r="U230" i="6" s="1"/>
  <c r="V230" i="6" s="1"/>
  <c r="K188" i="6"/>
  <c r="W188" i="6" s="1"/>
  <c r="M544" i="6"/>
  <c r="O857" i="6"/>
  <c r="O33" i="6"/>
  <c r="R754" i="6"/>
  <c r="L221" i="6"/>
  <c r="M332" i="6"/>
  <c r="G686" i="6"/>
  <c r="U686" i="6" s="1"/>
  <c r="P217" i="6"/>
  <c r="D419" i="6"/>
  <c r="F317" i="6"/>
  <c r="G185" i="6"/>
  <c r="U185" i="6" s="1"/>
  <c r="V185" i="6" s="1"/>
  <c r="D541" i="6"/>
  <c r="Q358" i="6"/>
  <c r="H140" i="6"/>
  <c r="H301" i="6"/>
  <c r="P431" i="6"/>
  <c r="H854" i="6"/>
  <c r="L288" i="6"/>
  <c r="R501" i="6"/>
  <c r="O841" i="6"/>
  <c r="O722" i="6"/>
  <c r="L122" i="6"/>
  <c r="P630" i="6"/>
  <c r="F802" i="6"/>
  <c r="G335" i="6"/>
  <c r="U335" i="6" s="1"/>
  <c r="V335" i="6" s="1"/>
  <c r="D322" i="6"/>
  <c r="R543" i="6"/>
  <c r="G391" i="6"/>
  <c r="U391" i="6" s="1"/>
  <c r="D498" i="6"/>
  <c r="D171" i="6"/>
  <c r="D643" i="6"/>
  <c r="L207" i="6"/>
  <c r="D553" i="6"/>
  <c r="D624" i="6"/>
  <c r="L459" i="6"/>
  <c r="K399" i="6"/>
  <c r="W399" i="6" s="1"/>
  <c r="M122" i="6"/>
  <c r="R662" i="6"/>
  <c r="F458" i="6"/>
  <c r="D695" i="6"/>
  <c r="D646" i="6"/>
  <c r="O603" i="6"/>
  <c r="K547" i="6"/>
  <c r="W547" i="6" s="1"/>
  <c r="E849" i="6"/>
  <c r="K838" i="6"/>
  <c r="W838" i="6" s="1"/>
  <c r="E579" i="6"/>
  <c r="N573" i="6"/>
  <c r="D728" i="6"/>
  <c r="D815" i="6"/>
  <c r="E661" i="6"/>
  <c r="P844" i="6"/>
  <c r="P597" i="6"/>
  <c r="E516" i="6"/>
  <c r="F579" i="6"/>
  <c r="K832" i="6"/>
  <c r="W832" i="6" s="1"/>
  <c r="R546" i="6"/>
  <c r="F689" i="6"/>
  <c r="R450" i="6"/>
  <c r="E103" i="6"/>
  <c r="P856" i="6"/>
  <c r="M732" i="6"/>
  <c r="L178" i="6"/>
  <c r="R152" i="6"/>
  <c r="N828" i="6"/>
  <c r="L39" i="6"/>
  <c r="Q161" i="6"/>
  <c r="R665" i="6"/>
  <c r="H783" i="6"/>
  <c r="P601" i="6"/>
  <c r="E567" i="6"/>
  <c r="R220" i="6"/>
  <c r="K500" i="6"/>
  <c r="W500" i="6" s="1"/>
  <c r="H139" i="6"/>
  <c r="O741" i="6"/>
  <c r="L643" i="6"/>
  <c r="Q812" i="6"/>
  <c r="L761" i="6"/>
  <c r="F845" i="6"/>
  <c r="R586" i="6"/>
  <c r="H261" i="6"/>
  <c r="M290" i="6"/>
  <c r="O216" i="6"/>
  <c r="P346" i="6"/>
  <c r="O624" i="6"/>
  <c r="N311" i="6"/>
  <c r="K631" i="6"/>
  <c r="W631" i="6" s="1"/>
  <c r="L327" i="6"/>
  <c r="F210" i="6"/>
  <c r="N233" i="6"/>
  <c r="K286" i="6"/>
  <c r="W286" i="6" s="1"/>
  <c r="H246" i="6"/>
  <c r="N191" i="6"/>
  <c r="F755" i="6"/>
  <c r="F93" i="6"/>
  <c r="O384" i="6"/>
  <c r="F855" i="6"/>
  <c r="M592" i="6"/>
  <c r="E710" i="6"/>
  <c r="O234" i="6"/>
  <c r="K588" i="6"/>
  <c r="W588" i="6" s="1"/>
  <c r="H188" i="6"/>
  <c r="M146" i="6"/>
  <c r="M295" i="6"/>
  <c r="H77" i="6"/>
  <c r="L165" i="6"/>
  <c r="F818" i="6"/>
  <c r="L196" i="6"/>
  <c r="K492" i="6"/>
  <c r="W492" i="6" s="1"/>
  <c r="O79" i="6"/>
  <c r="P174" i="6"/>
  <c r="M348" i="6"/>
  <c r="H711" i="6"/>
  <c r="M180" i="6"/>
  <c r="Q234" i="6"/>
  <c r="K232" i="6"/>
  <c r="W232" i="6" s="1"/>
  <c r="E343" i="6"/>
  <c r="F778" i="6"/>
  <c r="P845" i="6"/>
  <c r="D638" i="6"/>
  <c r="Q836" i="6"/>
  <c r="M56" i="6"/>
  <c r="G617" i="6"/>
  <c r="U617" i="6" s="1"/>
  <c r="V617" i="6" s="1"/>
  <c r="K116" i="6"/>
  <c r="W116" i="6" s="1"/>
  <c r="O320" i="6"/>
  <c r="P634" i="6"/>
  <c r="R787" i="6"/>
  <c r="D780" i="6"/>
  <c r="G287" i="6"/>
  <c r="U287" i="6" s="1"/>
  <c r="V287" i="6" s="1"/>
  <c r="D300" i="6"/>
  <c r="L466" i="6"/>
  <c r="H584" i="6"/>
  <c r="G720" i="6"/>
  <c r="U720" i="6" s="1"/>
  <c r="V720" i="6" s="1"/>
  <c r="K385" i="6"/>
  <c r="W385" i="6" s="1"/>
  <c r="N677" i="6"/>
  <c r="D556" i="6"/>
  <c r="E159" i="6"/>
  <c r="Q635" i="6"/>
  <c r="E695" i="6"/>
  <c r="R65" i="6"/>
  <c r="G460" i="6"/>
  <c r="U460" i="6" s="1"/>
  <c r="V460" i="6" s="1"/>
  <c r="N581" i="6"/>
  <c r="P533" i="6"/>
  <c r="N576" i="6"/>
  <c r="N836" i="6"/>
  <c r="Q756" i="6"/>
  <c r="O314" i="6"/>
  <c r="G382" i="6"/>
  <c r="U382" i="6" s="1"/>
  <c r="D784" i="6"/>
  <c r="G538" i="6"/>
  <c r="U538" i="6" s="1"/>
  <c r="Q786" i="6"/>
  <c r="R396" i="6"/>
  <c r="Q284" i="6"/>
  <c r="K781" i="6"/>
  <c r="W781" i="6" s="1"/>
  <c r="R116" i="6"/>
  <c r="H686" i="6"/>
  <c r="E272" i="6"/>
  <c r="R555" i="6"/>
  <c r="L755" i="6"/>
  <c r="H379" i="6"/>
  <c r="K845" i="6"/>
  <c r="W845" i="6" s="1"/>
  <c r="O616" i="6"/>
  <c r="K616" i="6"/>
  <c r="W616" i="6" s="1"/>
  <c r="D106" i="6"/>
  <c r="D524" i="6"/>
  <c r="F599" i="6"/>
  <c r="G358" i="6"/>
  <c r="U358" i="6" s="1"/>
  <c r="V358" i="6" s="1"/>
  <c r="D574" i="6"/>
  <c r="R758" i="6"/>
  <c r="R741" i="6"/>
  <c r="L354" i="6"/>
  <c r="F841" i="6"/>
  <c r="E80" i="6"/>
  <c r="G789" i="6"/>
  <c r="U789" i="6" s="1"/>
  <c r="V789" i="6" s="1"/>
  <c r="N430" i="6"/>
  <c r="Q428" i="6"/>
  <c r="E417" i="6"/>
  <c r="N459" i="6"/>
  <c r="N512" i="6"/>
  <c r="L706" i="6"/>
  <c r="F377" i="6"/>
  <c r="D828" i="6"/>
  <c r="P390" i="6"/>
  <c r="D312" i="6"/>
  <c r="O99" i="6"/>
  <c r="D589" i="6"/>
  <c r="N106" i="6"/>
  <c r="H63" i="6"/>
  <c r="Q789" i="6"/>
  <c r="O516" i="6"/>
  <c r="D172" i="6"/>
  <c r="E232" i="6"/>
  <c r="R93" i="6"/>
  <c r="L332" i="6"/>
  <c r="E836" i="6"/>
  <c r="N743" i="6"/>
  <c r="M111" i="6"/>
  <c r="O472" i="6"/>
  <c r="H281" i="6"/>
  <c r="L380" i="6"/>
  <c r="H586" i="6"/>
  <c r="O829" i="6"/>
  <c r="F726" i="6"/>
  <c r="P830" i="6"/>
  <c r="E800" i="6"/>
  <c r="Q503" i="6"/>
  <c r="F752" i="6"/>
  <c r="O315" i="6"/>
  <c r="P330" i="6"/>
  <c r="F227" i="6"/>
  <c r="P27" i="6"/>
  <c r="N174" i="6"/>
  <c r="L636" i="6"/>
  <c r="L273" i="6"/>
  <c r="O799" i="6"/>
  <c r="O36" i="6"/>
  <c r="F375" i="6"/>
  <c r="Q410" i="6"/>
  <c r="L111" i="6"/>
  <c r="P603" i="6"/>
  <c r="N533" i="6"/>
  <c r="E108" i="6"/>
  <c r="N687" i="6"/>
  <c r="E504" i="6"/>
  <c r="E535" i="6"/>
  <c r="O166" i="6"/>
  <c r="N32" i="6"/>
  <c r="F347" i="6"/>
  <c r="L67" i="6"/>
  <c r="M720" i="6"/>
  <c r="E507" i="6"/>
  <c r="E222" i="6"/>
  <c r="E651" i="6"/>
  <c r="E422" i="6"/>
  <c r="E258" i="6"/>
  <c r="E109" i="6"/>
  <c r="E543" i="6"/>
  <c r="N604" i="6"/>
  <c r="N76" i="6"/>
  <c r="F678" i="6"/>
  <c r="Q376" i="6"/>
  <c r="K770" i="6"/>
  <c r="W770" i="6" s="1"/>
  <c r="E337" i="6"/>
  <c r="H151" i="6"/>
  <c r="Q536" i="6"/>
  <c r="Q547" i="6"/>
  <c r="F192" i="6"/>
  <c r="H780" i="6"/>
  <c r="O210" i="6"/>
  <c r="H370" i="6"/>
  <c r="Q167" i="6"/>
  <c r="E775" i="6"/>
  <c r="L452" i="6"/>
  <c r="H856" i="6"/>
  <c r="E290" i="6"/>
  <c r="O835" i="6"/>
  <c r="M162" i="6"/>
  <c r="R696" i="6"/>
  <c r="Q768" i="6"/>
  <c r="K709" i="6"/>
  <c r="W709" i="6" s="1"/>
  <c r="R456" i="6"/>
  <c r="F108" i="6"/>
  <c r="H698" i="6"/>
  <c r="M266" i="6"/>
  <c r="H277" i="6"/>
  <c r="Q440" i="6"/>
  <c r="O406" i="6"/>
  <c r="H386" i="6"/>
  <c r="E619" i="6"/>
  <c r="E366" i="6"/>
  <c r="M621" i="6"/>
  <c r="P621" i="6"/>
  <c r="R719" i="6"/>
  <c r="R541" i="6"/>
  <c r="O68" i="6"/>
  <c r="P729" i="6"/>
  <c r="E767" i="6"/>
  <c r="D140" i="6"/>
  <c r="F535" i="6"/>
  <c r="L51" i="6"/>
  <c r="H488" i="6"/>
  <c r="F277" i="6"/>
  <c r="H777" i="6"/>
  <c r="K611" i="6"/>
  <c r="W611" i="6" s="1"/>
  <c r="O742" i="6"/>
  <c r="Q805" i="6"/>
  <c r="O230" i="6"/>
  <c r="R27" i="6"/>
  <c r="R82" i="6"/>
  <c r="K296" i="6"/>
  <c r="W296" i="6" s="1"/>
  <c r="L176" i="6"/>
  <c r="G812" i="6"/>
  <c r="U812" i="6" s="1"/>
  <c r="V812" i="6" s="1"/>
  <c r="H484" i="6"/>
  <c r="H392" i="6"/>
  <c r="L281" i="6"/>
  <c r="Q168" i="6"/>
  <c r="M89" i="6"/>
  <c r="M768" i="6"/>
  <c r="N109" i="6"/>
  <c r="L855" i="6"/>
  <c r="O709" i="6"/>
  <c r="H767" i="6"/>
  <c r="Q533" i="6"/>
  <c r="H32" i="6"/>
  <c r="E455" i="6"/>
  <c r="N383" i="6"/>
  <c r="F222" i="6"/>
  <c r="Q22" i="6"/>
  <c r="E404" i="6"/>
  <c r="O831" i="6"/>
  <c r="F274" i="6"/>
  <c r="Q828" i="6"/>
  <c r="E396" i="6"/>
  <c r="Q855" i="6"/>
  <c r="M315" i="6"/>
  <c r="H102" i="6"/>
  <c r="E859" i="6"/>
  <c r="N713" i="6"/>
  <c r="H556" i="6"/>
  <c r="P530" i="6"/>
  <c r="D565" i="6"/>
  <c r="D416" i="6"/>
  <c r="Q448" i="6"/>
  <c r="R276" i="6"/>
  <c r="D427" i="6"/>
  <c r="D431" i="6"/>
  <c r="P281" i="6"/>
  <c r="N479" i="6"/>
  <c r="P29" i="6"/>
  <c r="D260" i="6"/>
  <c r="N307" i="6"/>
  <c r="L781" i="6"/>
  <c r="P716" i="6"/>
  <c r="N110" i="6"/>
  <c r="F370" i="6"/>
  <c r="R535" i="6"/>
  <c r="Q377" i="6"/>
  <c r="D193" i="6"/>
  <c r="Q856" i="6"/>
  <c r="E135" i="6"/>
  <c r="P638" i="6"/>
  <c r="O590" i="6"/>
  <c r="D558" i="6"/>
  <c r="K64" i="6"/>
  <c r="W64" i="6" s="1"/>
  <c r="H308" i="6"/>
  <c r="E192" i="6"/>
  <c r="Q289" i="6"/>
  <c r="M784" i="6"/>
  <c r="K26" i="6"/>
  <c r="W26" i="6" s="1"/>
  <c r="H481" i="6"/>
  <c r="K537" i="6"/>
  <c r="W537" i="6" s="1"/>
  <c r="H498" i="6"/>
  <c r="N251" i="6"/>
  <c r="P821" i="6"/>
  <c r="F563" i="6"/>
  <c r="H464" i="6"/>
  <c r="R410" i="6"/>
  <c r="D567" i="6"/>
  <c r="K598" i="6"/>
  <c r="W598" i="6" s="1"/>
  <c r="M320" i="6"/>
  <c r="F428" i="6"/>
  <c r="E339" i="6"/>
  <c r="P732" i="6"/>
  <c r="F793" i="6"/>
  <c r="M358" i="6"/>
  <c r="H592" i="6"/>
  <c r="L457" i="6"/>
  <c r="K571" i="6"/>
  <c r="W571" i="6" s="1"/>
  <c r="R105" i="6"/>
  <c r="M132" i="6"/>
  <c r="H589" i="6"/>
  <c r="N19" i="6"/>
  <c r="N153" i="6"/>
  <c r="M620" i="6"/>
  <c r="P125" i="6"/>
  <c r="Q107" i="6"/>
  <c r="K194" i="6"/>
  <c r="W194" i="6" s="1"/>
  <c r="F592" i="6"/>
  <c r="P766" i="6"/>
  <c r="K790" i="6"/>
  <c r="W790" i="6" s="1"/>
  <c r="H241" i="6"/>
  <c r="L136" i="6"/>
  <c r="Q395" i="6"/>
  <c r="K677" i="6"/>
  <c r="W677" i="6" s="1"/>
  <c r="K210" i="6"/>
  <c r="W210" i="6" s="1"/>
  <c r="L817" i="6"/>
  <c r="F160" i="6"/>
  <c r="F634" i="6"/>
  <c r="P134" i="6"/>
  <c r="R157" i="6"/>
  <c r="F380" i="6"/>
  <c r="K191" i="6"/>
  <c r="W191" i="6" s="1"/>
  <c r="R358" i="6"/>
  <c r="P48" i="6"/>
  <c r="O684" i="6"/>
  <c r="E107" i="6"/>
  <c r="Q823" i="6"/>
  <c r="Q593" i="6"/>
  <c r="M183" i="6"/>
  <c r="E245" i="6"/>
  <c r="H812" i="6"/>
  <c r="M798" i="6"/>
  <c r="F644" i="6"/>
  <c r="F607" i="6"/>
  <c r="K29" i="6"/>
  <c r="W29" i="6" s="1"/>
  <c r="E529" i="6"/>
  <c r="K104" i="6"/>
  <c r="W104" i="6" s="1"/>
  <c r="M492" i="6"/>
  <c r="H538" i="6"/>
  <c r="M838" i="6"/>
  <c r="R60" i="6"/>
  <c r="R406" i="6"/>
  <c r="Q621" i="6"/>
  <c r="E720" i="6"/>
  <c r="F780" i="6"/>
  <c r="M476" i="6"/>
  <c r="Q493" i="6"/>
  <c r="N192" i="6"/>
  <c r="F366" i="6"/>
  <c r="R607" i="6"/>
  <c r="R846" i="6"/>
  <c r="F524" i="6"/>
  <c r="D640" i="6"/>
  <c r="E686" i="6"/>
  <c r="E391" i="6"/>
  <c r="R521" i="6"/>
  <c r="O787" i="6"/>
  <c r="D221" i="6"/>
  <c r="M255" i="6"/>
  <c r="M70" i="6"/>
  <c r="L714" i="6"/>
  <c r="F26" i="6"/>
  <c r="K775" i="6"/>
  <c r="W775" i="6" s="1"/>
  <c r="O643" i="6"/>
  <c r="L787" i="6"/>
  <c r="F223" i="6"/>
  <c r="F116" i="6"/>
  <c r="P473" i="6"/>
  <c r="O233" i="6"/>
  <c r="L793" i="6"/>
  <c r="D360" i="6"/>
  <c r="N257" i="6"/>
  <c r="G103" i="6"/>
  <c r="U103" i="6" s="1"/>
  <c r="V103" i="6" s="1"/>
  <c r="O94" i="6"/>
  <c r="D35" i="6"/>
  <c r="K396" i="6"/>
  <c r="W396" i="6" s="1"/>
  <c r="G786" i="6"/>
  <c r="U786" i="6" s="1"/>
  <c r="P135" i="6"/>
  <c r="N502" i="6"/>
  <c r="G58" i="6"/>
  <c r="U58" i="6" s="1"/>
  <c r="F560" i="6"/>
  <c r="D259" i="6"/>
  <c r="G811" i="6"/>
  <c r="U811" i="6" s="1"/>
  <c r="V811" i="6" s="1"/>
  <c r="H180" i="6"/>
  <c r="P625" i="6"/>
  <c r="R693" i="6"/>
  <c r="M662" i="6"/>
  <c r="Q597" i="6"/>
  <c r="H86" i="6"/>
  <c r="E273" i="6"/>
  <c r="K784" i="6"/>
  <c r="W784" i="6" s="1"/>
  <c r="Q43" i="6"/>
  <c r="K687" i="6"/>
  <c r="W687" i="6" s="1"/>
  <c r="O35" i="6"/>
  <c r="G599" i="6"/>
  <c r="U599" i="6" s="1"/>
  <c r="V599" i="6" s="1"/>
  <c r="G683" i="6"/>
  <c r="U683" i="6" s="1"/>
  <c r="M398" i="6"/>
  <c r="G708" i="6"/>
  <c r="U708" i="6" s="1"/>
  <c r="L749" i="6"/>
  <c r="D654" i="6"/>
  <c r="M74" i="6"/>
  <c r="M725" i="6"/>
  <c r="G389" i="6"/>
  <c r="U389" i="6" s="1"/>
  <c r="V389" i="6" s="1"/>
  <c r="K130" i="6"/>
  <c r="W130" i="6" s="1"/>
  <c r="D271" i="6"/>
  <c r="Q832" i="6"/>
  <c r="D485" i="6"/>
  <c r="P341" i="6"/>
  <c r="F575" i="6"/>
  <c r="L414" i="6"/>
  <c r="R575" i="6"/>
  <c r="H692" i="6"/>
  <c r="H397" i="6"/>
  <c r="L40" i="6"/>
  <c r="F790" i="6"/>
  <c r="K645" i="6"/>
  <c r="W645" i="6" s="1"/>
  <c r="L154" i="6"/>
  <c r="D291" i="6"/>
  <c r="D673" i="6"/>
  <c r="F567" i="6"/>
  <c r="D257" i="6"/>
  <c r="D609" i="6"/>
  <c r="K275" i="6"/>
  <c r="W275" i="6" s="1"/>
  <c r="M486" i="6"/>
  <c r="N754" i="6"/>
  <c r="D405" i="6"/>
  <c r="G208" i="6"/>
  <c r="U208" i="6" s="1"/>
  <c r="V208" i="6" s="1"/>
  <c r="P429" i="6"/>
  <c r="L615" i="6"/>
  <c r="Q274" i="6"/>
  <c r="M541" i="6"/>
  <c r="F251" i="6"/>
  <c r="P584" i="6"/>
  <c r="M804" i="6"/>
  <c r="O816" i="6"/>
  <c r="E241" i="6"/>
  <c r="G702" i="6"/>
  <c r="U702" i="6" s="1"/>
  <c r="D22" i="6"/>
  <c r="G263" i="6"/>
  <c r="U263" i="6" s="1"/>
  <c r="Q307" i="6"/>
  <c r="D532" i="6"/>
  <c r="Q798" i="6"/>
  <c r="R205" i="6"/>
  <c r="K175" i="6"/>
  <c r="W175" i="6" s="1"/>
  <c r="L857" i="6"/>
  <c r="E122" i="6"/>
  <c r="L823" i="6"/>
  <c r="M60" i="6"/>
  <c r="Q365" i="6"/>
  <c r="H366" i="6"/>
  <c r="L61" i="6"/>
  <c r="G828" i="6"/>
  <c r="U828" i="6" s="1"/>
  <c r="V828" i="6" s="1"/>
  <c r="Q251" i="6"/>
  <c r="N491" i="6"/>
  <c r="E161" i="6"/>
  <c r="P454" i="6"/>
  <c r="D203" i="6"/>
  <c r="M660" i="6"/>
  <c r="R96" i="6"/>
  <c r="M822" i="6"/>
  <c r="F716" i="6"/>
  <c r="H716" i="6"/>
  <c r="M480" i="6"/>
  <c r="P703" i="6"/>
  <c r="E248" i="6"/>
  <c r="L699" i="6"/>
  <c r="R26" i="6"/>
  <c r="P712" i="6"/>
  <c r="Q848" i="6"/>
  <c r="F216" i="6"/>
  <c r="N539" i="6"/>
  <c r="O327" i="6"/>
  <c r="L448" i="6"/>
  <c r="E42" i="6"/>
  <c r="N689" i="6"/>
  <c r="F101" i="6"/>
  <c r="P593" i="6"/>
  <c r="H542" i="6"/>
  <c r="R583" i="6"/>
  <c r="H823" i="6"/>
  <c r="R810" i="6"/>
  <c r="H541" i="6"/>
  <c r="E541" i="6"/>
  <c r="O342" i="6"/>
  <c r="R84" i="6"/>
  <c r="H818" i="6"/>
  <c r="N34" i="6"/>
  <c r="L848" i="6"/>
  <c r="R759" i="6"/>
  <c r="M159" i="6"/>
  <c r="L744" i="6"/>
  <c r="E463" i="6"/>
  <c r="F473" i="6"/>
  <c r="K739" i="6"/>
  <c r="W739" i="6" s="1"/>
  <c r="F758" i="6"/>
  <c r="Q554" i="6"/>
  <c r="P179" i="6"/>
  <c r="Q128" i="6"/>
  <c r="N692" i="6"/>
  <c r="R183" i="6"/>
  <c r="H841" i="6"/>
  <c r="Q564" i="6"/>
  <c r="E262" i="6"/>
  <c r="Q613" i="6"/>
  <c r="N349" i="6"/>
  <c r="K705" i="6"/>
  <c r="W705" i="6" s="1"/>
  <c r="R236" i="6"/>
  <c r="L236" i="6"/>
  <c r="F543" i="6"/>
  <c r="N542" i="6"/>
  <c r="K721" i="6"/>
  <c r="W721" i="6" s="1"/>
  <c r="M627" i="6"/>
  <c r="E704" i="6"/>
  <c r="P497" i="6"/>
  <c r="O67" i="6"/>
  <c r="G737" i="6"/>
  <c r="U737" i="6" s="1"/>
  <c r="V737" i="6" s="1"/>
  <c r="E823" i="6"/>
  <c r="H858" i="6"/>
  <c r="R683" i="6"/>
  <c r="N642" i="6"/>
  <c r="M76" i="6"/>
  <c r="M82" i="6"/>
  <c r="F629" i="6"/>
  <c r="O380" i="6"/>
  <c r="H230" i="6"/>
  <c r="F738" i="6"/>
  <c r="M129" i="6"/>
  <c r="R509" i="6"/>
  <c r="E292" i="6"/>
  <c r="F374" i="6"/>
  <c r="P764" i="6"/>
  <c r="F45" i="6"/>
  <c r="K409" i="6"/>
  <c r="W409" i="6" s="1"/>
  <c r="O621" i="6"/>
  <c r="N324" i="6"/>
  <c r="G514" i="6"/>
  <c r="U514" i="6" s="1"/>
  <c r="V514" i="6" s="1"/>
  <c r="G142" i="6"/>
  <c r="U142" i="6" s="1"/>
  <c r="V142" i="6" s="1"/>
  <c r="L676" i="6"/>
  <c r="O586" i="6"/>
  <c r="Q134" i="6"/>
  <c r="F239" i="6"/>
  <c r="F687" i="6"/>
  <c r="F329" i="6"/>
  <c r="R856" i="6"/>
  <c r="F221" i="6"/>
  <c r="Q629" i="6"/>
  <c r="P414" i="6"/>
  <c r="H402" i="6"/>
  <c r="F353" i="6"/>
  <c r="L830" i="6"/>
  <c r="D89" i="6"/>
  <c r="M33" i="6"/>
  <c r="N365" i="6"/>
  <c r="E260" i="6"/>
  <c r="M548" i="6"/>
  <c r="P632" i="6"/>
  <c r="N835" i="6"/>
  <c r="F150" i="6"/>
  <c r="D382" i="6"/>
  <c r="F145" i="6"/>
  <c r="Q125" i="6"/>
  <c r="K126" i="6"/>
  <c r="W126" i="6" s="1"/>
  <c r="Q199" i="6"/>
  <c r="O349" i="6"/>
  <c r="H801" i="6"/>
  <c r="E657" i="6"/>
  <c r="K717" i="6"/>
  <c r="W717" i="6" s="1"/>
  <c r="Q496" i="6"/>
  <c r="O396" i="6"/>
  <c r="Q763" i="6"/>
  <c r="Q605" i="6"/>
  <c r="E628" i="6"/>
  <c r="N521" i="6"/>
  <c r="N696" i="6"/>
  <c r="F195" i="6"/>
  <c r="F420" i="6"/>
  <c r="K628" i="6"/>
  <c r="W628" i="6" s="1"/>
  <c r="D504" i="6"/>
  <c r="G480" i="6"/>
  <c r="U480" i="6" s="1"/>
  <c r="V480" i="6" s="1"/>
  <c r="R402" i="6"/>
  <c r="M692" i="6"/>
  <c r="R471" i="6"/>
  <c r="P167" i="6"/>
  <c r="N352" i="6"/>
  <c r="R557" i="6"/>
  <c r="R348" i="6"/>
  <c r="R558" i="6"/>
  <c r="G703" i="6"/>
  <c r="U703" i="6" s="1"/>
  <c r="V703" i="6" s="1"/>
  <c r="R49" i="6"/>
  <c r="L553" i="6"/>
  <c r="H791" i="6"/>
  <c r="R87" i="6"/>
  <c r="Q194" i="6"/>
  <c r="Q702" i="6"/>
  <c r="E853" i="6"/>
  <c r="K747" i="6"/>
  <c r="W747" i="6" s="1"/>
  <c r="G163" i="6"/>
  <c r="U163" i="6" s="1"/>
  <c r="V163" i="6" s="1"/>
  <c r="K366" i="6"/>
  <c r="W366" i="6" s="1"/>
  <c r="F806" i="6"/>
  <c r="E325" i="6"/>
  <c r="O418" i="6"/>
  <c r="Q116" i="6"/>
  <c r="L103" i="6"/>
  <c r="N554" i="6"/>
  <c r="N418" i="6"/>
  <c r="K728" i="6"/>
  <c r="W728" i="6" s="1"/>
  <c r="N328" i="6"/>
  <c r="N840" i="6"/>
  <c r="E731" i="6"/>
  <c r="N427" i="6"/>
  <c r="N607" i="6"/>
  <c r="R392" i="6"/>
  <c r="P323" i="6"/>
  <c r="O403" i="6"/>
  <c r="H268" i="6"/>
  <c r="D223" i="6"/>
  <c r="O814" i="6"/>
  <c r="L441" i="6"/>
  <c r="F834" i="6"/>
  <c r="N73" i="6"/>
  <c r="F299" i="6"/>
  <c r="F414" i="6"/>
  <c r="O334" i="6"/>
  <c r="K654" i="6"/>
  <c r="W654" i="6" s="1"/>
  <c r="N818" i="6"/>
  <c r="K186" i="6"/>
  <c r="W186" i="6" s="1"/>
  <c r="F759" i="6"/>
  <c r="N409" i="6"/>
  <c r="Q90" i="6"/>
  <c r="D629" i="6"/>
  <c r="L166" i="6"/>
  <c r="H84" i="6"/>
  <c r="F693" i="6"/>
  <c r="K857" i="6"/>
  <c r="W857" i="6" s="1"/>
  <c r="Q542" i="6"/>
  <c r="R622" i="6"/>
  <c r="G345" i="6"/>
  <c r="U345" i="6" s="1"/>
  <c r="V345" i="6" s="1"/>
  <c r="M678" i="6"/>
  <c r="F286" i="6"/>
  <c r="Q302" i="6"/>
  <c r="P43" i="6"/>
  <c r="L633" i="6"/>
  <c r="E733" i="6"/>
  <c r="K764" i="6"/>
  <c r="W764" i="6" s="1"/>
  <c r="P436" i="6"/>
  <c r="E807" i="6"/>
  <c r="P303" i="6"/>
  <c r="P815" i="6"/>
  <c r="L501" i="6"/>
  <c r="M391" i="6"/>
  <c r="L400" i="6"/>
  <c r="H748" i="6"/>
  <c r="F61" i="6"/>
  <c r="M375" i="6"/>
  <c r="G615" i="6"/>
  <c r="U615" i="6" s="1"/>
  <c r="V615" i="6" s="1"/>
  <c r="P570" i="6"/>
  <c r="E797" i="6"/>
  <c r="R820" i="6"/>
  <c r="O96" i="6"/>
  <c r="E26" i="6"/>
  <c r="N313" i="6"/>
  <c r="O735" i="6"/>
  <c r="R794" i="6"/>
  <c r="R419" i="6"/>
  <c r="P635" i="6"/>
  <c r="N811" i="6"/>
  <c r="N220" i="6"/>
  <c r="L89" i="6"/>
  <c r="E198" i="6"/>
  <c r="N611" i="6"/>
  <c r="H846" i="6"/>
  <c r="H351" i="6"/>
  <c r="E589" i="6"/>
  <c r="O465" i="6"/>
  <c r="P413" i="6"/>
  <c r="N115" i="6"/>
  <c r="Q327" i="6"/>
  <c r="K31" i="6"/>
  <c r="W31" i="6" s="1"/>
  <c r="L460" i="6"/>
  <c r="O447" i="6"/>
  <c r="Q345" i="6"/>
  <c r="R442" i="6"/>
  <c r="K172" i="6"/>
  <c r="W172" i="6" s="1"/>
  <c r="L112" i="6"/>
  <c r="F181" i="6"/>
  <c r="F531" i="6"/>
  <c r="O514" i="6"/>
  <c r="K451" i="6"/>
  <c r="W451" i="6" s="1"/>
  <c r="F68" i="6"/>
  <c r="R835" i="6"/>
  <c r="F681" i="6"/>
  <c r="M21" i="6"/>
  <c r="P149" i="6"/>
  <c r="R371" i="6"/>
  <c r="F661" i="6"/>
  <c r="H438" i="6"/>
  <c r="R118" i="6"/>
  <c r="Q643" i="6"/>
  <c r="O537" i="6"/>
  <c r="P540" i="6"/>
  <c r="G102" i="6"/>
  <c r="U102" i="6" s="1"/>
  <c r="V102" i="6" s="1"/>
  <c r="D357" i="6"/>
  <c r="G517" i="6"/>
  <c r="U517" i="6" s="1"/>
  <c r="V517" i="6" s="1"/>
  <c r="N496" i="6"/>
  <c r="E193" i="6"/>
  <c r="L481" i="6"/>
  <c r="O782" i="6"/>
  <c r="G341" i="6"/>
  <c r="U341" i="6" s="1"/>
  <c r="Q590" i="6"/>
  <c r="E760" i="6"/>
  <c r="K685" i="6"/>
  <c r="W685" i="6" s="1"/>
  <c r="D366" i="6"/>
  <c r="H750" i="6"/>
  <c r="D853" i="6"/>
  <c r="G92" i="6"/>
  <c r="U92" i="6" s="1"/>
  <c r="V92" i="6" s="1"/>
  <c r="P119" i="6"/>
  <c r="F857" i="6"/>
  <c r="E22" i="6"/>
  <c r="P684" i="6"/>
  <c r="L650" i="6"/>
  <c r="G214" i="6"/>
  <c r="U214" i="6" s="1"/>
  <c r="V214" i="6" s="1"/>
  <c r="G85" i="6"/>
  <c r="U85" i="6" s="1"/>
  <c r="L141" i="6"/>
  <c r="D411" i="6"/>
  <c r="K422" i="6"/>
  <c r="W422" i="6" s="1"/>
  <c r="L569" i="6"/>
  <c r="L31" i="6"/>
  <c r="E724" i="6"/>
  <c r="H460" i="6"/>
  <c r="L106" i="6"/>
  <c r="Q516" i="6"/>
  <c r="N100" i="6"/>
  <c r="P810" i="6"/>
  <c r="Q314" i="6"/>
  <c r="M244" i="6"/>
  <c r="F86" i="6"/>
  <c r="R365" i="6"/>
  <c r="L376" i="6"/>
  <c r="N723" i="6"/>
  <c r="N798" i="6"/>
  <c r="H66" i="6"/>
  <c r="K583" i="6"/>
  <c r="W583" i="6" s="1"/>
  <c r="M860" i="6"/>
  <c r="L731" i="6"/>
  <c r="Q583" i="6"/>
  <c r="R149" i="6"/>
  <c r="H632" i="6"/>
  <c r="M427" i="6"/>
  <c r="P284" i="6"/>
  <c r="M594" i="6"/>
  <c r="R848" i="6"/>
  <c r="R289" i="6"/>
  <c r="O719" i="6"/>
  <c r="P316" i="6"/>
  <c r="N555" i="6"/>
  <c r="G590" i="6"/>
  <c r="U590" i="6" s="1"/>
  <c r="V590" i="6" s="1"/>
  <c r="Q731" i="6"/>
  <c r="L675" i="6"/>
  <c r="M453" i="6"/>
  <c r="Q713" i="6"/>
  <c r="H209" i="6"/>
  <c r="P185" i="6"/>
  <c r="O467" i="6"/>
  <c r="P115" i="6"/>
  <c r="E780" i="6"/>
  <c r="N690" i="6"/>
  <c r="P728" i="6"/>
  <c r="R76" i="6"/>
  <c r="K741" i="6"/>
  <c r="W741" i="6" s="1"/>
  <c r="K20" i="6"/>
  <c r="W20" i="6" s="1"/>
  <c r="Q531" i="6"/>
  <c r="F750" i="6"/>
  <c r="F788" i="6"/>
  <c r="F138" i="6"/>
  <c r="R58" i="6"/>
  <c r="Q850" i="6"/>
  <c r="P307" i="6"/>
  <c r="P792" i="6"/>
  <c r="F729" i="6"/>
  <c r="H253" i="6"/>
  <c r="D683" i="6"/>
  <c r="Q561" i="6"/>
  <c r="E738" i="6"/>
  <c r="L210" i="6"/>
  <c r="M763" i="6"/>
  <c r="Q862" i="6"/>
  <c r="M65" i="6"/>
  <c r="L109" i="6"/>
  <c r="K807" i="6"/>
  <c r="W807" i="6" s="1"/>
  <c r="E630" i="6"/>
  <c r="M761" i="6"/>
  <c r="H283" i="6"/>
  <c r="M110" i="6"/>
  <c r="D63" i="6"/>
  <c r="P543" i="6"/>
  <c r="P761" i="6"/>
  <c r="K480" i="6"/>
  <c r="W480" i="6" s="1"/>
  <c r="O851" i="6"/>
  <c r="Q364" i="6"/>
  <c r="H105" i="6"/>
  <c r="F230" i="6"/>
  <c r="M216" i="6"/>
  <c r="O609" i="6"/>
  <c r="G280" i="6"/>
  <c r="U280" i="6" s="1"/>
  <c r="Q67" i="6"/>
  <c r="F625" i="6"/>
  <c r="Q835" i="6"/>
  <c r="D205" i="6"/>
  <c r="Q20" i="6"/>
  <c r="H721" i="6"/>
  <c r="N560" i="6"/>
  <c r="F569" i="6"/>
  <c r="R723" i="6"/>
  <c r="R120" i="6"/>
  <c r="L703" i="6"/>
  <c r="G676" i="6"/>
  <c r="U676" i="6" s="1"/>
  <c r="R626" i="6"/>
  <c r="E677" i="6"/>
  <c r="E184" i="6"/>
  <c r="F658" i="6"/>
  <c r="Q249" i="6"/>
  <c r="L293" i="6"/>
  <c r="F180" i="6"/>
  <c r="E816" i="6"/>
  <c r="Q782" i="6"/>
  <c r="L687" i="6"/>
  <c r="H727" i="6"/>
  <c r="E50" i="6"/>
  <c r="H601" i="6"/>
  <c r="D520" i="6"/>
  <c r="G522" i="6"/>
  <c r="U522" i="6" s="1"/>
  <c r="V522" i="6" s="1"/>
  <c r="G485" i="6"/>
  <c r="U485" i="6" s="1"/>
  <c r="Q74" i="6"/>
  <c r="K505" i="6"/>
  <c r="W505" i="6" s="1"/>
  <c r="F435" i="6"/>
  <c r="R858" i="6"/>
  <c r="D500" i="6"/>
  <c r="M241" i="6"/>
  <c r="G140" i="6"/>
  <c r="U140" i="6" s="1"/>
  <c r="L390" i="6"/>
  <c r="Q499" i="6"/>
  <c r="N635" i="6"/>
  <c r="G106" i="6"/>
  <c r="U106" i="6" s="1"/>
  <c r="D362" i="6"/>
  <c r="D52" i="6"/>
  <c r="R621" i="6"/>
  <c r="F490" i="6"/>
  <c r="G753" i="6"/>
  <c r="U753" i="6" s="1"/>
  <c r="M380" i="6"/>
  <c r="Q527" i="6"/>
  <c r="F610" i="6"/>
  <c r="L841" i="6"/>
  <c r="R539" i="6"/>
  <c r="F335" i="6"/>
  <c r="M864" i="6"/>
  <c r="L794" i="6"/>
  <c r="L834" i="6"/>
  <c r="K701" i="6"/>
  <c r="W701" i="6" s="1"/>
  <c r="L298" i="6"/>
  <c r="E648" i="6"/>
  <c r="G787" i="6"/>
  <c r="U787" i="6" s="1"/>
  <c r="V787" i="6" s="1"/>
  <c r="L592" i="6"/>
  <c r="F672" i="6"/>
  <c r="G646" i="6"/>
  <c r="U646" i="6" s="1"/>
  <c r="V646" i="6" s="1"/>
  <c r="O564" i="6"/>
  <c r="D380" i="6"/>
  <c r="R247" i="6"/>
  <c r="N666" i="6"/>
  <c r="F85" i="6"/>
  <c r="K839" i="6"/>
  <c r="W839" i="6" s="1"/>
  <c r="M420" i="6"/>
  <c r="E474" i="6"/>
  <c r="R305" i="6"/>
  <c r="D751" i="6"/>
  <c r="Q744" i="6"/>
  <c r="Q865" i="6"/>
  <c r="H504" i="6"/>
  <c r="R129" i="6"/>
  <c r="P58" i="6"/>
  <c r="N276" i="6"/>
  <c r="R210" i="6"/>
  <c r="D415" i="6"/>
  <c r="K129" i="6"/>
  <c r="W129" i="6" s="1"/>
  <c r="D145" i="6"/>
  <c r="P556" i="6"/>
  <c r="G612" i="6"/>
  <c r="U612" i="6" s="1"/>
  <c r="V612" i="6" s="1"/>
  <c r="R800" i="6"/>
  <c r="D507" i="6"/>
  <c r="D656" i="6"/>
  <c r="D501" i="6"/>
  <c r="P839" i="6"/>
  <c r="G420" i="6"/>
  <c r="U420" i="6" s="1"/>
  <c r="V420" i="6" s="1"/>
  <c r="D444" i="6"/>
  <c r="N33" i="6"/>
  <c r="D128" i="6"/>
  <c r="G168" i="6"/>
  <c r="U168" i="6" s="1"/>
  <c r="V168" i="6" s="1"/>
  <c r="F804" i="6"/>
  <c r="R20" i="6"/>
  <c r="O631" i="6"/>
  <c r="N829" i="6"/>
  <c r="O468" i="6"/>
  <c r="M697" i="6"/>
  <c r="M741" i="6"/>
  <c r="M456" i="6"/>
  <c r="K282" i="6"/>
  <c r="W282" i="6" s="1"/>
  <c r="E188" i="6"/>
  <c r="O501" i="6"/>
  <c r="L562" i="6"/>
  <c r="O506" i="6"/>
  <c r="R478" i="6"/>
  <c r="P156" i="6"/>
  <c r="P198" i="6"/>
  <c r="L90" i="6"/>
  <c r="R685" i="6"/>
  <c r="O815" i="6"/>
  <c r="E466" i="6"/>
  <c r="M704" i="6"/>
  <c r="K831" i="6"/>
  <c r="W831" i="6" s="1"/>
  <c r="O708" i="6"/>
  <c r="Q189" i="6"/>
  <c r="K376" i="6"/>
  <c r="W376" i="6" s="1"/>
  <c r="H688" i="6"/>
  <c r="K263" i="6"/>
  <c r="W263" i="6" s="1"/>
  <c r="K509" i="6"/>
  <c r="W509" i="6" s="1"/>
  <c r="L734" i="6"/>
  <c r="P617" i="6"/>
  <c r="L674" i="6"/>
  <c r="F431" i="6"/>
  <c r="K325" i="6"/>
  <c r="W325" i="6" s="1"/>
  <c r="R610" i="6"/>
  <c r="M586" i="6"/>
  <c r="O66" i="6"/>
  <c r="L779" i="6"/>
  <c r="F205" i="6"/>
  <c r="D841" i="6"/>
  <c r="D385" i="6"/>
  <c r="O766" i="6"/>
  <c r="D311" i="6"/>
  <c r="D192" i="6"/>
  <c r="F229" i="6"/>
  <c r="N305" i="6"/>
  <c r="K863" i="6"/>
  <c r="W863" i="6" s="1"/>
  <c r="K768" i="6"/>
  <c r="W768" i="6" s="1"/>
  <c r="P158" i="6"/>
  <c r="E603" i="6"/>
  <c r="F663" i="6"/>
  <c r="D161" i="6"/>
  <c r="E563" i="6"/>
  <c r="M148" i="6"/>
  <c r="Q259" i="6"/>
  <c r="D255" i="6"/>
  <c r="D40" i="6"/>
  <c r="K846" i="6"/>
  <c r="W846" i="6" s="1"/>
  <c r="G606" i="6"/>
  <c r="U606" i="6" s="1"/>
  <c r="D173" i="6"/>
  <c r="O259" i="6"/>
  <c r="G627" i="6"/>
  <c r="U627" i="6" s="1"/>
  <c r="H344" i="6"/>
  <c r="N102" i="6"/>
  <c r="Q644" i="6"/>
  <c r="Q207" i="6"/>
  <c r="E722" i="6"/>
  <c r="F18" i="6"/>
  <c r="E565" i="6"/>
  <c r="R842" i="6"/>
  <c r="K421" i="6"/>
  <c r="W421" i="6" s="1"/>
  <c r="P187" i="6"/>
  <c r="E45" i="6"/>
  <c r="G166" i="6"/>
  <c r="U166" i="6" s="1"/>
  <c r="V166" i="6" s="1"/>
  <c r="O581" i="6"/>
  <c r="Q403" i="6"/>
  <c r="E69" i="6"/>
  <c r="G323" i="6"/>
  <c r="U323" i="6" s="1"/>
  <c r="V323" i="6" s="1"/>
  <c r="O83" i="6"/>
  <c r="M716" i="6"/>
  <c r="D761" i="6"/>
  <c r="G303" i="6"/>
  <c r="U303" i="6" s="1"/>
  <c r="V303" i="6" s="1"/>
  <c r="E673" i="6"/>
  <c r="Q78" i="6"/>
  <c r="N632" i="6"/>
  <c r="F643" i="6"/>
  <c r="R207" i="6"/>
  <c r="D533" i="6"/>
  <c r="E540" i="6"/>
  <c r="F537" i="6"/>
  <c r="M205" i="6"/>
  <c r="L558" i="6"/>
  <c r="O671" i="6"/>
  <c r="F376" i="6"/>
  <c r="K245" i="6"/>
  <c r="W245" i="6" s="1"/>
  <c r="Q359" i="6"/>
  <c r="H51" i="6"/>
  <c r="O515" i="6"/>
  <c r="P755" i="6"/>
  <c r="H545" i="6"/>
  <c r="M482" i="6"/>
  <c r="M714" i="6"/>
  <c r="K381" i="6"/>
  <c r="W381" i="6" s="1"/>
  <c r="Q456" i="6"/>
  <c r="K221" i="6"/>
  <c r="W221" i="6" s="1"/>
  <c r="K96" i="6"/>
  <c r="W96" i="6" s="1"/>
  <c r="E445" i="6"/>
  <c r="N213" i="6"/>
  <c r="P77" i="6"/>
  <c r="K230" i="6"/>
  <c r="W230" i="6" s="1"/>
  <c r="P331" i="6"/>
  <c r="G219" i="6"/>
  <c r="U219" i="6" s="1"/>
  <c r="V219" i="6" s="1"/>
  <c r="M85" i="6"/>
  <c r="E219" i="6"/>
  <c r="N567" i="6"/>
  <c r="G390" i="6"/>
  <c r="U390" i="6" s="1"/>
  <c r="V390" i="6" s="1"/>
  <c r="N426" i="6"/>
  <c r="Q402" i="6"/>
  <c r="O329" i="6"/>
  <c r="G295" i="6"/>
  <c r="U295" i="6" s="1"/>
  <c r="V295" i="6" s="1"/>
  <c r="G190" i="6"/>
  <c r="U190" i="6" s="1"/>
  <c r="V190" i="6" s="1"/>
  <c r="M485" i="6"/>
  <c r="D304" i="6"/>
  <c r="O271" i="6"/>
  <c r="G834" i="6"/>
  <c r="U834" i="6" s="1"/>
  <c r="V834" i="6" s="1"/>
  <c r="F27" i="6"/>
  <c r="E104" i="6"/>
  <c r="G766" i="6"/>
  <c r="U766" i="6" s="1"/>
  <c r="D634" i="6"/>
  <c r="D687" i="6"/>
  <c r="F461" i="6"/>
  <c r="F536" i="6"/>
  <c r="K811" i="6"/>
  <c r="W811" i="6" s="1"/>
  <c r="F97" i="6"/>
  <c r="Q630" i="6"/>
  <c r="F244" i="6"/>
  <c r="F775" i="6"/>
  <c r="L139" i="6"/>
  <c r="O65" i="6"/>
  <c r="E747" i="6"/>
  <c r="F170" i="6"/>
  <c r="K122" i="6"/>
  <c r="W122" i="6" s="1"/>
  <c r="Q324" i="6"/>
  <c r="L597" i="6"/>
  <c r="P859" i="6"/>
  <c r="F411" i="6"/>
  <c r="Q485" i="6"/>
  <c r="H649" i="6"/>
  <c r="R395" i="6"/>
  <c r="K241" i="6"/>
  <c r="W241" i="6" s="1"/>
  <c r="Q244" i="6"/>
  <c r="E191" i="6"/>
  <c r="O87" i="6"/>
  <c r="K170" i="6"/>
  <c r="W170" i="6" s="1"/>
  <c r="O250" i="6"/>
  <c r="H220" i="6"/>
  <c r="O757" i="6"/>
  <c r="H191" i="6"/>
  <c r="L195" i="6"/>
  <c r="N486" i="6"/>
  <c r="F549" i="6"/>
  <c r="O58" i="6"/>
  <c r="E824" i="6"/>
  <c r="Q228" i="6"/>
  <c r="H551" i="6"/>
  <c r="E215" i="6"/>
  <c r="E750" i="6"/>
  <c r="E440" i="6"/>
  <c r="R720" i="6"/>
  <c r="L464" i="6"/>
  <c r="M708" i="6"/>
  <c r="O836" i="6"/>
  <c r="F372" i="6"/>
  <c r="F403" i="6"/>
  <c r="E449" i="6"/>
  <c r="E389" i="6"/>
  <c r="M831" i="6"/>
  <c r="L468" i="6"/>
  <c r="K712" i="6"/>
  <c r="W712" i="6" s="1"/>
  <c r="P312" i="6"/>
  <c r="M530" i="6"/>
  <c r="N788" i="6"/>
  <c r="Q671" i="6"/>
  <c r="P622" i="6"/>
  <c r="R530" i="6"/>
  <c r="M726" i="6"/>
  <c r="M386" i="6"/>
  <c r="N558" i="6"/>
  <c r="E220" i="6"/>
  <c r="K261" i="6"/>
  <c r="W261" i="6" s="1"/>
  <c r="N847" i="6"/>
  <c r="L697" i="6"/>
  <c r="P315" i="6"/>
  <c r="L63" i="6"/>
  <c r="O803" i="6"/>
  <c r="K638" i="6"/>
  <c r="W638" i="6" s="1"/>
  <c r="N709" i="6"/>
  <c r="L799" i="6"/>
  <c r="L586" i="6"/>
  <c r="M746" i="6"/>
  <c r="D289" i="6"/>
  <c r="N372" i="6"/>
  <c r="K801" i="6"/>
  <c r="W801" i="6" s="1"/>
  <c r="D118" i="6"/>
  <c r="O97" i="6"/>
  <c r="Q667" i="6"/>
  <c r="F186" i="6"/>
  <c r="D702" i="6"/>
  <c r="K663" i="6"/>
  <c r="W663" i="6" s="1"/>
  <c r="G430" i="6"/>
  <c r="U430" i="6" s="1"/>
  <c r="V430" i="6" s="1"/>
  <c r="D58" i="6"/>
  <c r="K369" i="6"/>
  <c r="W369" i="6" s="1"/>
  <c r="D725" i="6"/>
  <c r="P475" i="6"/>
  <c r="R211" i="6"/>
  <c r="P461" i="6"/>
  <c r="H159" i="6"/>
  <c r="E846" i="6"/>
  <c r="K627" i="6"/>
  <c r="W627" i="6" s="1"/>
  <c r="Q652" i="6"/>
  <c r="D41" i="6"/>
  <c r="O843" i="6"/>
  <c r="K837" i="6"/>
  <c r="W837" i="6" s="1"/>
  <c r="M774" i="6"/>
  <c r="F47" i="6"/>
  <c r="Q138" i="6"/>
  <c r="Q716" i="6"/>
  <c r="N594" i="6"/>
  <c r="Q132" i="6"/>
  <c r="L375" i="6"/>
  <c r="D775" i="6"/>
  <c r="N432" i="6"/>
  <c r="L713" i="6"/>
  <c r="N214" i="6"/>
  <c r="G714" i="6"/>
  <c r="U714" i="6" s="1"/>
  <c r="H284" i="6"/>
  <c r="N670" i="6"/>
  <c r="P571" i="6"/>
  <c r="P742" i="6"/>
  <c r="O674" i="6"/>
  <c r="R783" i="6"/>
  <c r="F668" i="6"/>
  <c r="E146" i="6"/>
  <c r="O357" i="6"/>
  <c r="G327" i="6"/>
  <c r="U327" i="6" s="1"/>
  <c r="V327" i="6" s="1"/>
  <c r="D88" i="6"/>
  <c r="R344" i="6"/>
  <c r="H202" i="6"/>
  <c r="D249" i="6"/>
  <c r="G233" i="6"/>
  <c r="U233" i="6" s="1"/>
  <c r="V233" i="6" s="1"/>
  <c r="L760" i="6"/>
  <c r="Q93" i="6"/>
  <c r="G181" i="6"/>
  <c r="U181" i="6" s="1"/>
  <c r="V181" i="6" s="1"/>
  <c r="L711" i="6"/>
  <c r="P599" i="6"/>
  <c r="Q459" i="6"/>
  <c r="Q180" i="6"/>
  <c r="E793" i="6"/>
  <c r="F514" i="6"/>
  <c r="R584" i="6"/>
  <c r="D246" i="6"/>
  <c r="E757" i="6"/>
  <c r="E250" i="6"/>
  <c r="D856" i="6"/>
  <c r="M425" i="6"/>
  <c r="D189" i="6"/>
  <c r="E592" i="6"/>
  <c r="Q150" i="6"/>
  <c r="F550" i="6"/>
  <c r="L451" i="6"/>
  <c r="Q631" i="6"/>
  <c r="E692" i="6"/>
  <c r="L394" i="6"/>
  <c r="E564" i="6"/>
  <c r="O180" i="6"/>
  <c r="K22" i="6"/>
  <c r="W22" i="6" s="1"/>
  <c r="H24" i="6"/>
  <c r="H621" i="6"/>
  <c r="F214" i="6"/>
  <c r="R474" i="6"/>
  <c r="L838" i="6"/>
  <c r="F333" i="6"/>
  <c r="O677" i="6"/>
  <c r="M439" i="6"/>
  <c r="E429" i="6"/>
  <c r="P245" i="6"/>
  <c r="Q273" i="6"/>
  <c r="L91" i="6"/>
  <c r="F373" i="6"/>
  <c r="H282" i="6"/>
  <c r="M418" i="6"/>
  <c r="F99" i="6"/>
  <c r="K847" i="6"/>
  <c r="W847" i="6" s="1"/>
  <c r="L512" i="6"/>
  <c r="E214" i="6"/>
  <c r="Q182" i="6"/>
  <c r="N622" i="6"/>
  <c r="R661" i="6"/>
  <c r="F720" i="6"/>
  <c r="L185" i="6"/>
  <c r="L331" i="6"/>
  <c r="K528" i="6"/>
  <c r="W528" i="6" s="1"/>
  <c r="P368" i="6"/>
  <c r="F815" i="6"/>
  <c r="Q419" i="6"/>
  <c r="Q486" i="6"/>
  <c r="O809" i="6"/>
  <c r="F364" i="6"/>
  <c r="P36" i="6"/>
  <c r="R757" i="6"/>
  <c r="O240" i="6"/>
  <c r="M59" i="6"/>
  <c r="M438" i="6"/>
  <c r="O27" i="6"/>
  <c r="F315" i="6"/>
  <c r="E635" i="6"/>
  <c r="F400" i="6"/>
  <c r="P99" i="6"/>
  <c r="D26" i="6"/>
  <c r="F701" i="6"/>
  <c r="F293" i="6"/>
  <c r="M785" i="6"/>
  <c r="N545" i="6"/>
  <c r="D60" i="6"/>
  <c r="M766" i="6"/>
  <c r="O449" i="6"/>
  <c r="R415" i="6"/>
  <c r="F769" i="6"/>
  <c r="F789" i="6"/>
  <c r="E642" i="6"/>
  <c r="L593" i="6"/>
  <c r="E432" i="6"/>
  <c r="L349" i="6"/>
  <c r="H359" i="6"/>
  <c r="O544" i="6"/>
  <c r="M124" i="6"/>
  <c r="R345" i="6"/>
  <c r="O785" i="6"/>
  <c r="D396" i="6"/>
  <c r="R353" i="6"/>
  <c r="E548" i="6"/>
  <c r="K50" i="6"/>
  <c r="W50" i="6" s="1"/>
  <c r="F49" i="6"/>
  <c r="H222" i="6"/>
  <c r="P629" i="6"/>
  <c r="F74" i="6"/>
  <c r="O718" i="6"/>
  <c r="Q857" i="6"/>
  <c r="F105" i="6"/>
  <c r="E718" i="6"/>
  <c r="P525" i="6"/>
  <c r="L484" i="6"/>
  <c r="F647" i="6"/>
  <c r="H561" i="6"/>
  <c r="E766" i="6"/>
  <c r="P544" i="6"/>
  <c r="K788" i="6"/>
  <c r="W788" i="6" s="1"/>
  <c r="R137" i="6"/>
  <c r="K464" i="6"/>
  <c r="W464" i="6" s="1"/>
  <c r="O254" i="6"/>
  <c r="O193" i="6"/>
  <c r="H85" i="6"/>
  <c r="R838" i="6"/>
  <c r="Q502" i="6"/>
  <c r="F577" i="6"/>
  <c r="G693" i="6"/>
  <c r="U693" i="6" s="1"/>
  <c r="V693" i="6" s="1"/>
  <c r="D733" i="6"/>
  <c r="M727" i="6"/>
  <c r="Q330" i="6"/>
  <c r="N411" i="6"/>
  <c r="K686" i="6"/>
  <c r="W686" i="6" s="1"/>
  <c r="H526" i="6"/>
  <c r="R817" i="6"/>
  <c r="F518" i="6"/>
  <c r="O419" i="6"/>
  <c r="R163" i="6"/>
  <c r="E331" i="6"/>
  <c r="F446" i="6"/>
  <c r="P361" i="6"/>
  <c r="E711" i="6"/>
  <c r="D352" i="6"/>
  <c r="E295" i="6"/>
  <c r="K391" i="6"/>
  <c r="W391" i="6" s="1"/>
  <c r="D332" i="6"/>
  <c r="H54" i="6"/>
  <c r="G109" i="6"/>
  <c r="U109" i="6" s="1"/>
  <c r="V109" i="6" s="1"/>
  <c r="G133" i="6"/>
  <c r="U133" i="6" s="1"/>
  <c r="G117" i="6"/>
  <c r="U117" i="6" s="1"/>
  <c r="V117" i="6" s="1"/>
  <c r="D239" i="6"/>
  <c r="G555" i="6"/>
  <c r="U555" i="6" s="1"/>
  <c r="R414" i="6"/>
  <c r="E802" i="6"/>
  <c r="O136" i="6"/>
  <c r="F702" i="6"/>
  <c r="E264" i="6"/>
  <c r="P67" i="6"/>
  <c r="P690" i="6"/>
  <c r="L439" i="6"/>
  <c r="N333" i="6"/>
  <c r="E344" i="6"/>
  <c r="D373" i="6"/>
  <c r="F218" i="6"/>
  <c r="G695" i="6"/>
  <c r="U695" i="6" s="1"/>
  <c r="G750" i="6"/>
  <c r="U750" i="6" s="1"/>
  <c r="V750" i="6" s="1"/>
  <c r="D854" i="6"/>
  <c r="G458" i="6"/>
  <c r="U458" i="6" s="1"/>
  <c r="V458" i="6" s="1"/>
  <c r="R128" i="6"/>
  <c r="O539" i="6"/>
  <c r="O675" i="6"/>
  <c r="M273" i="6"/>
  <c r="G569" i="6"/>
  <c r="U569" i="6" s="1"/>
  <c r="P420" i="6"/>
  <c r="K105" i="6"/>
  <c r="W105" i="6" s="1"/>
  <c r="H228" i="6"/>
  <c r="E163" i="6"/>
  <c r="H341" i="6"/>
  <c r="E560" i="6"/>
  <c r="K670" i="6"/>
  <c r="W670" i="6" s="1"/>
  <c r="D623" i="6"/>
  <c r="R772" i="6"/>
  <c r="N245" i="6"/>
  <c r="O376" i="6"/>
  <c r="D525" i="6"/>
  <c r="M126" i="6"/>
  <c r="R19" i="6"/>
  <c r="N171" i="6"/>
  <c r="L495" i="6"/>
  <c r="H217" i="6"/>
  <c r="Q370" i="6"/>
  <c r="Q466" i="6"/>
  <c r="O443" i="6"/>
  <c r="H427" i="6"/>
  <c r="L121" i="6"/>
  <c r="F849" i="6"/>
  <c r="H740" i="6"/>
  <c r="M813" i="6"/>
  <c r="P781" i="6"/>
  <c r="Q844" i="6"/>
  <c r="G355" i="6"/>
  <c r="U355" i="6" s="1"/>
  <c r="V355" i="6" s="1"/>
  <c r="Q799" i="6"/>
  <c r="O123" i="6"/>
  <c r="D263" i="6"/>
  <c r="G393" i="6"/>
  <c r="U393" i="6" s="1"/>
  <c r="V393" i="6" s="1"/>
  <c r="O203" i="6"/>
  <c r="D318" i="6"/>
  <c r="D606" i="6"/>
  <c r="K314" i="6"/>
  <c r="W314" i="6" s="1"/>
  <c r="Q481" i="6"/>
  <c r="P145" i="6"/>
  <c r="P381" i="6"/>
  <c r="D459" i="6"/>
  <c r="G547" i="6"/>
  <c r="U547" i="6" s="1"/>
  <c r="V547" i="6" s="1"/>
  <c r="D465" i="6"/>
  <c r="O93" i="6"/>
  <c r="G729" i="6"/>
  <c r="U729" i="6" s="1"/>
  <c r="E458" i="6"/>
  <c r="L191" i="6"/>
  <c r="L831" i="6"/>
  <c r="N638" i="6"/>
  <c r="N629" i="6"/>
  <c r="H31" i="6"/>
  <c r="F288" i="6"/>
  <c r="N520" i="6"/>
  <c r="H340" i="6"/>
  <c r="F538" i="6"/>
  <c r="K730" i="6"/>
  <c r="W730" i="6" s="1"/>
  <c r="M588" i="6"/>
  <c r="O296" i="6"/>
  <c r="R675" i="6"/>
  <c r="G329" i="6"/>
  <c r="U329" i="6" s="1"/>
  <c r="V329" i="6" s="1"/>
  <c r="N278" i="6"/>
  <c r="N572" i="6"/>
  <c r="K499" i="6"/>
  <c r="W499" i="6" s="1"/>
  <c r="G620" i="6"/>
  <c r="U620" i="6" s="1"/>
  <c r="V620" i="6" s="1"/>
  <c r="R822" i="6"/>
  <c r="O645" i="6"/>
  <c r="K115" i="6"/>
  <c r="W115" i="6" s="1"/>
  <c r="D280" i="6"/>
  <c r="D339" i="6"/>
  <c r="G378" i="6"/>
  <c r="U378" i="6" s="1"/>
  <c r="V378" i="6" s="1"/>
  <c r="R429" i="6"/>
  <c r="G684" i="6"/>
  <c r="U684" i="6" s="1"/>
  <c r="V684" i="6" s="1"/>
  <c r="N654" i="6"/>
  <c r="M100" i="6"/>
  <c r="D631" i="6"/>
  <c r="G655" i="6"/>
  <c r="U655" i="6" s="1"/>
  <c r="V655" i="6" s="1"/>
  <c r="P482" i="6"/>
  <c r="N437" i="6"/>
  <c r="E510" i="6"/>
  <c r="K82" i="6"/>
  <c r="W82" i="6" s="1"/>
  <c r="P272" i="6"/>
  <c r="G553" i="6"/>
  <c r="U553" i="6" s="1"/>
  <c r="E383" i="6"/>
  <c r="F572" i="6"/>
  <c r="Q679" i="6"/>
  <c r="R579" i="6"/>
  <c r="K660" i="6"/>
  <c r="W660" i="6" s="1"/>
  <c r="F571" i="6"/>
  <c r="H789" i="6"/>
  <c r="E340" i="6"/>
  <c r="R795" i="6"/>
  <c r="Q26" i="6"/>
  <c r="P435" i="6"/>
  <c r="L248" i="6"/>
  <c r="Q56" i="6"/>
  <c r="O673" i="6"/>
  <c r="K91" i="6"/>
  <c r="W91" i="6" s="1"/>
  <c r="M393" i="6"/>
  <c r="H710" i="6"/>
  <c r="G372" i="6"/>
  <c r="U372" i="6" s="1"/>
  <c r="V372" i="6" s="1"/>
  <c r="G861" i="6"/>
  <c r="U861" i="6" s="1"/>
  <c r="V861" i="6" s="1"/>
  <c r="D569" i="6"/>
  <c r="G20" i="6"/>
  <c r="U20" i="6" s="1"/>
  <c r="V20" i="6" s="1"/>
  <c r="N537" i="6"/>
  <c r="G772" i="6"/>
  <c r="U772" i="6" s="1"/>
  <c r="V772" i="6" s="1"/>
  <c r="D119" i="6"/>
  <c r="R861" i="6"/>
  <c r="R268" i="6"/>
  <c r="G226" i="6"/>
  <c r="U226" i="6" s="1"/>
  <c r="V226" i="6" s="1"/>
  <c r="E112" i="6"/>
  <c r="G360" i="6"/>
  <c r="U360" i="6" s="1"/>
  <c r="H96" i="6"/>
  <c r="G35" i="6"/>
  <c r="U35" i="6" s="1"/>
  <c r="G84" i="6"/>
  <c r="U84" i="6" s="1"/>
  <c r="V84" i="6" s="1"/>
  <c r="G818" i="6"/>
  <c r="U818" i="6" s="1"/>
  <c r="V818" i="6" s="1"/>
  <c r="R113" i="6"/>
  <c r="O49" i="6"/>
  <c r="L347" i="6"/>
  <c r="M428" i="6"/>
  <c r="E218" i="6"/>
  <c r="K49" i="6"/>
  <c r="W49" i="6" s="1"/>
  <c r="G211" i="6"/>
  <c r="U211" i="6" s="1"/>
  <c r="V211" i="6" s="1"/>
  <c r="L858" i="6"/>
  <c r="F669" i="6"/>
  <c r="Q591" i="6"/>
  <c r="E235" i="6"/>
  <c r="H788" i="6"/>
  <c r="P384" i="6"/>
  <c r="P548" i="6"/>
  <c r="O648" i="6"/>
  <c r="K291" i="6"/>
  <c r="W291" i="6" s="1"/>
  <c r="L442" i="6"/>
  <c r="H511" i="6"/>
  <c r="F756" i="6"/>
  <c r="H406" i="6"/>
  <c r="P371" i="6"/>
  <c r="O637" i="6"/>
  <c r="N499" i="6"/>
  <c r="E428" i="6"/>
  <c r="N156" i="6"/>
  <c r="H216" i="6"/>
  <c r="D331" i="6"/>
  <c r="H573" i="6"/>
  <c r="D434" i="6"/>
  <c r="D519" i="6"/>
  <c r="G57" i="6"/>
  <c r="U57" i="6" s="1"/>
  <c r="V57" i="6" s="1"/>
  <c r="D432" i="6"/>
  <c r="K575" i="6"/>
  <c r="W575" i="6" s="1"/>
  <c r="G354" i="6"/>
  <c r="U354" i="6" s="1"/>
  <c r="R307" i="6"/>
  <c r="N310" i="6"/>
  <c r="P455" i="6"/>
  <c r="R67" i="6"/>
  <c r="G439" i="6"/>
  <c r="U439" i="6" s="1"/>
  <c r="V439" i="6" s="1"/>
  <c r="G184" i="6"/>
  <c r="U184" i="6" s="1"/>
  <c r="V184" i="6" s="1"/>
  <c r="D242" i="6"/>
  <c r="F618" i="6"/>
  <c r="D747" i="6"/>
  <c r="G621" i="6"/>
  <c r="U621" i="6" s="1"/>
  <c r="V621" i="6" s="1"/>
  <c r="O228" i="6"/>
  <c r="G465" i="6"/>
  <c r="U465" i="6" s="1"/>
  <c r="V465" i="6" s="1"/>
  <c r="D753" i="6"/>
  <c r="D62" i="6"/>
  <c r="D403" i="6"/>
  <c r="K312" i="6"/>
  <c r="W312" i="6" s="1"/>
  <c r="O679" i="6"/>
  <c r="E265" i="6"/>
  <c r="D469" i="6"/>
  <c r="G740" i="6"/>
  <c r="U740" i="6" s="1"/>
  <c r="V740" i="6" s="1"/>
  <c r="E130" i="6"/>
  <c r="L424" i="6"/>
  <c r="P711" i="6"/>
  <c r="E140" i="6"/>
  <c r="N265" i="6"/>
  <c r="H35" i="6"/>
  <c r="H606" i="6"/>
  <c r="M652" i="6"/>
  <c r="H579" i="6"/>
  <c r="F848" i="6"/>
  <c r="R363" i="6"/>
  <c r="H830" i="6"/>
  <c r="G198" i="6"/>
  <c r="U198" i="6" s="1"/>
  <c r="V198" i="6" s="1"/>
  <c r="N813" i="6"/>
  <c r="P306" i="6"/>
  <c r="G435" i="6"/>
  <c r="U435" i="6" s="1"/>
  <c r="V435" i="6" s="1"/>
  <c r="L93" i="6"/>
  <c r="P378" i="6"/>
  <c r="H824" i="6"/>
  <c r="R503" i="6"/>
  <c r="D53" i="6"/>
  <c r="D445" i="6"/>
  <c r="G91" i="6"/>
  <c r="U91" i="6" s="1"/>
  <c r="V91" i="6" s="1"/>
  <c r="P194" i="6"/>
  <c r="K798" i="6"/>
  <c r="W798" i="6" s="1"/>
  <c r="N759" i="6"/>
  <c r="G194" i="6"/>
  <c r="U194" i="6" s="1"/>
  <c r="P403" i="6"/>
  <c r="R256" i="6"/>
  <c r="G19" i="6"/>
  <c r="U19" i="6" s="1"/>
  <c r="V19" i="6" s="1"/>
  <c r="R620" i="6"/>
  <c r="G824" i="6"/>
  <c r="U824" i="6" s="1"/>
  <c r="O498" i="6"/>
  <c r="G414" i="6"/>
  <c r="U414" i="6" s="1"/>
  <c r="V414" i="6" s="1"/>
  <c r="H305" i="6"/>
  <c r="H357" i="6"/>
  <c r="H665" i="6"/>
  <c r="F810" i="6"/>
  <c r="D490" i="6"/>
  <c r="D783" i="6"/>
  <c r="G334" i="6"/>
  <c r="U334" i="6" s="1"/>
  <c r="V334" i="6" s="1"/>
  <c r="H576" i="6"/>
  <c r="E513" i="6"/>
  <c r="L566" i="6"/>
  <c r="K826" i="6"/>
  <c r="W826" i="6" s="1"/>
  <c r="N739" i="6"/>
  <c r="H505" i="6"/>
  <c r="O185" i="6"/>
  <c r="E691" i="6"/>
  <c r="O781" i="6"/>
  <c r="N302" i="6"/>
  <c r="M549" i="6"/>
  <c r="H836" i="6"/>
  <c r="E409" i="6"/>
  <c r="N821" i="6"/>
  <c r="E368" i="6"/>
  <c r="Q326" i="6"/>
  <c r="F675" i="6"/>
  <c r="Q455" i="6"/>
  <c r="M388" i="6"/>
  <c r="Q261" i="6"/>
  <c r="O558" i="6"/>
  <c r="Q316" i="6"/>
  <c r="H123" i="6"/>
  <c r="N434" i="6"/>
  <c r="F624" i="6"/>
  <c r="R127" i="6"/>
  <c r="R235" i="6"/>
  <c r="H124" i="6"/>
  <c r="O608" i="6"/>
  <c r="E840" i="6"/>
  <c r="M650" i="6"/>
  <c r="H415" i="6"/>
  <c r="L168" i="6"/>
  <c r="Q381" i="6"/>
  <c r="E49" i="6"/>
  <c r="F306" i="6"/>
  <c r="L426" i="6"/>
  <c r="E626" i="6"/>
  <c r="M751" i="6"/>
  <c r="P743" i="6"/>
  <c r="Q815" i="6"/>
  <c r="Q30" i="6"/>
  <c r="E169" i="6"/>
  <c r="N175" i="6"/>
  <c r="E51" i="6"/>
  <c r="E478" i="6"/>
  <c r="K252" i="6"/>
  <c r="W252" i="6" s="1"/>
  <c r="L691" i="6"/>
  <c r="O717" i="6"/>
  <c r="P444" i="6"/>
  <c r="P539" i="6"/>
  <c r="O107" i="6"/>
  <c r="K458" i="6"/>
  <c r="W458" i="6" s="1"/>
  <c r="L313" i="6"/>
  <c r="F156" i="6"/>
  <c r="D583" i="6"/>
  <c r="F491" i="6"/>
  <c r="N86" i="6"/>
  <c r="O24" i="6"/>
  <c r="M84" i="6"/>
  <c r="N445" i="6"/>
  <c r="H630" i="6"/>
  <c r="O335" i="6"/>
  <c r="F418" i="6"/>
  <c r="E768" i="6"/>
  <c r="L820" i="6"/>
  <c r="L740" i="6"/>
  <c r="F290" i="6"/>
  <c r="G486" i="6"/>
  <c r="U486" i="6" s="1"/>
  <c r="V486" i="6" s="1"/>
  <c r="P28" i="6"/>
  <c r="O249" i="6"/>
  <c r="R203" i="6"/>
  <c r="H349" i="6"/>
  <c r="D194" i="6"/>
  <c r="G261" i="6"/>
  <c r="U261" i="6" s="1"/>
  <c r="V261" i="6" s="1"/>
  <c r="R50" i="6"/>
  <c r="G536" i="6"/>
  <c r="U536" i="6" s="1"/>
  <c r="V536" i="6" s="1"/>
  <c r="G651" i="6"/>
  <c r="U651" i="6" s="1"/>
  <c r="Q391" i="6"/>
  <c r="E623" i="6"/>
  <c r="L692" i="6"/>
  <c r="L56" i="6"/>
  <c r="M328" i="6"/>
  <c r="E145" i="6"/>
  <c r="N548" i="6"/>
  <c r="L843" i="6"/>
  <c r="E493" i="6"/>
  <c r="D400" i="6"/>
  <c r="L35" i="6"/>
  <c r="D176" i="6"/>
  <c r="Q237" i="6"/>
  <c r="N681" i="6"/>
  <c r="G33" i="6"/>
  <c r="U33" i="6" s="1"/>
  <c r="V33" i="6" s="1"/>
  <c r="D669" i="6"/>
  <c r="G187" i="6"/>
  <c r="U187" i="6" s="1"/>
  <c r="V187" i="6" s="1"/>
  <c r="L49" i="6"/>
  <c r="G830" i="6"/>
  <c r="U830" i="6" s="1"/>
  <c r="V830" i="6" s="1"/>
  <c r="N149" i="6"/>
  <c r="P340" i="6"/>
  <c r="F252" i="6"/>
  <c r="F399" i="6"/>
  <c r="M579" i="6"/>
  <c r="N180" i="6"/>
  <c r="N414" i="6"/>
  <c r="D850" i="6"/>
  <c r="D222" i="6"/>
  <c r="G864" i="6"/>
  <c r="O211" i="6"/>
  <c r="L413" i="6"/>
  <c r="K140" i="6"/>
  <c r="W140" i="6" s="1"/>
  <c r="G89" i="6"/>
  <c r="U89" i="6" s="1"/>
  <c r="N405" i="6"/>
  <c r="N661" i="6"/>
  <c r="Q260" i="6"/>
  <c r="D262" i="6"/>
  <c r="D122" i="6"/>
  <c r="D133" i="6"/>
  <c r="D116" i="6"/>
  <c r="Q543" i="6"/>
  <c r="L378" i="6"/>
  <c r="L69" i="6"/>
  <c r="N599" i="6"/>
  <c r="K746" i="6"/>
  <c r="W746" i="6" s="1"/>
  <c r="R422" i="6"/>
  <c r="D391" i="6"/>
  <c r="O529" i="6"/>
  <c r="L639" i="6"/>
  <c r="L605" i="6"/>
  <c r="G747" i="6"/>
  <c r="U747" i="6" s="1"/>
  <c r="R458" i="6"/>
  <c r="K487" i="6"/>
  <c r="W487" i="6" s="1"/>
  <c r="L278" i="6"/>
  <c r="D428" i="6"/>
  <c r="Q505" i="6"/>
  <c r="M739" i="6"/>
  <c r="L87" i="6"/>
  <c r="M529" i="6"/>
  <c r="K644" i="6"/>
  <c r="W644" i="6" s="1"/>
  <c r="P602" i="6"/>
  <c r="Q510" i="6"/>
  <c r="L397" i="6"/>
  <c r="K414" i="6"/>
  <c r="W414" i="6" s="1"/>
  <c r="K205" i="6"/>
  <c r="W205" i="6" s="1"/>
  <c r="N291" i="6"/>
  <c r="R593" i="6"/>
  <c r="D404" i="6"/>
  <c r="P365" i="6"/>
  <c r="N247" i="6"/>
  <c r="G771" i="6"/>
  <c r="U771" i="6" s="1"/>
  <c r="V771" i="6" s="1"/>
  <c r="P827" i="6"/>
  <c r="D209" i="6"/>
  <c r="G809" i="6"/>
  <c r="U809" i="6" s="1"/>
  <c r="V809" i="6" s="1"/>
  <c r="R273" i="6"/>
  <c r="N61" i="6"/>
  <c r="P626" i="6"/>
  <c r="M185" i="6"/>
  <c r="M140" i="6"/>
  <c r="N366" i="6"/>
  <c r="G251" i="6"/>
  <c r="U251" i="6" s="1"/>
  <c r="V251" i="6" s="1"/>
  <c r="G622" i="6"/>
  <c r="U622" i="6" s="1"/>
  <c r="V622" i="6" s="1"/>
  <c r="L234" i="6"/>
  <c r="Q719" i="6"/>
  <c r="E118" i="6"/>
  <c r="G600" i="6"/>
  <c r="U600" i="6" s="1"/>
  <c r="V600" i="6" s="1"/>
  <c r="K534" i="6"/>
  <c r="W534" i="6" s="1"/>
  <c r="G316" i="6"/>
  <c r="U316" i="6" s="1"/>
  <c r="V316" i="6" s="1"/>
  <c r="R578" i="6"/>
  <c r="E60" i="6"/>
  <c r="H88" i="6"/>
  <c r="P30" i="6"/>
  <c r="R29" i="6"/>
  <c r="Q838" i="6"/>
  <c r="H751" i="6"/>
  <c r="F800" i="6"/>
  <c r="P639" i="6"/>
  <c r="O319" i="6"/>
  <c r="F423" i="6"/>
  <c r="H668" i="6"/>
  <c r="P753" i="6"/>
  <c r="M540" i="6"/>
  <c r="M551" i="6"/>
  <c r="E100" i="6"/>
  <c r="N812" i="6"/>
  <c r="M546" i="6"/>
  <c r="F393" i="6"/>
  <c r="O795" i="6"/>
  <c r="Q772" i="6"/>
  <c r="H680" i="6"/>
  <c r="M352" i="6"/>
  <c r="L450" i="6"/>
  <c r="K365" i="6"/>
  <c r="W365" i="6" s="1"/>
  <c r="P706" i="6"/>
  <c r="Q356" i="6"/>
  <c r="E598" i="6"/>
  <c r="F65" i="6"/>
  <c r="E544" i="6"/>
  <c r="O244" i="6"/>
  <c r="O64" i="6"/>
  <c r="R612" i="6"/>
  <c r="R459" i="6"/>
  <c r="D476" i="6"/>
  <c r="F606" i="6"/>
  <c r="P235" i="6"/>
  <c r="H512" i="6"/>
  <c r="R454" i="6"/>
  <c r="P786" i="6"/>
  <c r="M256" i="6"/>
  <c r="O183" i="6"/>
  <c r="P386" i="6"/>
  <c r="Q612" i="6"/>
  <c r="H221" i="6"/>
  <c r="N368" i="6"/>
  <c r="L543" i="6"/>
  <c r="M370" i="6"/>
  <c r="H820" i="6"/>
  <c r="O247" i="6"/>
  <c r="H353" i="6"/>
  <c r="P736" i="6"/>
  <c r="M409" i="6"/>
  <c r="R830" i="6"/>
  <c r="L110" i="6"/>
  <c r="M468" i="6"/>
  <c r="M390" i="6"/>
  <c r="N628" i="6"/>
  <c r="O611" i="6"/>
  <c r="F441" i="6"/>
  <c r="H681" i="6"/>
  <c r="O43" i="6"/>
  <c r="N648" i="6"/>
  <c r="H275" i="6"/>
  <c r="L807" i="6"/>
  <c r="G815" i="6"/>
  <c r="U815" i="6" s="1"/>
  <c r="R46" i="6"/>
  <c r="F206" i="6"/>
  <c r="L258" i="6"/>
  <c r="K708" i="6"/>
  <c r="W708" i="6" s="1"/>
  <c r="M267" i="6"/>
  <c r="Q341" i="6"/>
  <c r="Q173" i="6"/>
  <c r="Q793" i="6"/>
  <c r="R251" i="6"/>
  <c r="P155" i="6"/>
  <c r="G28" i="6"/>
  <c r="U28" i="6" s="1"/>
  <c r="V28" i="6" s="1"/>
  <c r="R804" i="6"/>
  <c r="L743" i="6"/>
  <c r="Q264" i="6"/>
  <c r="F851" i="6"/>
  <c r="R682" i="6"/>
  <c r="P283" i="6"/>
  <c r="O223" i="6"/>
  <c r="H825" i="6"/>
  <c r="G322" i="6"/>
  <c r="U322" i="6" s="1"/>
  <c r="V322" i="6" s="1"/>
  <c r="R670" i="6"/>
  <c r="G319" i="6"/>
  <c r="U319" i="6" s="1"/>
  <c r="V319" i="6" s="1"/>
  <c r="D543" i="6"/>
  <c r="G572" i="6"/>
  <c r="U572" i="6" s="1"/>
  <c r="V572" i="6" s="1"/>
  <c r="D627" i="6"/>
  <c r="P654" i="6"/>
  <c r="G440" i="6"/>
  <c r="U440" i="6" s="1"/>
  <c r="V440" i="6" s="1"/>
  <c r="E345" i="6"/>
  <c r="D846" i="6"/>
  <c r="G123" i="6"/>
  <c r="U123" i="6" s="1"/>
  <c r="V123" i="6" s="1"/>
  <c r="Q614" i="6"/>
  <c r="H201" i="6"/>
  <c r="N406" i="6"/>
  <c r="F532" i="6"/>
  <c r="M495" i="6"/>
  <c r="M155" i="6"/>
  <c r="F189" i="6"/>
  <c r="K411" i="6"/>
  <c r="W411" i="6" s="1"/>
  <c r="H429" i="6"/>
  <c r="M794" i="6"/>
  <c r="K287" i="6"/>
  <c r="W287" i="6" s="1"/>
  <c r="F330" i="6"/>
  <c r="G266" i="6"/>
  <c r="U266" i="6" s="1"/>
  <c r="V266" i="6" s="1"/>
  <c r="G552" i="6"/>
  <c r="U552" i="6" s="1"/>
  <c r="V552" i="6" s="1"/>
  <c r="M181" i="6"/>
  <c r="G575" i="6"/>
  <c r="U575" i="6" s="1"/>
  <c r="V575" i="6" s="1"/>
  <c r="G601" i="6"/>
  <c r="U601" i="6" s="1"/>
  <c r="V601" i="6" s="1"/>
  <c r="G377" i="6"/>
  <c r="U377" i="6" s="1"/>
  <c r="V377" i="6" s="1"/>
  <c r="D758" i="6"/>
  <c r="G321" i="6"/>
  <c r="U321" i="6" s="1"/>
  <c r="V321" i="6" s="1"/>
  <c r="G582" i="6"/>
  <c r="U582" i="6" s="1"/>
  <c r="V582" i="6" s="1"/>
  <c r="G350" i="6"/>
  <c r="U350" i="6" s="1"/>
  <c r="V350" i="6" s="1"/>
  <c r="L563" i="6"/>
  <c r="Q318" i="6"/>
  <c r="K862" i="6"/>
  <c r="W862" i="6" s="1"/>
  <c r="M745" i="6"/>
  <c r="M237" i="6"/>
  <c r="L65" i="6"/>
  <c r="E210" i="6"/>
  <c r="M673" i="6"/>
  <c r="Q469" i="6"/>
  <c r="G423" i="6"/>
  <c r="U423" i="6" s="1"/>
  <c r="V423" i="6" s="1"/>
  <c r="F481" i="6"/>
  <c r="G826" i="6"/>
  <c r="U826" i="6" s="1"/>
  <c r="V826" i="6" s="1"/>
  <c r="R44" i="6"/>
  <c r="G110" i="6"/>
  <c r="U110" i="6" s="1"/>
  <c r="V110" i="6" s="1"/>
  <c r="D70" i="6"/>
  <c r="K156" i="6"/>
  <c r="W156" i="6" s="1"/>
  <c r="N272" i="6"/>
  <c r="R475" i="6"/>
  <c r="N839" i="6"/>
  <c r="O761" i="6"/>
  <c r="L435" i="6"/>
  <c r="K21" i="6"/>
  <c r="W21" i="6" s="1"/>
  <c r="P93" i="6"/>
  <c r="F470" i="6"/>
  <c r="Q164" i="6"/>
  <c r="H682" i="6"/>
  <c r="Q578" i="6"/>
  <c r="K535" i="6"/>
  <c r="W535" i="6" s="1"/>
  <c r="H657" i="6"/>
  <c r="Q580" i="6"/>
  <c r="R48" i="6"/>
  <c r="P353" i="6"/>
  <c r="E23" i="6"/>
  <c r="N848" i="6"/>
  <c r="O290" i="6"/>
  <c r="H119" i="6"/>
  <c r="L804" i="6"/>
  <c r="P802" i="6"/>
  <c r="Q784" i="6"/>
  <c r="E305" i="6"/>
  <c r="F197" i="6"/>
  <c r="H29" i="6"/>
  <c r="O132" i="6"/>
  <c r="H501" i="6"/>
  <c r="P861" i="6"/>
  <c r="O195" i="6"/>
  <c r="F35" i="6"/>
  <c r="L66" i="6"/>
  <c r="R335" i="6"/>
  <c r="Q97" i="6"/>
  <c r="Q796" i="6"/>
  <c r="H405" i="6"/>
  <c r="H338" i="6"/>
  <c r="P228" i="6"/>
  <c r="F717" i="6"/>
  <c r="E473" i="6"/>
  <c r="O61" i="6"/>
  <c r="E737" i="6"/>
  <c r="N78" i="6"/>
  <c r="L302" i="6"/>
  <c r="P94" i="6"/>
  <c r="R327" i="6"/>
  <c r="R112" i="6"/>
  <c r="E826" i="6"/>
  <c r="N183" i="6"/>
  <c r="Q822" i="6"/>
  <c r="O360" i="6"/>
  <c r="Q600" i="6"/>
  <c r="K219" i="6"/>
  <c r="W219" i="6" s="1"/>
  <c r="O200" i="6"/>
  <c r="K786" i="6"/>
  <c r="W786" i="6" s="1"/>
  <c r="P171" i="6"/>
  <c r="Q408" i="6"/>
  <c r="O412" i="6"/>
  <c r="H431" i="6"/>
  <c r="Q632" i="6"/>
  <c r="R109" i="6"/>
  <c r="H245" i="6"/>
  <c r="Q414" i="6"/>
  <c r="E353" i="6"/>
  <c r="H719" i="6"/>
  <c r="H153" i="6"/>
  <c r="O219" i="6"/>
  <c r="O818" i="6"/>
  <c r="K131" i="6"/>
  <c r="W131" i="6" s="1"/>
  <c r="Q847" i="6"/>
  <c r="E166" i="6"/>
  <c r="L95" i="6"/>
  <c r="R394" i="6"/>
  <c r="E682" i="6"/>
  <c r="F305" i="6"/>
  <c r="M308" i="6"/>
  <c r="Q272" i="6"/>
  <c r="L314" i="6"/>
  <c r="K626" i="6"/>
  <c r="W626" i="6" s="1"/>
  <c r="F528" i="6"/>
  <c r="H782" i="6"/>
  <c r="N144" i="6"/>
  <c r="F386" i="6"/>
  <c r="L550" i="6"/>
  <c r="N845" i="6"/>
  <c r="O191" i="6"/>
  <c r="M566" i="6"/>
  <c r="N218" i="6"/>
  <c r="F816" i="6"/>
  <c r="P490" i="6"/>
  <c r="L679" i="6"/>
  <c r="M286" i="6"/>
  <c r="F95" i="6"/>
  <c r="Q853" i="6"/>
  <c r="Q350" i="6"/>
  <c r="H477" i="6"/>
  <c r="Q193" i="6"/>
  <c r="D235" i="6"/>
  <c r="F311" i="6"/>
  <c r="H226" i="6"/>
  <c r="E291" i="6"/>
  <c r="Q297" i="6"/>
  <c r="N508" i="6"/>
  <c r="P437" i="6"/>
  <c r="L668" i="6"/>
  <c r="P817" i="6"/>
  <c r="E785" i="6"/>
  <c r="E538" i="6"/>
  <c r="F641" i="6"/>
  <c r="P230" i="6"/>
  <c r="Q126" i="6"/>
  <c r="H365" i="6"/>
  <c r="D832" i="6"/>
  <c r="N136" i="6"/>
  <c r="O651" i="6"/>
  <c r="K431" i="6"/>
  <c r="W431" i="6" s="1"/>
  <c r="H106" i="6"/>
  <c r="F493" i="6"/>
  <c r="P636" i="6"/>
  <c r="E745" i="6"/>
  <c r="M160" i="6"/>
  <c r="G205" i="6"/>
  <c r="U205" i="6" s="1"/>
  <c r="G365" i="6"/>
  <c r="U365" i="6" s="1"/>
  <c r="V365" i="6" s="1"/>
  <c r="F826" i="6"/>
  <c r="E282" i="6"/>
  <c r="F500" i="6"/>
  <c r="E758" i="6"/>
  <c r="H471" i="6"/>
  <c r="F651" i="6"/>
  <c r="H779" i="6"/>
  <c r="F81" i="6"/>
  <c r="G631" i="6"/>
  <c r="U631" i="6" s="1"/>
  <c r="L786" i="6"/>
  <c r="O55" i="6"/>
  <c r="D340" i="6"/>
  <c r="O38" i="6"/>
  <c r="L591" i="6"/>
  <c r="N369" i="6"/>
  <c r="G416" i="6"/>
  <c r="U416" i="6" s="1"/>
  <c r="V416" i="6" s="1"/>
  <c r="L377" i="6"/>
  <c r="G609" i="6"/>
  <c r="U609" i="6" s="1"/>
  <c r="V609" i="6" s="1"/>
  <c r="D201" i="6"/>
  <c r="F161" i="6"/>
  <c r="K87" i="6"/>
  <c r="W87" i="6" s="1"/>
  <c r="O196" i="6"/>
  <c r="F131" i="6"/>
  <c r="F38" i="6"/>
  <c r="L846" i="6"/>
  <c r="N800" i="6"/>
  <c r="G76" i="6"/>
  <c r="U76" i="6" s="1"/>
  <c r="V76" i="6" s="1"/>
  <c r="H142" i="6"/>
  <c r="M231" i="6"/>
  <c r="E398" i="6"/>
  <c r="D577" i="6"/>
  <c r="P723" i="6"/>
  <c r="E64" i="6"/>
  <c r="N528" i="6"/>
  <c r="P658" i="6"/>
  <c r="P751" i="6"/>
  <c r="R284" i="6"/>
  <c r="O189" i="6"/>
  <c r="Q362" i="6"/>
  <c r="M250" i="6"/>
  <c r="P738" i="6"/>
  <c r="P846" i="6"/>
  <c r="L789" i="6"/>
  <c r="E796" i="6"/>
  <c r="P408" i="6"/>
  <c r="P594" i="6"/>
  <c r="O133" i="6"/>
  <c r="R823" i="6"/>
  <c r="O322" i="6"/>
  <c r="G342" i="6"/>
  <c r="U342" i="6" s="1"/>
  <c r="M333" i="6"/>
  <c r="G255" i="6"/>
  <c r="U255" i="6" s="1"/>
  <c r="Q587" i="6"/>
  <c r="M268" i="6"/>
  <c r="D862" i="6"/>
  <c r="M58" i="6"/>
  <c r="G823" i="6"/>
  <c r="U823" i="6" s="1"/>
  <c r="V823" i="6" s="1"/>
  <c r="N112" i="6"/>
  <c r="F388" i="6"/>
  <c r="F69" i="6"/>
  <c r="P404" i="6"/>
  <c r="D681" i="6"/>
  <c r="G537" i="6"/>
  <c r="U537" i="6" s="1"/>
  <c r="V537" i="6" s="1"/>
  <c r="F149" i="6"/>
  <c r="M26" i="6"/>
  <c r="Q774" i="6"/>
  <c r="K796" i="6"/>
  <c r="W796" i="6" s="1"/>
  <c r="Q800" i="6"/>
  <c r="P807" i="6"/>
  <c r="O596" i="6"/>
  <c r="N575" i="6"/>
  <c r="R122" i="6"/>
  <c r="H546" i="6"/>
  <c r="P682" i="6"/>
  <c r="Q438" i="6"/>
  <c r="E656" i="6"/>
  <c r="M240" i="6"/>
  <c r="Q654" i="6"/>
  <c r="O650" i="6"/>
  <c r="R716" i="6"/>
  <c r="R491" i="6"/>
  <c r="K736" i="6"/>
  <c r="W736" i="6" s="1"/>
  <c r="N483" i="6"/>
  <c r="R698" i="6"/>
  <c r="P446" i="6"/>
  <c r="H766" i="6"/>
  <c r="F109" i="6"/>
  <c r="N99" i="6"/>
  <c r="E699" i="6"/>
  <c r="M506" i="6"/>
  <c r="L312" i="6"/>
  <c r="N396" i="6"/>
  <c r="F121" i="6"/>
  <c r="F334" i="6"/>
  <c r="R692" i="6"/>
  <c r="M717" i="6"/>
  <c r="P562" i="6"/>
  <c r="K226" i="6"/>
  <c r="W226" i="6" s="1"/>
  <c r="H778" i="6"/>
  <c r="O459" i="6"/>
  <c r="H189" i="6"/>
  <c r="N718" i="6"/>
  <c r="L814" i="6"/>
  <c r="L371" i="6"/>
  <c r="K384" i="6"/>
  <c r="W384" i="6" s="1"/>
  <c r="M141" i="6"/>
  <c r="E66" i="6"/>
  <c r="E399" i="6"/>
  <c r="H819" i="6"/>
  <c r="H112" i="6"/>
  <c r="R735" i="6"/>
  <c r="P117" i="6"/>
  <c r="F504" i="6"/>
  <c r="Q266" i="6"/>
  <c r="N88" i="6"/>
  <c r="P503" i="6"/>
  <c r="R484" i="6"/>
  <c r="F601" i="6"/>
  <c r="R743" i="6"/>
  <c r="P640" i="6"/>
  <c r="M626" i="6"/>
  <c r="O366" i="6"/>
  <c r="E362" i="6"/>
  <c r="O256" i="6"/>
  <c r="F827" i="6"/>
  <c r="K668" i="6"/>
  <c r="W668" i="6" s="1"/>
  <c r="R470" i="6"/>
  <c r="H129" i="6"/>
  <c r="Q415" i="6"/>
  <c r="R432" i="6"/>
  <c r="Q625" i="6"/>
  <c r="E526" i="6"/>
  <c r="N201" i="6"/>
  <c r="K39" i="6"/>
  <c r="W39" i="6" s="1"/>
  <c r="Q705" i="6"/>
  <c r="K33" i="6"/>
  <c r="W33" i="6" s="1"/>
  <c r="H272" i="6"/>
  <c r="N147" i="6"/>
  <c r="E373" i="6"/>
  <c r="N669" i="6"/>
  <c r="K564" i="6"/>
  <c r="W564" i="6" s="1"/>
  <c r="G72" i="6"/>
  <c r="U72" i="6" s="1"/>
  <c r="V72" i="6" s="1"/>
  <c r="K648" i="6"/>
  <c r="W648" i="6" s="1"/>
  <c r="G454" i="6"/>
  <c r="U454" i="6" s="1"/>
  <c r="V454" i="6" s="1"/>
  <c r="G86" i="6"/>
  <c r="U86" i="6" s="1"/>
  <c r="V86" i="6" s="1"/>
  <c r="D281" i="6"/>
  <c r="L406" i="6"/>
  <c r="N684" i="6"/>
  <c r="L584" i="6"/>
  <c r="D325" i="6"/>
  <c r="N133" i="6"/>
  <c r="D555" i="6"/>
  <c r="E794" i="6"/>
  <c r="F208" i="6"/>
  <c r="K321" i="6"/>
  <c r="W321" i="6" s="1"/>
  <c r="E605" i="6"/>
  <c r="Q599" i="6"/>
  <c r="H183" i="6"/>
  <c r="G516" i="6"/>
  <c r="U516" i="6" s="1"/>
  <c r="V516" i="6" s="1"/>
  <c r="Q724" i="6"/>
  <c r="O567" i="6"/>
  <c r="Q367" i="6"/>
  <c r="G790" i="6"/>
  <c r="U790" i="6" s="1"/>
  <c r="V790" i="6" s="1"/>
  <c r="R253" i="6"/>
  <c r="P214" i="6"/>
  <c r="K254" i="6"/>
  <c r="W254" i="6" s="1"/>
  <c r="R170" i="6"/>
  <c r="O42" i="6"/>
  <c r="D135" i="6"/>
  <c r="M473" i="6"/>
  <c r="E566" i="6"/>
  <c r="N258" i="6"/>
  <c r="N708" i="6"/>
  <c r="H635" i="6"/>
  <c r="H735" i="6"/>
  <c r="Q574" i="6"/>
  <c r="L536" i="6"/>
  <c r="G755" i="6"/>
  <c r="U755" i="6" s="1"/>
  <c r="V755" i="6" s="1"/>
  <c r="R85" i="6"/>
  <c r="P579" i="6"/>
  <c r="D196" i="6"/>
  <c r="F82" i="6"/>
  <c r="L509" i="6"/>
  <c r="Q733" i="6"/>
  <c r="D578" i="6"/>
  <c r="D639" i="6"/>
  <c r="N159" i="6"/>
  <c r="G848" i="6"/>
  <c r="U848" i="6" s="1"/>
  <c r="V848" i="6" s="1"/>
  <c r="Q743" i="6"/>
  <c r="Q385" i="6"/>
  <c r="P61" i="6"/>
  <c r="L135" i="6"/>
  <c r="Q550" i="6"/>
  <c r="Q416" i="6"/>
  <c r="R494" i="6"/>
  <c r="G492" i="6"/>
  <c r="U492" i="6" s="1"/>
  <c r="V492" i="6" s="1"/>
  <c r="Q386" i="6"/>
  <c r="H539" i="6"/>
  <c r="D452" i="6"/>
  <c r="G210" i="6"/>
  <c r="U210" i="6" s="1"/>
  <c r="V210" i="6" s="1"/>
  <c r="D341" i="6"/>
  <c r="M200" i="6"/>
  <c r="R609" i="6"/>
  <c r="Q495" i="6"/>
  <c r="R549" i="6"/>
  <c r="P726" i="6"/>
  <c r="F833" i="6"/>
  <c r="Q418" i="6"/>
  <c r="R376" i="6"/>
  <c r="P588" i="6"/>
  <c r="P377" i="6"/>
  <c r="K552" i="6"/>
  <c r="W552" i="6" s="1"/>
  <c r="H168" i="6"/>
  <c r="P549" i="6"/>
  <c r="L389" i="6"/>
  <c r="K134" i="6"/>
  <c r="W134" i="6" s="1"/>
  <c r="F31" i="6"/>
  <c r="F602" i="6"/>
  <c r="P248" i="6"/>
  <c r="F779" i="6"/>
  <c r="M222" i="6"/>
  <c r="M584" i="6"/>
  <c r="K855" i="6"/>
  <c r="W855" i="6" s="1"/>
  <c r="F459" i="6"/>
  <c r="N179" i="6"/>
  <c r="H28" i="6"/>
  <c r="N77" i="6"/>
  <c r="K566" i="6"/>
  <c r="W566" i="6" s="1"/>
  <c r="R785" i="6"/>
  <c r="F369" i="6"/>
  <c r="R201" i="6"/>
  <c r="M524" i="6"/>
  <c r="H364" i="6"/>
  <c r="H170" i="6"/>
  <c r="K562" i="6"/>
  <c r="W562" i="6" s="1"/>
  <c r="L201" i="6"/>
  <c r="K361" i="6"/>
  <c r="W361" i="6" s="1"/>
  <c r="Q439" i="6"/>
  <c r="Q765" i="6"/>
  <c r="H843" i="6"/>
  <c r="F530" i="6"/>
  <c r="N546" i="6"/>
  <c r="E708" i="6"/>
  <c r="E487" i="6"/>
  <c r="N783" i="6"/>
  <c r="F529" i="6"/>
  <c r="H456" i="6"/>
  <c r="M457" i="6"/>
  <c r="P683" i="6"/>
  <c r="Q837" i="6"/>
  <c r="E139" i="6"/>
  <c r="F725" i="6"/>
  <c r="M202" i="6"/>
  <c r="M556" i="6"/>
  <c r="O858" i="6"/>
  <c r="F175" i="6"/>
  <c r="F679" i="6"/>
  <c r="F495" i="6"/>
  <c r="F415" i="6"/>
  <c r="R45" i="6"/>
  <c r="E199" i="6"/>
  <c r="R821" i="6"/>
  <c r="R278" i="6"/>
  <c r="E207" i="6"/>
  <c r="P783" i="6"/>
  <c r="L812" i="6"/>
  <c r="L98" i="6"/>
  <c r="M581" i="6"/>
  <c r="F256" i="6"/>
  <c r="Q241" i="6"/>
  <c r="E546" i="6"/>
  <c r="P142" i="6"/>
  <c r="R855" i="6"/>
  <c r="H128" i="6"/>
  <c r="F511" i="6"/>
  <c r="O702" i="6"/>
  <c r="Q208" i="6"/>
  <c r="H596" i="6"/>
  <c r="P305" i="6"/>
  <c r="M690" i="6"/>
  <c r="O546" i="6"/>
  <c r="E402" i="6"/>
  <c r="L155" i="6"/>
  <c r="E829" i="6"/>
  <c r="N784" i="6"/>
  <c r="L680" i="6"/>
  <c r="Q818" i="6"/>
  <c r="K195" i="6"/>
  <c r="W195" i="6" s="1"/>
  <c r="O124" i="6"/>
  <c r="O350" i="6"/>
  <c r="L160" i="6"/>
  <c r="L611" i="6"/>
  <c r="M738" i="6"/>
  <c r="Q267" i="6"/>
  <c r="E425" i="6"/>
  <c r="K402" i="6"/>
  <c r="W402" i="6" s="1"/>
  <c r="D602" i="6"/>
  <c r="F447" i="6"/>
  <c r="F762" i="6"/>
  <c r="Q166" i="6"/>
  <c r="E162" i="6"/>
  <c r="F115" i="6"/>
  <c r="L548" i="6"/>
  <c r="O207" i="6"/>
  <c r="R404" i="6"/>
  <c r="R180" i="6"/>
  <c r="P168" i="6"/>
  <c r="R176" i="6"/>
  <c r="L580" i="6"/>
  <c r="G519" i="6"/>
  <c r="U519" i="6" s="1"/>
  <c r="V519" i="6" s="1"/>
  <c r="P57" i="6"/>
  <c r="R650" i="6"/>
  <c r="Q118" i="6"/>
  <c r="N706" i="6"/>
  <c r="K354" i="6"/>
  <c r="W354" i="6" s="1"/>
  <c r="O738" i="6"/>
  <c r="L241" i="6"/>
  <c r="K559" i="6"/>
  <c r="W559" i="6" s="1"/>
  <c r="N737" i="6"/>
  <c r="E852" i="6"/>
  <c r="N671" i="6"/>
  <c r="G206" i="6"/>
  <c r="U206" i="6" s="1"/>
  <c r="V206" i="6" s="1"/>
  <c r="P648" i="6"/>
  <c r="N326" i="6"/>
  <c r="F291" i="6"/>
  <c r="N562" i="6"/>
  <c r="H418" i="6"/>
  <c r="R339" i="6"/>
  <c r="K675" i="6"/>
  <c r="W675" i="6" s="1"/>
  <c r="N373" i="6"/>
  <c r="O602" i="6"/>
  <c r="F64" i="6"/>
  <c r="K514" i="6"/>
  <c r="W514" i="6" s="1"/>
  <c r="Q24" i="6"/>
  <c r="R124" i="6"/>
  <c r="Q256" i="6"/>
  <c r="Q700" i="6"/>
  <c r="N132" i="6"/>
  <c r="K630" i="6"/>
  <c r="W630" i="6" s="1"/>
  <c r="F773" i="6"/>
  <c r="F483" i="6"/>
  <c r="P520" i="6"/>
  <c r="O372" i="6"/>
  <c r="N766" i="6"/>
  <c r="L116" i="6"/>
  <c r="K141" i="6"/>
  <c r="W141" i="6" s="1"/>
  <c r="G650" i="6"/>
  <c r="U650" i="6" s="1"/>
  <c r="V650" i="6" s="1"/>
  <c r="O444" i="6"/>
  <c r="M399" i="6"/>
  <c r="K144" i="6"/>
  <c r="W144" i="6" s="1"/>
  <c r="M227" i="6"/>
  <c r="K556" i="6"/>
  <c r="W556" i="6" s="1"/>
  <c r="H590" i="6"/>
  <c r="O347" i="6"/>
  <c r="F797" i="6"/>
  <c r="O612" i="6"/>
  <c r="O552" i="6"/>
  <c r="K809" i="6"/>
  <c r="W809" i="6" s="1"/>
  <c r="O117" i="6"/>
  <c r="P864" i="6"/>
  <c r="F98" i="6"/>
  <c r="Q777" i="6"/>
  <c r="E351" i="6"/>
  <c r="K629" i="6"/>
  <c r="W629" i="6" s="1"/>
  <c r="Q770" i="6"/>
  <c r="N184" i="6"/>
  <c r="Q549" i="6"/>
  <c r="O666" i="6"/>
  <c r="K696" i="6"/>
  <c r="W696" i="6" s="1"/>
  <c r="H785" i="6"/>
  <c r="F433" i="6"/>
  <c r="L74" i="6"/>
  <c r="F320" i="6"/>
  <c r="L68" i="6"/>
  <c r="H114" i="6"/>
  <c r="K545" i="6"/>
  <c r="W545" i="6" s="1"/>
  <c r="O834" i="6"/>
  <c r="Q791" i="6"/>
  <c r="L117" i="6"/>
  <c r="P560" i="6"/>
  <c r="K213" i="6"/>
  <c r="W213" i="6" s="1"/>
  <c r="K215" i="6"/>
  <c r="W215" i="6" s="1"/>
  <c r="N549" i="6"/>
  <c r="M411" i="6"/>
  <c r="K83" i="6"/>
  <c r="W83" i="6" s="1"/>
  <c r="N482" i="6"/>
  <c r="E672" i="6"/>
  <c r="E847" i="6"/>
  <c r="E394" i="6"/>
  <c r="K716" i="6"/>
  <c r="W716" i="6" s="1"/>
  <c r="H611" i="6"/>
  <c r="P170" i="6"/>
  <c r="M24" i="6"/>
  <c r="M178" i="6"/>
  <c r="F310" i="6"/>
  <c r="M800" i="6"/>
  <c r="H491" i="6"/>
  <c r="P641" i="6"/>
  <c r="O392" i="6"/>
  <c r="E157" i="6"/>
  <c r="H176" i="6"/>
  <c r="O714" i="6"/>
  <c r="R700" i="6"/>
  <c r="D231" i="6"/>
  <c r="G670" i="6"/>
  <c r="U670" i="6" s="1"/>
  <c r="V670" i="6" s="1"/>
  <c r="G139" i="6"/>
  <c r="U139" i="6" s="1"/>
  <c r="V139" i="6" s="1"/>
  <c r="G660" i="6"/>
  <c r="U660" i="6" s="1"/>
  <c r="V660" i="6" s="1"/>
  <c r="M412" i="6"/>
  <c r="N146" i="6"/>
  <c r="P337" i="6"/>
  <c r="H585" i="6"/>
  <c r="N769" i="6"/>
  <c r="O811" i="6"/>
  <c r="R753" i="6"/>
  <c r="G396" i="6"/>
  <c r="U396" i="6" s="1"/>
  <c r="D738" i="6"/>
  <c r="G385" i="6"/>
  <c r="U385" i="6" s="1"/>
  <c r="N780" i="6"/>
  <c r="M553" i="6"/>
  <c r="E256" i="6"/>
  <c r="M505" i="6"/>
  <c r="D709" i="6"/>
  <c r="P822" i="6"/>
  <c r="L262" i="6"/>
  <c r="R724" i="6"/>
  <c r="K290" i="6"/>
  <c r="W290" i="6" s="1"/>
  <c r="H234" i="6"/>
  <c r="O574" i="6"/>
  <c r="Q312" i="6"/>
  <c r="H831" i="6"/>
  <c r="Q816" i="6"/>
  <c r="N817" i="6"/>
  <c r="E698" i="6"/>
  <c r="E203" i="6"/>
  <c r="E558" i="6"/>
  <c r="M845" i="6"/>
  <c r="L479" i="6"/>
  <c r="Q762" i="6"/>
  <c r="H162" i="6"/>
  <c r="H334" i="6"/>
  <c r="M77" i="6"/>
  <c r="R627" i="6"/>
  <c r="P339" i="6"/>
  <c r="Q110" i="6"/>
  <c r="Q197" i="6"/>
  <c r="P790" i="6"/>
  <c r="N309" i="6"/>
  <c r="O385" i="6"/>
  <c r="K614" i="6"/>
  <c r="W614" i="6" s="1"/>
  <c r="P650" i="6"/>
  <c r="M597" i="6"/>
  <c r="Q647" i="6"/>
  <c r="N749" i="6"/>
  <c r="H722" i="6"/>
  <c r="N752" i="6"/>
  <c r="H285" i="6"/>
  <c r="M787" i="6"/>
  <c r="O44" i="6"/>
  <c r="L244" i="6"/>
  <c r="O73" i="6"/>
  <c r="K434" i="6"/>
  <c r="W434" i="6" s="1"/>
  <c r="H97" i="6"/>
  <c r="P693" i="6"/>
  <c r="L284" i="6"/>
  <c r="E804" i="6"/>
  <c r="K307" i="6"/>
  <c r="W307" i="6" s="1"/>
  <c r="F144" i="6"/>
  <c r="R532" i="6"/>
  <c r="O365" i="6"/>
  <c r="H336" i="6"/>
  <c r="M157" i="6"/>
  <c r="G501" i="6"/>
  <c r="U501" i="6" s="1"/>
  <c r="V501" i="6" s="1"/>
  <c r="Q715" i="6"/>
  <c r="F89" i="6"/>
  <c r="R439" i="6"/>
  <c r="K316" i="6"/>
  <c r="W316" i="6" s="1"/>
  <c r="G203" i="6"/>
  <c r="U203" i="6" s="1"/>
  <c r="V203" i="6" s="1"/>
  <c r="M355" i="6"/>
  <c r="M810" i="6"/>
  <c r="Q498" i="6"/>
  <c r="E277" i="6"/>
  <c r="R497" i="6"/>
  <c r="O526" i="6"/>
  <c r="R397" i="6"/>
  <c r="E288" i="6"/>
  <c r="K727" i="6"/>
  <c r="W727" i="6" s="1"/>
  <c r="O145" i="6"/>
  <c r="H30" i="6"/>
  <c r="O441" i="6"/>
  <c r="P808" i="6"/>
  <c r="P678" i="6"/>
  <c r="D562" i="6"/>
  <c r="L642" i="6"/>
  <c r="L365" i="6"/>
  <c r="G324" i="6"/>
  <c r="U324" i="6" s="1"/>
  <c r="V324" i="6" s="1"/>
  <c r="P727" i="6"/>
  <c r="D356" i="6"/>
  <c r="L58" i="6"/>
  <c r="G840" i="6"/>
  <c r="U840" i="6" s="1"/>
  <c r="V840" i="6" s="1"/>
  <c r="O422" i="6"/>
  <c r="M658" i="6"/>
  <c r="E554" i="6"/>
  <c r="L200" i="6"/>
  <c r="N440" i="6"/>
  <c r="P200" i="6"/>
  <c r="H706" i="6"/>
  <c r="R763" i="6"/>
  <c r="E523" i="6"/>
  <c r="M334" i="6"/>
  <c r="M471" i="6"/>
  <c r="F749" i="6"/>
  <c r="H278" i="6"/>
  <c r="E387" i="6"/>
  <c r="M37" i="6"/>
  <c r="R739" i="6"/>
  <c r="L325" i="6"/>
  <c r="F250" i="6"/>
  <c r="V651" i="6" l="1"/>
  <c r="V449" i="6"/>
  <c r="V860" i="6"/>
  <c r="V773" i="6"/>
  <c r="V406" i="6"/>
  <c r="V342" i="6"/>
  <c r="V729" i="6"/>
  <c r="V85" i="6"/>
  <c r="V842" i="6"/>
  <c r="V619" i="6"/>
  <c r="V815" i="6"/>
  <c r="V553" i="6"/>
  <c r="V766" i="6"/>
  <c r="V205" i="6"/>
  <c r="V385" i="6"/>
  <c r="V396" i="6"/>
  <c r="V106" i="6"/>
  <c r="V140" i="6"/>
  <c r="V786" i="6"/>
  <c r="V98" i="6"/>
  <c r="V672" i="6"/>
  <c r="V741" i="6"/>
  <c r="V546" i="6"/>
  <c r="V381" i="6"/>
  <c r="V258" i="6"/>
  <c r="V114" i="6"/>
  <c r="V375" i="6"/>
  <c r="V422" i="6"/>
  <c r="V756" i="6"/>
  <c r="V301" i="6"/>
  <c r="V228" i="6"/>
  <c r="V635" i="6"/>
  <c r="V308" i="6"/>
  <c r="V232" i="6"/>
  <c r="V80" i="6"/>
  <c r="V170" i="6"/>
  <c r="V255" i="6"/>
  <c r="V747" i="6"/>
  <c r="V89" i="6"/>
  <c r="V824" i="6"/>
  <c r="V354" i="6"/>
  <c r="V35" i="6"/>
  <c r="V360" i="6"/>
  <c r="V695" i="6"/>
  <c r="V714" i="6"/>
  <c r="V676" i="6"/>
  <c r="V708" i="6"/>
  <c r="V538" i="6"/>
  <c r="V686" i="6"/>
  <c r="V394" i="6"/>
  <c r="V690" i="6"/>
  <c r="V591" i="6"/>
  <c r="V691" i="6"/>
  <c r="V43" i="6"/>
  <c r="V158" i="6"/>
  <c r="V121" i="6"/>
  <c r="V677" i="6"/>
  <c r="V829" i="6"/>
  <c r="V694" i="6"/>
  <c r="V426" i="6"/>
  <c r="V131" i="6"/>
  <c r="V785" i="6"/>
  <c r="V807" i="6"/>
  <c r="V631" i="6"/>
  <c r="V485" i="6"/>
  <c r="V376" i="6"/>
  <c r="V392" i="6"/>
  <c r="V721" i="6"/>
  <c r="V127" i="6"/>
  <c r="V701" i="6"/>
  <c r="V571" i="6"/>
  <c r="V727" i="6"/>
  <c r="V711" i="6"/>
  <c r="V584" i="6"/>
  <c r="V160" i="6"/>
  <c r="V678" i="6"/>
  <c r="V569" i="6"/>
  <c r="V133" i="6"/>
  <c r="V606" i="6"/>
  <c r="V753" i="6"/>
  <c r="V280" i="6"/>
  <c r="V341" i="6"/>
  <c r="V683" i="6"/>
  <c r="V58" i="6"/>
  <c r="V382" i="6"/>
  <c r="V173" i="6"/>
  <c r="V41" i="6"/>
  <c r="V325" i="6"/>
  <c r="V201" i="6"/>
  <c r="V853" i="6"/>
  <c r="V405" i="6"/>
  <c r="V780" i="6"/>
  <c r="V291" i="6"/>
  <c r="V192" i="6"/>
  <c r="V281" i="6"/>
  <c r="V259" i="6"/>
  <c r="V583" i="6"/>
  <c r="V467" i="6"/>
  <c r="V246" i="6"/>
  <c r="V669" i="6"/>
  <c r="V62" i="6"/>
  <c r="V645" i="6"/>
  <c r="V318" i="6"/>
  <c r="V118" i="6"/>
  <c r="V602" i="6"/>
  <c r="V356" i="6"/>
  <c r="V152" i="6"/>
  <c r="V411" i="6"/>
  <c r="V171" i="6"/>
  <c r="V862" i="6"/>
  <c r="V231" i="6"/>
  <c r="V452" i="6"/>
  <c r="V176" i="6"/>
  <c r="V444" i="6"/>
  <c r="V638" i="6"/>
  <c r="V38" i="6"/>
  <c r="V798" i="6"/>
  <c r="V744" i="6"/>
  <c r="V656" i="6"/>
  <c r="V534" i="6"/>
  <c r="V431" i="6"/>
  <c r="V728" i="6"/>
  <c r="V61" i="6"/>
  <c r="V837" i="6"/>
  <c r="V550" i="6"/>
  <c r="V311" i="6"/>
  <c r="V521" i="6"/>
  <c r="V445" i="6"/>
  <c r="V66" i="6"/>
  <c r="V434" i="6"/>
  <c r="V779" i="6"/>
  <c r="V432" i="6"/>
  <c r="V245" i="6"/>
  <c r="V101" i="6"/>
  <c r="V167" i="6"/>
  <c r="V199" i="6"/>
  <c r="V639" i="6"/>
  <c r="V328" i="6"/>
  <c r="V200" i="6"/>
  <c r="V634" i="6"/>
  <c r="V768" i="6"/>
  <c r="V668" i="6"/>
  <c r="V95" i="6"/>
  <c r="V548" i="6"/>
  <c r="V44" i="6"/>
  <c r="V99" i="6"/>
  <c r="V504" i="6"/>
  <c r="V681" i="6"/>
  <c r="V746" i="6"/>
  <c r="V641" i="6"/>
  <c r="V544" i="6"/>
  <c r="V189" i="6"/>
  <c r="V524" i="6"/>
  <c r="V659" i="6"/>
  <c r="V556" i="6"/>
  <c r="V26" i="6"/>
  <c r="V254" i="6"/>
  <c r="V223" i="6"/>
  <c r="V558" i="6"/>
  <c r="V73" i="6"/>
  <c r="V49" i="6"/>
  <c r="V237" i="6"/>
  <c r="V272" i="6"/>
  <c r="V859" i="6"/>
  <c r="V510" i="6"/>
  <c r="V838" i="6"/>
  <c r="V276" i="6"/>
  <c r="V769" i="6"/>
  <c r="V794" i="6"/>
  <c r="V347" i="6"/>
  <c r="V300" i="6"/>
  <c r="V637" i="6"/>
  <c r="V119" i="6"/>
  <c r="V357" i="6"/>
  <c r="V191" i="6"/>
  <c r="V64" i="6"/>
  <c r="V482" i="6"/>
  <c r="V145" i="6"/>
  <c r="V116" i="6"/>
  <c r="V578" i="6"/>
  <c r="V65" i="6"/>
  <c r="V472" i="6"/>
  <c r="V455" i="6"/>
  <c r="V475" i="6"/>
  <c r="V697" i="6"/>
  <c r="V751" i="6"/>
  <c r="V309" i="6"/>
  <c r="V607" i="6"/>
  <c r="V248" i="6"/>
  <c r="V696" i="6"/>
  <c r="V477" i="6"/>
  <c r="V855" i="6"/>
  <c r="V562" i="6"/>
  <c r="V212" i="6"/>
  <c r="V122" i="6"/>
  <c r="V535" i="6"/>
  <c r="V483" i="6"/>
  <c r="V530" i="6"/>
  <c r="V24" i="6"/>
  <c r="V256" i="6"/>
  <c r="V285" i="6"/>
  <c r="V705" i="6"/>
  <c r="V808" i="6"/>
  <c r="V135" i="6"/>
  <c r="V243" i="6"/>
  <c r="V242" i="6"/>
  <c r="V179" i="6"/>
  <c r="V658" i="6"/>
  <c r="V588" i="6"/>
  <c r="V159" i="6"/>
  <c r="V105" i="6"/>
  <c r="V490" i="6"/>
  <c r="V719" i="6"/>
  <c r="V468" i="6"/>
  <c r="V793" i="6"/>
  <c r="V273" i="6"/>
  <c r="V169" i="6"/>
  <c r="V404" i="6"/>
  <c r="V526" i="6"/>
  <c r="V682" i="6"/>
  <c r="V799" i="6"/>
  <c r="V172" i="6"/>
  <c r="V781" i="6"/>
  <c r="V761" i="6"/>
  <c r="V733" i="6"/>
  <c r="V149" i="6"/>
  <c r="V545" i="6"/>
  <c r="V852" i="6"/>
  <c r="V805" i="6"/>
  <c r="V128" i="6"/>
  <c r="V464" i="6"/>
  <c r="V499" i="6"/>
  <c r="V710" i="6"/>
  <c r="V289" i="6"/>
  <c r="V801" i="6"/>
  <c r="V269" i="6"/>
  <c r="V474" i="6"/>
  <c r="V643" i="6"/>
  <c r="V337" i="6"/>
  <c r="V253" i="6"/>
  <c r="V632" i="6"/>
  <c r="V802" i="6"/>
  <c r="V162" i="6"/>
  <c r="V688" i="6"/>
  <c r="V156" i="6"/>
  <c r="V608" i="6"/>
  <c r="V566" i="6"/>
  <c r="V112" i="6"/>
  <c r="V215" i="6"/>
  <c r="V723" i="6"/>
  <c r="V421" i="6"/>
  <c r="V283" i="6"/>
  <c r="V271" i="6"/>
  <c r="V340" i="6"/>
  <c r="V361" i="6"/>
  <c r="V397" i="6"/>
  <c r="V595" i="6"/>
  <c r="V54" i="6"/>
  <c r="V224" i="6"/>
  <c r="V851" i="6"/>
  <c r="V147" i="6"/>
  <c r="V730" i="6"/>
  <c r="V379" i="6"/>
  <c r="V313" i="6"/>
  <c r="V704" i="6"/>
  <c r="V616" i="6"/>
  <c r="V279" i="6"/>
  <c r="V692" i="6"/>
  <c r="V549" i="6"/>
  <c r="V132" i="6"/>
  <c r="V75" i="6"/>
  <c r="V229" i="6"/>
  <c r="V525" i="6"/>
  <c r="V675" i="6"/>
  <c r="V800" i="6"/>
  <c r="V239" i="6"/>
  <c r="V265" i="6"/>
  <c r="V111" i="6"/>
  <c r="V364" i="6"/>
  <c r="V310" i="6"/>
  <c r="V194" i="6"/>
  <c r="V555" i="6"/>
  <c r="V627" i="6"/>
  <c r="V263" i="6"/>
  <c r="V702" i="6"/>
  <c r="V391" i="6"/>
  <c r="V331" i="6"/>
  <c r="V415" i="6"/>
  <c r="V304" i="6"/>
  <c r="V428" i="6"/>
  <c r="V209" i="6"/>
  <c r="V37" i="6"/>
  <c r="V419" i="6"/>
  <c r="V216" i="6"/>
  <c r="V274" i="6"/>
  <c r="V161" i="6"/>
  <c r="V735" i="6"/>
  <c r="V856" i="6"/>
  <c r="V53" i="6"/>
  <c r="V30" i="6"/>
  <c r="V195" i="6"/>
  <c r="V403" i="6"/>
  <c r="V257" i="6"/>
  <c r="V841" i="6"/>
  <c r="V783" i="6"/>
  <c r="V359" i="6"/>
  <c r="V687" i="6"/>
  <c r="V408" i="6"/>
  <c r="V758" i="6"/>
  <c r="V182" i="6"/>
  <c r="V814" i="6"/>
  <c r="V623" i="6"/>
  <c r="V368" i="6"/>
  <c r="V380" i="6"/>
  <c r="V427" i="6"/>
  <c r="V88" i="6"/>
  <c r="V178" i="6"/>
  <c r="V68" i="6"/>
  <c r="V298" i="6"/>
  <c r="V653" i="6"/>
  <c r="V262" i="6"/>
  <c r="V657" i="6"/>
  <c r="V559" i="6"/>
  <c r="V613" i="6"/>
  <c r="V320" i="6"/>
  <c r="V644" i="6"/>
  <c r="V196" i="6"/>
  <c r="V317" i="6"/>
  <c r="V305" i="6"/>
  <c r="V640" i="6"/>
  <c r="V520" i="6"/>
  <c r="V671" i="6"/>
  <c r="V63" i="6"/>
  <c r="V700" i="6"/>
  <c r="V589" i="6"/>
  <c r="V346" i="6"/>
  <c r="V352" i="6"/>
  <c r="V832" i="6"/>
  <c r="V457" i="6"/>
  <c r="V481" i="6"/>
  <c r="V459" i="6"/>
  <c r="V699" i="6"/>
  <c r="V424" i="6"/>
  <c r="V854" i="6"/>
  <c r="V450" i="6"/>
  <c r="V762" i="6"/>
  <c r="V336" i="6"/>
  <c r="V442" i="6"/>
  <c r="V774" i="6"/>
  <c r="V339" i="6"/>
  <c r="V151" i="6"/>
  <c r="V819" i="6"/>
  <c r="V846" i="6"/>
  <c r="V775" i="6"/>
  <c r="V436" i="6"/>
  <c r="V180" i="6"/>
  <c r="V806" i="6"/>
  <c r="V60" i="6"/>
  <c r="V344" i="6"/>
  <c r="V235" i="6"/>
  <c r="V532" i="6"/>
  <c r="V624" i="6"/>
  <c r="V471" i="6"/>
  <c r="V822" i="6"/>
  <c r="V400" i="6"/>
  <c r="V476" i="6"/>
  <c r="V70" i="6"/>
  <c r="V348" i="6"/>
  <c r="V611" i="6"/>
  <c r="V629" i="6"/>
  <c r="V709" i="6"/>
  <c r="V533" i="6"/>
  <c r="V541" i="6"/>
  <c r="V412" i="6"/>
  <c r="V332" i="6"/>
  <c r="V183" i="6"/>
  <c r="V260" i="6"/>
  <c r="V586" i="6"/>
  <c r="V498" i="6"/>
  <c r="V813" i="6"/>
  <c r="V55" i="6"/>
  <c r="V500" i="6"/>
  <c r="V326" i="6"/>
  <c r="V507" i="6"/>
  <c r="V698" i="6"/>
  <c r="V87" i="6"/>
  <c r="V810" i="6"/>
  <c r="V22" i="6"/>
  <c r="V124" i="6"/>
  <c r="V362" i="6"/>
  <c r="V531" i="6"/>
  <c r="V745" i="6"/>
  <c r="V370" i="6"/>
  <c r="V307" i="6"/>
  <c r="V835" i="6"/>
  <c r="V754" i="6"/>
  <c r="V577" i="6"/>
  <c r="V312" i="6"/>
  <c r="V839" i="6"/>
  <c r="V788" i="6"/>
  <c r="V502" i="6"/>
  <c r="V218" i="6"/>
  <c r="V150" i="6"/>
  <c r="V52" i="6"/>
  <c r="V685" i="6"/>
  <c r="V738" i="6"/>
  <c r="V78" i="6"/>
  <c r="V366" i="6"/>
  <c r="V294" i="6"/>
  <c r="V796" i="6"/>
  <c r="V186" i="6"/>
  <c r="V551" i="6"/>
  <c r="V338" i="6"/>
  <c r="V469" i="6"/>
  <c r="V407" i="6"/>
  <c r="V113" i="6"/>
  <c r="V31" i="6"/>
  <c r="V25" i="6"/>
  <c r="V363" i="6"/>
  <c r="V563" i="6"/>
  <c r="V297" i="6"/>
  <c r="V120" i="6"/>
  <c r="V596" i="6"/>
  <c r="V165" i="6"/>
  <c r="V610" i="6"/>
  <c r="V79" i="6"/>
  <c r="V144" i="6"/>
  <c r="V93" i="6"/>
  <c r="V843" i="6"/>
  <c r="V353" i="6"/>
  <c r="V784" i="6"/>
  <c r="V565" i="6"/>
  <c r="V777" i="6"/>
  <c r="V333" i="6"/>
  <c r="V222" i="6"/>
  <c r="V34" i="6"/>
  <c r="V36" i="6"/>
  <c r="V680" i="6"/>
  <c r="V249" i="6"/>
  <c r="V282" i="6"/>
  <c r="V713" i="6"/>
  <c r="X4" i="6"/>
  <c r="V18" i="6"/>
  <c r="V217" i="6"/>
  <c r="V429" i="6"/>
  <c r="V594" i="6"/>
  <c r="V593" i="6"/>
  <c r="V506" i="6"/>
  <c r="V175" i="6"/>
  <c r="V665" i="6"/>
  <c r="V399" i="6"/>
  <c r="V71" i="6"/>
  <c r="V706" i="6"/>
  <c r="V447" i="6"/>
  <c r="V463" i="6"/>
  <c r="V804" i="6"/>
  <c r="V193" i="6"/>
  <c r="V642" i="6"/>
  <c r="V527" i="6"/>
  <c r="V543" i="6"/>
  <c r="V413" i="6"/>
  <c r="V221" i="6"/>
  <c r="V479" i="6"/>
  <c r="V107" i="6"/>
  <c r="V130" i="6"/>
  <c r="V204" i="6"/>
  <c r="V275" i="6"/>
  <c r="V96" i="6"/>
  <c r="V90" i="6"/>
  <c r="V778" i="6"/>
  <c r="V493" i="6"/>
  <c r="V29" i="6"/>
  <c r="V288" i="6"/>
  <c r="V508" i="6"/>
  <c r="V689" i="6"/>
  <c r="V314" i="6"/>
  <c r="V725" i="6"/>
  <c r="V437" i="6"/>
  <c r="V373" i="6"/>
  <c r="V742" i="6"/>
  <c r="V495" i="6"/>
  <c r="V386" i="6"/>
  <c r="V673" i="6"/>
  <c r="V592" i="6"/>
  <c r="V40" i="6"/>
  <c r="V734" i="6"/>
  <c r="V574" i="6"/>
  <c r="V752" i="6"/>
  <c r="V587" i="6"/>
  <c r="V763" i="6"/>
  <c r="V581" i="6"/>
  <c r="V567" i="6"/>
  <c r="V847" i="6"/>
  <c r="V461" i="6"/>
  <c r="V74" i="6"/>
  <c r="V776" i="6"/>
  <c r="V845" i="6"/>
  <c r="V739" i="6"/>
  <c r="V654" i="6"/>
  <c r="V153" i="6"/>
  <c r="V351" i="6"/>
  <c r="V143" i="6"/>
  <c r="V724" i="6"/>
  <c r="V827" i="6"/>
  <c r="V330" i="6"/>
  <c r="V850" i="6"/>
  <c r="V136" i="6"/>
  <c r="V630" i="6"/>
  <c r="V125" i="6"/>
  <c r="V383" i="6"/>
  <c r="E13" i="6" l="1"/>
  <c r="X6" i="6"/>
</calcChain>
</file>

<file path=xl/comments1.xml><?xml version="1.0" encoding="utf-8"?>
<comments xmlns="http://schemas.openxmlformats.org/spreadsheetml/2006/main">
  <authors>
    <author>Adrian Southern</author>
  </authors>
  <commentList>
    <comment ref="B14" authorId="0" shapeId="0">
      <text>
        <r>
          <rPr>
            <b/>
            <sz val="9"/>
            <color indexed="81"/>
            <rFont val="Tahoma"/>
            <family val="2"/>
          </rPr>
          <t>Adrian Southern:</t>
        </r>
        <r>
          <rPr>
            <sz val="9"/>
            <color indexed="81"/>
            <rFont val="Tahoma"/>
            <family val="2"/>
          </rPr>
          <t xml:space="preserve">
Controls order of products on pick list. Each product must have a unique number.</t>
        </r>
      </text>
    </comment>
    <comment ref="C14" authorId="0" shapeId="0">
      <text>
        <r>
          <rPr>
            <b/>
            <sz val="9"/>
            <color indexed="81"/>
            <rFont val="Tahoma"/>
            <family val="2"/>
          </rPr>
          <t>Adrian Southern:</t>
        </r>
        <r>
          <rPr>
            <sz val="9"/>
            <color indexed="81"/>
            <rFont val="Tahoma"/>
            <family val="2"/>
          </rPr>
          <t xml:space="preserve">
Formula to determine whether product has been ordered. If active, line is added to the pick list. NOTICE: Different formulas for Main Header, Sub-Section, and Product (different highlighting for each type)</t>
        </r>
      </text>
    </comment>
    <comment ref="D14" authorId="0" shapeId="0">
      <text>
        <r>
          <rPr>
            <b/>
            <sz val="9"/>
            <color indexed="81"/>
            <rFont val="Tahoma"/>
            <family val="2"/>
          </rPr>
          <t>Adrian Southern:</t>
        </r>
        <r>
          <rPr>
            <sz val="9"/>
            <color indexed="81"/>
            <rFont val="Tahoma"/>
            <family val="2"/>
          </rPr>
          <t xml:space="preserve">
1 = Main Header
2 = Sub-Section</t>
        </r>
      </text>
    </comment>
    <comment ref="E14" authorId="0" shapeId="0">
      <text>
        <r>
          <rPr>
            <b/>
            <sz val="9"/>
            <color indexed="81"/>
            <rFont val="Tahoma"/>
            <family val="2"/>
          </rPr>
          <t>Adrian Southern:</t>
        </r>
        <r>
          <rPr>
            <sz val="9"/>
            <color indexed="81"/>
            <rFont val="Tahoma"/>
            <family val="2"/>
          </rPr>
          <t xml:space="preserve">
Text Field. Add desired header text to the section headers</t>
        </r>
      </text>
    </comment>
    <comment ref="F14" authorId="0" shapeId="0">
      <text>
        <r>
          <rPr>
            <b/>
            <sz val="9"/>
            <color indexed="81"/>
            <rFont val="Tahoma"/>
            <family val="2"/>
          </rPr>
          <t>Adrian Southern:</t>
        </r>
        <r>
          <rPr>
            <sz val="9"/>
            <color indexed="81"/>
            <rFont val="Tahoma"/>
            <family val="2"/>
          </rPr>
          <t xml:space="preserve">
Text Field. Add desired header text to the section headers</t>
        </r>
      </text>
    </comment>
  </commentList>
</comments>
</file>

<file path=xl/sharedStrings.xml><?xml version="1.0" encoding="utf-8"?>
<sst xmlns="http://schemas.openxmlformats.org/spreadsheetml/2006/main" count="4685" uniqueCount="916">
  <si>
    <t>Shipped</t>
  </si>
  <si>
    <t>Ordered</t>
  </si>
  <si>
    <t>Model</t>
  </si>
  <si>
    <t>Collect</t>
  </si>
  <si>
    <t>Pro Beast</t>
  </si>
  <si>
    <t>Pro Leopard</t>
  </si>
  <si>
    <t>Black</t>
  </si>
  <si>
    <t>Blue</t>
  </si>
  <si>
    <t>Red</t>
  </si>
  <si>
    <t>Green</t>
  </si>
  <si>
    <t>Pro Starfire</t>
  </si>
  <si>
    <t>Pro Wraith</t>
  </si>
  <si>
    <t>S</t>
  </si>
  <si>
    <t>M</t>
  </si>
  <si>
    <t>L</t>
  </si>
  <si>
    <t>XL</t>
  </si>
  <si>
    <t>out</t>
  </si>
  <si>
    <t>Mini Driver</t>
  </si>
  <si>
    <t>Pro Destroyer</t>
  </si>
  <si>
    <t>Assorted</t>
  </si>
  <si>
    <t>INNOVA Course Development Brochure</t>
  </si>
  <si>
    <t>R-Pro Dart</t>
  </si>
  <si>
    <t>R-Pro Hydra</t>
  </si>
  <si>
    <t>R-Pro Aviar</t>
  </si>
  <si>
    <t>Ch Xcaliber</t>
  </si>
  <si>
    <t>Pro Boss</t>
  </si>
  <si>
    <t>Pro Katana</t>
  </si>
  <si>
    <t>R-Pro Cro</t>
  </si>
  <si>
    <t>R-Pro Pig</t>
  </si>
  <si>
    <t>R-Pro Rhyno</t>
  </si>
  <si>
    <t>R-Pro Skeeter</t>
  </si>
  <si>
    <t>Regular Mini</t>
  </si>
  <si>
    <t>PDGA Rulebook</t>
  </si>
  <si>
    <t>PDGA Course Directory</t>
  </si>
  <si>
    <t>Pro Valkyrie</t>
  </si>
  <si>
    <t>Pro Orc</t>
  </si>
  <si>
    <t>R-Pro Wahoo</t>
  </si>
  <si>
    <t>Pro Aviar  JK</t>
  </si>
  <si>
    <t>Pro Aviar  KC</t>
  </si>
  <si>
    <t>Pro Aviar  Yeti</t>
  </si>
  <si>
    <t>Pro Roc  KC</t>
  </si>
  <si>
    <t>Glow DX Roc</t>
  </si>
  <si>
    <t>Pro Vulcan</t>
  </si>
  <si>
    <t>2XL</t>
  </si>
  <si>
    <t>3XL</t>
  </si>
  <si>
    <t>One Size</t>
  </si>
  <si>
    <t>BLZ Ch Boss</t>
  </si>
  <si>
    <t>BLZ Ch Destroyer</t>
  </si>
  <si>
    <t>BLZ Ch Katana</t>
  </si>
  <si>
    <t>BLZ Ch Wraith</t>
  </si>
  <si>
    <t>BLZ Ch TeeDevil</t>
  </si>
  <si>
    <t>BLZ Ch Ape</t>
  </si>
  <si>
    <t>St Roc (Rancho)</t>
  </si>
  <si>
    <t>BLZ Ch Krait</t>
  </si>
  <si>
    <t>Adjustable</t>
  </si>
  <si>
    <t>BS Star Boss</t>
  </si>
  <si>
    <t>BS Star Destroyer</t>
  </si>
  <si>
    <t>BS Star Wraith</t>
  </si>
  <si>
    <t>Glow DX Beast</t>
  </si>
  <si>
    <t>XT Atlas</t>
  </si>
  <si>
    <t>Star Atlas</t>
  </si>
  <si>
    <t>XT Aviar</t>
  </si>
  <si>
    <t>XT Nova</t>
  </si>
  <si>
    <t>Ch Valkyrie</t>
  </si>
  <si>
    <t>Ch TL</t>
  </si>
  <si>
    <t xml:space="preserve">Ch TeeBird </t>
  </si>
  <si>
    <t>Ch Sidewinder</t>
  </si>
  <si>
    <t>Ch Roadrunner</t>
  </si>
  <si>
    <t>Ch Rhyno</t>
  </si>
  <si>
    <t>Ch Orc</t>
  </si>
  <si>
    <t>Ch Monarch</t>
  </si>
  <si>
    <t>Ch King Cobra</t>
  </si>
  <si>
    <t>Ch Mako3</t>
  </si>
  <si>
    <t>Ch Roc3</t>
  </si>
  <si>
    <t>Ch Shark3</t>
  </si>
  <si>
    <t>Ch Ape</t>
  </si>
  <si>
    <t>Ch Archon</t>
  </si>
  <si>
    <t>Ch Aviar</t>
  </si>
  <si>
    <t>Ch Banshee</t>
  </si>
  <si>
    <t>Ch Beast</t>
  </si>
  <si>
    <t>Ch Boss</t>
  </si>
  <si>
    <t>Ch Dart</t>
  </si>
  <si>
    <t>Ch Destroyer</t>
  </si>
  <si>
    <t>Ch Eagle</t>
  </si>
  <si>
    <t>Ch Firebird</t>
  </si>
  <si>
    <t>Ch Groove</t>
  </si>
  <si>
    <t>Ch Katana</t>
  </si>
  <si>
    <t>Ch Leopard</t>
  </si>
  <si>
    <t>Ch Mamba</t>
  </si>
  <si>
    <t>BLZ Ch Beast</t>
  </si>
  <si>
    <t>Ch Viking</t>
  </si>
  <si>
    <t>Ch Vulcan</t>
  </si>
  <si>
    <t>Ch Wraith</t>
  </si>
  <si>
    <t>140-150</t>
  </si>
  <si>
    <t>Ch Starfire</t>
  </si>
  <si>
    <t>St Foxbat</t>
  </si>
  <si>
    <t>St Archon</t>
  </si>
  <si>
    <t>St Aviar P &amp; A</t>
  </si>
  <si>
    <t>St Beast</t>
  </si>
  <si>
    <t>St Boss</t>
  </si>
  <si>
    <t>St Cro</t>
  </si>
  <si>
    <t>St Dart</t>
  </si>
  <si>
    <t>St Eagle</t>
  </si>
  <si>
    <t>St Firebird</t>
  </si>
  <si>
    <t>St Gator</t>
  </si>
  <si>
    <t>St Katana</t>
  </si>
  <si>
    <t>St Leopard</t>
  </si>
  <si>
    <t>St Mamba</t>
  </si>
  <si>
    <t>St Orc</t>
  </si>
  <si>
    <t>St Rhyno</t>
  </si>
  <si>
    <t>St Sidewinder</t>
  </si>
  <si>
    <t>St Skeeter</t>
  </si>
  <si>
    <t>St Spider</t>
  </si>
  <si>
    <t>St Starfire</t>
  </si>
  <si>
    <t>St TeeBird</t>
  </si>
  <si>
    <t>St Tern</t>
  </si>
  <si>
    <t>St TL</t>
  </si>
  <si>
    <t>St Valkyrie</t>
  </si>
  <si>
    <t>St Vulcan</t>
  </si>
  <si>
    <t>St Wedge</t>
  </si>
  <si>
    <t>St Wraith</t>
  </si>
  <si>
    <t>St Xcaliber</t>
  </si>
  <si>
    <t>ID Ch Aviar</t>
  </si>
  <si>
    <t>ID Ch Boss</t>
  </si>
  <si>
    <t>ID Ch Firebird</t>
  </si>
  <si>
    <t>ID Ch Groove</t>
  </si>
  <si>
    <t>ID Ch Katana</t>
  </si>
  <si>
    <t>ID Ch Leopard</t>
  </si>
  <si>
    <t>ID Ch Monarch</t>
  </si>
  <si>
    <t>ID Ch Tern</t>
  </si>
  <si>
    <t>BS DX Roc</t>
  </si>
  <si>
    <t>Echo Star Archon</t>
  </si>
  <si>
    <t>Echo Star Tern</t>
  </si>
  <si>
    <t>Glow DX Aviar</t>
  </si>
  <si>
    <t>Glow DX TeeBird</t>
  </si>
  <si>
    <t>Glow Ch Archon</t>
  </si>
  <si>
    <t>Yellow</t>
  </si>
  <si>
    <t>Orange</t>
  </si>
  <si>
    <t>Lite</t>
  </si>
  <si>
    <t>190-200</t>
  </si>
  <si>
    <t>DX Zephyr</t>
  </si>
  <si>
    <t>Camo</t>
  </si>
  <si>
    <t>Standard Bag</t>
  </si>
  <si>
    <t>Starter Bag</t>
  </si>
  <si>
    <t>DISCarrier Bag</t>
  </si>
  <si>
    <t>Competition Bag</t>
  </si>
  <si>
    <t>DX Skeeter</t>
  </si>
  <si>
    <t>DX Valkyrie</t>
  </si>
  <si>
    <t>DX Wraith</t>
  </si>
  <si>
    <t>Pulsar Ultimate Sport Disc</t>
  </si>
  <si>
    <t>Freestanding Gridwall Display</t>
  </si>
  <si>
    <t>8' x 3' Vinyl Banner</t>
  </si>
  <si>
    <t>4' x 2' Nylon Banner</t>
  </si>
  <si>
    <t>Glow Mini</t>
  </si>
  <si>
    <t>INNOVA Lapel Pin</t>
  </si>
  <si>
    <t>SkillShot Target</t>
  </si>
  <si>
    <t>DISCatcher Sport</t>
  </si>
  <si>
    <t>DISCatcher Pro 28 Permanent Target</t>
  </si>
  <si>
    <t>DISCatcher Pro 28 Portable Target</t>
  </si>
  <si>
    <t>F2 Champion</t>
  </si>
  <si>
    <t>F2 Blizzard</t>
  </si>
  <si>
    <t>F2 Glow Mini</t>
  </si>
  <si>
    <t>Ch Panther</t>
  </si>
  <si>
    <t>Champion</t>
  </si>
  <si>
    <t>Black &amp; White Disc Selection Brochure</t>
  </si>
  <si>
    <t>Ch Atlas</t>
  </si>
  <si>
    <t>Ch Tern</t>
  </si>
  <si>
    <t>Ch Thunderbird</t>
  </si>
  <si>
    <t>Course Attention Sign (16" x 12")</t>
  </si>
  <si>
    <t>Swirl Mini</t>
  </si>
  <si>
    <t>ID Ch King Cobra</t>
  </si>
  <si>
    <t>Ch Daedalus</t>
  </si>
  <si>
    <t>ID Ch Daedalus</t>
  </si>
  <si>
    <t>St Roc3</t>
  </si>
  <si>
    <t>St Daedalus</t>
  </si>
  <si>
    <t>Glow DX Valkyrie</t>
  </si>
  <si>
    <t>BS Star Roc3</t>
  </si>
  <si>
    <t>Ch VRoc</t>
  </si>
  <si>
    <t>Innova Sticker Sheet</t>
  </si>
  <si>
    <t>CH Wombat</t>
  </si>
  <si>
    <t>ID Ch TL</t>
  </si>
  <si>
    <t>ID Ch Whale</t>
  </si>
  <si>
    <t>Echo St Leopard</t>
  </si>
  <si>
    <t>DX Condor</t>
  </si>
  <si>
    <t>ID Ch Wraith</t>
  </si>
  <si>
    <t>St Mako3</t>
  </si>
  <si>
    <t xml:space="preserve">   </t>
  </si>
  <si>
    <t>DX Beast</t>
  </si>
  <si>
    <t>St Ape</t>
  </si>
  <si>
    <t>St VRoc</t>
  </si>
  <si>
    <t>ID Ch Valkyrie</t>
  </si>
  <si>
    <t>MF Ch Roc3</t>
  </si>
  <si>
    <t>MF Ch VRoc</t>
  </si>
  <si>
    <t>MF Ch Gator</t>
  </si>
  <si>
    <t>MF Ch Teebird3</t>
  </si>
  <si>
    <t>XT Whale</t>
  </si>
  <si>
    <t>St Thunderbird</t>
  </si>
  <si>
    <t>St Colt</t>
  </si>
  <si>
    <t>F2 Swirly Mini</t>
  </si>
  <si>
    <t xml:space="preserve">Ch Leopard3 </t>
  </si>
  <si>
    <t>HeroPack Bag</t>
  </si>
  <si>
    <t>MF Ch Katana</t>
  </si>
  <si>
    <t>MF Ch Thunderbird</t>
  </si>
  <si>
    <t>MF Ch Wraith</t>
  </si>
  <si>
    <t>St VCobra</t>
  </si>
  <si>
    <t>ID Ch Leopard3</t>
  </si>
  <si>
    <t>F2 DX</t>
  </si>
  <si>
    <t>Assorted Only</t>
  </si>
  <si>
    <t xml:space="preserve">F2 Pro </t>
  </si>
  <si>
    <t xml:space="preserve">F2 G Star </t>
  </si>
  <si>
    <t>F2 Star</t>
  </si>
  <si>
    <t>F2 Pulsar</t>
  </si>
  <si>
    <t>F2 Kahuna</t>
  </si>
  <si>
    <t>F2 Regular Mini</t>
  </si>
  <si>
    <t>F2 Mini Driver</t>
  </si>
  <si>
    <t>MF Ch Destroyer</t>
  </si>
  <si>
    <t>St Shark</t>
  </si>
  <si>
    <t>DX Birdie</t>
  </si>
  <si>
    <t>DX Polecat</t>
  </si>
  <si>
    <t>DX Roc</t>
  </si>
  <si>
    <t>DX Shark</t>
  </si>
  <si>
    <t>DX Wedge</t>
  </si>
  <si>
    <t>MF Ch Teebird</t>
  </si>
  <si>
    <t>Dyed Star Mini</t>
  </si>
  <si>
    <t>Makani</t>
  </si>
  <si>
    <t>Definitive Guide to Disc Golf Book</t>
  </si>
  <si>
    <t>Plastic Mini DISCatcher Set</t>
  </si>
  <si>
    <t>Glow Makani</t>
  </si>
  <si>
    <t>Glow Pulsar</t>
  </si>
  <si>
    <t xml:space="preserve">Metal Mini DISCatcher </t>
  </si>
  <si>
    <t>Star Performance Cap</t>
  </si>
  <si>
    <t>Star Mini</t>
  </si>
  <si>
    <t>ID Ch Colossus</t>
  </si>
  <si>
    <t>KC, JK, YETI, R-Pro</t>
  </si>
  <si>
    <t>Order Date</t>
  </si>
  <si>
    <t>Contact Person</t>
  </si>
  <si>
    <t>PO Number</t>
  </si>
  <si>
    <t>Daytime Phone</t>
  </si>
  <si>
    <t>Billing Email</t>
  </si>
  <si>
    <t>Items on Order</t>
  </si>
  <si>
    <t>Approved By</t>
  </si>
  <si>
    <t>Order Taker</t>
  </si>
  <si>
    <t>Pulled By</t>
  </si>
  <si>
    <t>Packed By</t>
  </si>
  <si>
    <t>UPS Account #</t>
  </si>
  <si>
    <t>Freight $</t>
  </si>
  <si>
    <t>COD Amount</t>
  </si>
  <si>
    <t>Shipped By</t>
  </si>
  <si>
    <t>No Substitutions</t>
  </si>
  <si>
    <t>Items on Pick List</t>
  </si>
  <si>
    <t>SHIPPING</t>
  </si>
  <si>
    <t>BILLING</t>
  </si>
  <si>
    <t>Items on Order Form</t>
  </si>
  <si>
    <t>Match?</t>
  </si>
  <si>
    <t>GStar Discs</t>
  </si>
  <si>
    <t>Champion Discs</t>
  </si>
  <si>
    <t>Blizzard Discs</t>
  </si>
  <si>
    <t>Star Discs</t>
  </si>
  <si>
    <t>I-Dye Discs</t>
  </si>
  <si>
    <t>Bottom Stamped</t>
  </si>
  <si>
    <t>Glow Discs</t>
  </si>
  <si>
    <t>Echo Star Discs</t>
  </si>
  <si>
    <t>Targets</t>
  </si>
  <si>
    <t>Mini Markers</t>
  </si>
  <si>
    <t>Accessories</t>
  </si>
  <si>
    <t>Fundraiser Discs</t>
  </si>
  <si>
    <t>Recreational Discs</t>
  </si>
  <si>
    <t>Bags</t>
  </si>
  <si>
    <t>Apparel</t>
  </si>
  <si>
    <t>Hats</t>
  </si>
  <si>
    <t>Factory Seconds</t>
  </si>
  <si>
    <t>Ultimate/Sport Discs</t>
  </si>
  <si>
    <t>Display / POP</t>
  </si>
  <si>
    <t>St Colossus</t>
  </si>
  <si>
    <t>St Stud</t>
  </si>
  <si>
    <t>12 Slot Gridwall Brackets</t>
  </si>
  <si>
    <t>12 Slot Slatwall Brackets</t>
  </si>
  <si>
    <t>6 Slot Gridwall Brackets</t>
  </si>
  <si>
    <t>6 Slot Slatwall Brackets</t>
  </si>
  <si>
    <t>Authorized Dealer Sticker</t>
  </si>
  <si>
    <t>Performance Apparel</t>
  </si>
  <si>
    <r>
      <t xml:space="preserve">Total Discs
</t>
    </r>
    <r>
      <rPr>
        <i/>
        <sz val="9"/>
        <rFont val="Arial"/>
        <family val="2"/>
      </rPr>
      <t>(Not including F2 Discs)</t>
    </r>
  </si>
  <si>
    <t>Pro Tern</t>
  </si>
  <si>
    <t>Pro Thunderbird</t>
  </si>
  <si>
    <t>GStar Colossus</t>
  </si>
  <si>
    <t>DX Archangel</t>
  </si>
  <si>
    <t>DX Aviar Classic</t>
  </si>
  <si>
    <t>DX Aviar Putter</t>
  </si>
  <si>
    <t xml:space="preserve">DX Boss </t>
  </si>
  <si>
    <t>DX Cheetah</t>
  </si>
  <si>
    <t xml:space="preserve">DX Colt </t>
  </si>
  <si>
    <t>DX Cro</t>
  </si>
  <si>
    <t>DX Dart</t>
  </si>
  <si>
    <t>DX Destroyer</t>
  </si>
  <si>
    <t>DX Eagle</t>
  </si>
  <si>
    <t>DX Firebird</t>
  </si>
  <si>
    <t>DX Gator</t>
  </si>
  <si>
    <t>DX Katana</t>
  </si>
  <si>
    <t>DX Leopard</t>
  </si>
  <si>
    <t>DX Orc</t>
  </si>
  <si>
    <t>DX Rhyno</t>
  </si>
  <si>
    <t>DX Sidewinder</t>
  </si>
  <si>
    <t>DX Starfire</t>
  </si>
  <si>
    <t>DX Stud</t>
  </si>
  <si>
    <t xml:space="preserve">DX Thunderbird </t>
  </si>
  <si>
    <t>DX Viking</t>
  </si>
  <si>
    <t>DX Whale</t>
  </si>
  <si>
    <t>DX Whippet</t>
  </si>
  <si>
    <t>DX XD Plus</t>
  </si>
  <si>
    <t>DX Cobra</t>
  </si>
  <si>
    <t>DX Roc3</t>
  </si>
  <si>
    <t>DX Sonic</t>
  </si>
  <si>
    <t>DX Stingray</t>
  </si>
  <si>
    <t>DX Viper</t>
  </si>
  <si>
    <t>DX VRoc</t>
  </si>
  <si>
    <t>DX Wolf</t>
  </si>
  <si>
    <t>GStar Mako3</t>
  </si>
  <si>
    <t>GStar Roc3</t>
  </si>
  <si>
    <t>GStar Shark</t>
  </si>
  <si>
    <t>GStar VRoc</t>
  </si>
  <si>
    <t xml:space="preserve">GStar Wombat </t>
  </si>
  <si>
    <t>GStar Archon</t>
  </si>
  <si>
    <t>GStar Aviar Driver</t>
  </si>
  <si>
    <t>GStar Aviar Putter</t>
  </si>
  <si>
    <t>GStar Beast</t>
  </si>
  <si>
    <t>GStar Boss</t>
  </si>
  <si>
    <t>GStar Daedalus</t>
  </si>
  <si>
    <t>GStar Dart</t>
  </si>
  <si>
    <t>GStar Destroyer</t>
  </si>
  <si>
    <t>GStar Dominator</t>
  </si>
  <si>
    <t>GStar Firebird</t>
  </si>
  <si>
    <t>GStar Katana</t>
  </si>
  <si>
    <t>GStar Krait</t>
  </si>
  <si>
    <t>GStar Leopard</t>
  </si>
  <si>
    <t>GStar Mamba</t>
  </si>
  <si>
    <t>GStar Orc</t>
  </si>
  <si>
    <t>GStar Rhyno</t>
  </si>
  <si>
    <t>GStar Sidewinder</t>
  </si>
  <si>
    <t>GStar Skeeter</t>
  </si>
  <si>
    <t>GStar Starfire</t>
  </si>
  <si>
    <t>GStar TeeBird</t>
  </si>
  <si>
    <t>GStar TeeBird3</t>
  </si>
  <si>
    <t>GStar Tern</t>
  </si>
  <si>
    <t>GStar TL3</t>
  </si>
  <si>
    <t>GStar Valkyrie</t>
  </si>
  <si>
    <t>GStar Vulcan</t>
  </si>
  <si>
    <t>GStar Whale</t>
  </si>
  <si>
    <t>GStar Wraith</t>
  </si>
  <si>
    <t>GStar Thunderbird</t>
  </si>
  <si>
    <t>GStar TeeBird Plus</t>
  </si>
  <si>
    <t>GStar Roadrunner</t>
  </si>
  <si>
    <t>GStar Leopard3</t>
  </si>
  <si>
    <t>Overmold Discs</t>
  </si>
  <si>
    <t>Ch Colossus</t>
  </si>
  <si>
    <t>St FL</t>
  </si>
  <si>
    <t>St Mirage</t>
  </si>
  <si>
    <t xml:space="preserve"> Model</t>
  </si>
  <si>
    <t>130-139</t>
  </si>
  <si>
    <t>160-164</t>
  </si>
  <si>
    <t>165-169</t>
  </si>
  <si>
    <t>170-172</t>
  </si>
  <si>
    <t>173-175</t>
  </si>
  <si>
    <t>151-159</t>
  </si>
  <si>
    <t>170-174</t>
  </si>
  <si>
    <t>151-164</t>
  </si>
  <si>
    <t>175-177</t>
  </si>
  <si>
    <t>178-180</t>
  </si>
  <si>
    <t>"What Is Disc Golf" Color Brochure</t>
  </si>
  <si>
    <t>Disc Selection Chart (Set of 2)</t>
  </si>
  <si>
    <r>
      <t xml:space="preserve">Kahuna (Dude) - </t>
    </r>
    <r>
      <rPr>
        <i/>
        <sz val="10"/>
        <rFont val="Arial"/>
        <family val="2"/>
      </rPr>
      <t>Unpackaged</t>
    </r>
  </si>
  <si>
    <t>Black/Grey</t>
  </si>
  <si>
    <t>Blue/Grey</t>
  </si>
  <si>
    <t>Red/Grey</t>
  </si>
  <si>
    <t>170-179</t>
  </si>
  <si>
    <t>180-189</t>
  </si>
  <si>
    <t>Star</t>
  </si>
  <si>
    <t>Discmania</t>
  </si>
  <si>
    <t>Shipping Method</t>
  </si>
  <si>
    <t>GStar</t>
  </si>
  <si>
    <t>Order Taken By</t>
  </si>
  <si>
    <t>Pulled</t>
  </si>
  <si>
    <t>n/a</t>
  </si>
  <si>
    <t>Discs Ordered</t>
  </si>
  <si>
    <t>Star Lapel Pin</t>
  </si>
  <si>
    <t>Order Validation</t>
  </si>
  <si>
    <t>Option is currently out of stock</t>
  </si>
  <si>
    <t>Option is not produced for this item</t>
  </si>
  <si>
    <t>New item or option</t>
  </si>
  <si>
    <t>Cell Formatting Guide</t>
  </si>
  <si>
    <t>Reusable Scorecard</t>
  </si>
  <si>
    <t>NOTES</t>
  </si>
  <si>
    <t>Item or option is in Stock</t>
  </si>
  <si>
    <t>Active?</t>
  </si>
  <si>
    <t>XT Stud</t>
  </si>
  <si>
    <t>Innova Crew Socks</t>
  </si>
  <si>
    <t>Black / Rasta</t>
  </si>
  <si>
    <t>Header 1</t>
  </si>
  <si>
    <t>Header 2</t>
  </si>
  <si>
    <t>Format</t>
  </si>
  <si>
    <t>Sort</t>
  </si>
  <si>
    <t>MSRP</t>
  </si>
  <si>
    <t>DX</t>
  </si>
  <si>
    <t>Visor</t>
  </si>
  <si>
    <t>25 Discs</t>
  </si>
  <si>
    <t>50 Discs</t>
  </si>
  <si>
    <t>100 Discs</t>
  </si>
  <si>
    <t>200 Discs</t>
  </si>
  <si>
    <t>500 Discs</t>
  </si>
  <si>
    <t>DX Glow</t>
  </si>
  <si>
    <t>Echo Star</t>
  </si>
  <si>
    <t>I-Dye Driver Pro</t>
  </si>
  <si>
    <t>XT Overmold Atlas / Nova</t>
  </si>
  <si>
    <t>Champion Glow</t>
  </si>
  <si>
    <t>Star Atlas / Champion Atlas</t>
  </si>
  <si>
    <t>I-Dye Champion / Blizzard</t>
  </si>
  <si>
    <t>XT</t>
  </si>
  <si>
    <t>Discmania D-Line</t>
  </si>
  <si>
    <t>Discmania P-Line Putter</t>
  </si>
  <si>
    <t>Discmania P-Line</t>
  </si>
  <si>
    <t>Discmania C-Line</t>
  </si>
  <si>
    <t>Discmania S-Line</t>
  </si>
  <si>
    <t>Discmania G-Line</t>
  </si>
  <si>
    <t>INNOVA DISCS</t>
  </si>
  <si>
    <t>DISCMANIA DISCS</t>
  </si>
  <si>
    <t>Pulsar</t>
  </si>
  <si>
    <t>Kahuna</t>
  </si>
  <si>
    <t>ULTIMATE &amp; Rec Discs</t>
  </si>
  <si>
    <t>Packaged Makani</t>
  </si>
  <si>
    <t>Packaged Pulsar</t>
  </si>
  <si>
    <t>Packaged Kahuna</t>
  </si>
  <si>
    <t>DX Disc Set</t>
  </si>
  <si>
    <t>Champion Disc Set</t>
  </si>
  <si>
    <t>Regular</t>
  </si>
  <si>
    <t>Glow</t>
  </si>
  <si>
    <t>Driver (42g +/-)</t>
  </si>
  <si>
    <t>Swirly</t>
  </si>
  <si>
    <t>INNOVA Key Chain</t>
  </si>
  <si>
    <t>INNOVA Can Hugger</t>
  </si>
  <si>
    <t>DISCollector Box</t>
  </si>
  <si>
    <t>Adjustable Cap</t>
  </si>
  <si>
    <t>INNOVA Adj. Mesh Cap</t>
  </si>
  <si>
    <t>Aviar Adj. Mesh Cap</t>
  </si>
  <si>
    <t>Air Force Adj. Mesh Cap</t>
  </si>
  <si>
    <t>INNOVA Flat Bill Cap</t>
  </si>
  <si>
    <t>Roc UForm Cap</t>
  </si>
  <si>
    <t>Pro Drivers</t>
  </si>
  <si>
    <r>
      <t xml:space="preserve">Kahuna (Tiki) - </t>
    </r>
    <r>
      <rPr>
        <i/>
        <sz val="10"/>
        <rFont val="Arial"/>
        <family val="2"/>
      </rPr>
      <t>Unpackaged</t>
    </r>
  </si>
  <si>
    <t>Packaged Pulsar (12/cs)</t>
  </si>
  <si>
    <t>Total</t>
  </si>
  <si>
    <t>Blizzard</t>
  </si>
  <si>
    <t>Discmania X-Line</t>
  </si>
  <si>
    <t>Disc Pricing Level</t>
  </si>
  <si>
    <t>Row</t>
  </si>
  <si>
    <t>Pricing</t>
  </si>
  <si>
    <t>Category / Item</t>
  </si>
  <si>
    <t>Estimated Order Total</t>
  </si>
  <si>
    <t>Wholesale</t>
  </si>
  <si>
    <t>SETS</t>
  </si>
  <si>
    <t>CaddySeat</t>
  </si>
  <si>
    <t>CaddySeat / Strap Combo</t>
  </si>
  <si>
    <t xml:space="preserve"> Starter Bag</t>
  </si>
  <si>
    <t xml:space="preserve"> Standard Bag</t>
  </si>
  <si>
    <t xml:space="preserve"> Competition Bag</t>
  </si>
  <si>
    <t xml:space="preserve"> DISCarrier Bag</t>
  </si>
  <si>
    <t xml:space="preserve"> HeroPack Bag</t>
  </si>
  <si>
    <t>Metalflake</t>
  </si>
  <si>
    <t>Fundraiser</t>
  </si>
  <si>
    <t>FACTORY SECONDS</t>
  </si>
  <si>
    <t>MINIS</t>
  </si>
  <si>
    <t>BAGS</t>
  </si>
  <si>
    <t>ACCESSORIES</t>
  </si>
  <si>
    <t>HATS</t>
  </si>
  <si>
    <t>APPAREL</t>
  </si>
  <si>
    <t>1983 Easy Tee</t>
  </si>
  <si>
    <t>White</t>
  </si>
  <si>
    <t>Super STAR</t>
  </si>
  <si>
    <t>Super HERO</t>
  </si>
  <si>
    <t>Super AERO (Star)</t>
  </si>
  <si>
    <t>Super SONIC (Star)</t>
  </si>
  <si>
    <t>I-Dye Star</t>
  </si>
  <si>
    <t>Sonic Jr</t>
  </si>
  <si>
    <t>TARGETS</t>
  </si>
  <si>
    <t>DISCatcher Traveler</t>
  </si>
  <si>
    <t>DISCmania Lite Target</t>
  </si>
  <si>
    <t>Sticker Sheet</t>
  </si>
  <si>
    <t>INNOVA Sport Sack</t>
  </si>
  <si>
    <t>INNOVA Cut Vinyl Decal</t>
  </si>
  <si>
    <t>INNOVA Pencil</t>
  </si>
  <si>
    <t>INNOVA Bottle Openers</t>
  </si>
  <si>
    <t xml:space="preserve">INNOVA Sticker </t>
  </si>
  <si>
    <t>Course Attention Sign (SM)</t>
  </si>
  <si>
    <t>Course Attention Sign (LG)</t>
  </si>
  <si>
    <t>INNOVA Tacker Sign</t>
  </si>
  <si>
    <t>Towels</t>
  </si>
  <si>
    <t>Calendar</t>
  </si>
  <si>
    <t>Lapel Pins</t>
  </si>
  <si>
    <t>Iron On Patch</t>
  </si>
  <si>
    <t>Star UForm Pro-Dri Cap</t>
  </si>
  <si>
    <t>Crew Socks</t>
  </si>
  <si>
    <t>DISCatcher Pro 28</t>
  </si>
  <si>
    <t>F2 Rec / Ultimate</t>
  </si>
  <si>
    <t>F2 Premium Mini</t>
  </si>
  <si>
    <t>Starlite Boss</t>
  </si>
  <si>
    <t>Starlite Mamba</t>
  </si>
  <si>
    <t>Starlite Roadrunner</t>
  </si>
  <si>
    <t>Starlite Sidewinder</t>
  </si>
  <si>
    <t>Starlite TeeBird</t>
  </si>
  <si>
    <t>Starlite Valkyrie</t>
  </si>
  <si>
    <t>Starlite Wraith</t>
  </si>
  <si>
    <t>F2 Champion / Blizzard</t>
  </si>
  <si>
    <t>F2 Pro</t>
  </si>
  <si>
    <t>F2 XT Overmold</t>
  </si>
  <si>
    <t>N/A</t>
  </si>
  <si>
    <t xml:space="preserve"> </t>
  </si>
  <si>
    <t>173-75</t>
  </si>
  <si>
    <t xml:space="preserve">  </t>
  </si>
  <si>
    <t>175-77</t>
  </si>
  <si>
    <t xml:space="preserve">out </t>
  </si>
  <si>
    <t xml:space="preserve">173-175 </t>
  </si>
  <si>
    <t xml:space="preserve">165-169 </t>
  </si>
  <si>
    <t>Ch Dominator</t>
  </si>
  <si>
    <t>BLZ Ch Dominator</t>
  </si>
  <si>
    <t>Starlite Discs</t>
  </si>
  <si>
    <t>160-169</t>
  </si>
  <si>
    <t>ID BLZ Boss</t>
  </si>
  <si>
    <t>130-139-</t>
  </si>
  <si>
    <t>151-59</t>
  </si>
  <si>
    <t>ID Ch Destroyer</t>
  </si>
  <si>
    <t xml:space="preserve">ID Ch Dominator </t>
  </si>
  <si>
    <t>ID Ch Teebird</t>
  </si>
  <si>
    <t>BS Dx Aviar</t>
  </si>
  <si>
    <t>Packaged Kahuna (12/cs Master Case)</t>
  </si>
  <si>
    <t xml:space="preserve">Packaged Kahuna (Individual) </t>
  </si>
  <si>
    <t>Packaged Pulsar (Individual)</t>
  </si>
  <si>
    <t>Super Hero Champion Sport</t>
  </si>
  <si>
    <t>Super Hero Dog</t>
  </si>
  <si>
    <t>Super Star Dog</t>
  </si>
  <si>
    <t>Super Sonic Dog</t>
  </si>
  <si>
    <t xml:space="preserve">DX 3-Pack </t>
  </si>
  <si>
    <t xml:space="preserve">Ch 3-Pack  </t>
  </si>
  <si>
    <t>DISCatcher Sport Hammer Finish</t>
  </si>
  <si>
    <t>Chrome</t>
  </si>
  <si>
    <t>Innova Decal</t>
  </si>
  <si>
    <t>Golf Pencil</t>
  </si>
  <si>
    <t>Rulebook</t>
  </si>
  <si>
    <t>License Plate Frame</t>
  </si>
  <si>
    <t xml:space="preserve">Bottle Openers </t>
  </si>
  <si>
    <t>Coozie</t>
  </si>
  <si>
    <t>Innova Sport Sack</t>
  </si>
  <si>
    <t xml:space="preserve">Innova Key Chain   </t>
  </si>
  <si>
    <t xml:space="preserve">Adj Mesh Cap </t>
  </si>
  <si>
    <t>Innova Logo</t>
  </si>
  <si>
    <t>Air Force</t>
  </si>
  <si>
    <t>Aviar</t>
  </si>
  <si>
    <t>Roc U-Form</t>
  </si>
  <si>
    <t>Embroid. Visor</t>
  </si>
  <si>
    <t>Embroidered Caps</t>
  </si>
  <si>
    <t>Rising Star Core Perf Tee</t>
  </si>
  <si>
    <t>Ladies Rising Star Core Perf Tee</t>
  </si>
  <si>
    <t>Hex Camo Perf Jersey</t>
  </si>
  <si>
    <t>Ladies Hex Camo Perf Jersey</t>
  </si>
  <si>
    <t>Name:</t>
  </si>
  <si>
    <t>Address:</t>
  </si>
  <si>
    <t>Country:</t>
  </si>
  <si>
    <r>
      <t>←mark with</t>
    </r>
    <r>
      <rPr>
        <b/>
        <sz val="8"/>
        <rFont val="Verdana"/>
        <family val="2"/>
      </rPr>
      <t xml:space="preserve"> "X"</t>
    </r>
  </si>
  <si>
    <t xml:space="preserve">GStar Shryke </t>
  </si>
  <si>
    <t>Order #</t>
  </si>
  <si>
    <t>Order Number</t>
  </si>
  <si>
    <t>Stock</t>
  </si>
  <si>
    <t xml:space="preserve">Black </t>
  </si>
  <si>
    <t xml:space="preserve">Blue </t>
  </si>
  <si>
    <t>Traveler Target</t>
  </si>
  <si>
    <t>Terms</t>
  </si>
  <si>
    <t>Exp. / CVC</t>
  </si>
  <si>
    <t>Dew Fly Towel</t>
  </si>
  <si>
    <t>Fly Dry Towel</t>
  </si>
  <si>
    <t>Ladies Performance Tee</t>
  </si>
  <si>
    <t xml:space="preserve">Air Force Long Sleeve Jersey </t>
  </si>
  <si>
    <t>City, State, Zip code:</t>
  </si>
  <si>
    <t>Metal flake Discs</t>
  </si>
  <si>
    <t>St Shryke</t>
  </si>
  <si>
    <t>Please Email Orders to office@innovadiscs.com</t>
  </si>
  <si>
    <t>Champion Star Tacker Sign</t>
  </si>
  <si>
    <t>Innova USA Tacker Sign</t>
  </si>
  <si>
    <t>Vintage Roc Tacker Sign</t>
  </si>
  <si>
    <t>St Leopard3</t>
  </si>
  <si>
    <t>Address :</t>
  </si>
  <si>
    <t>F2 Champion Glow</t>
  </si>
  <si>
    <t>F2 Champion Color Glow</t>
  </si>
  <si>
    <t xml:space="preserve">Pro Models </t>
  </si>
  <si>
    <t>Sport Models</t>
  </si>
  <si>
    <t xml:space="preserve">Other Models </t>
  </si>
  <si>
    <t>DX Ape</t>
  </si>
  <si>
    <t>DX Discs</t>
  </si>
  <si>
    <t>Discmania Lite Basket</t>
  </si>
  <si>
    <t>Glow DX Wraith</t>
  </si>
  <si>
    <t>GStar Colt</t>
  </si>
  <si>
    <t xml:space="preserve">Ch Shryke </t>
  </si>
  <si>
    <t xml:space="preserve">Starlite Tern </t>
  </si>
  <si>
    <t xml:space="preserve">Name:   </t>
  </si>
  <si>
    <t>Black Camo</t>
  </si>
  <si>
    <t>Pink Camo</t>
  </si>
  <si>
    <t>Blue Plaid</t>
  </si>
  <si>
    <t>Super HeroPack Bag</t>
  </si>
  <si>
    <t>Blue Camo</t>
  </si>
  <si>
    <t>updated 2/17</t>
  </si>
  <si>
    <t>Geometric</t>
  </si>
  <si>
    <t>Section_Shortcuts</t>
  </si>
  <si>
    <t>Top_Of_Page</t>
  </si>
  <si>
    <t>MetalFlake</t>
  </si>
  <si>
    <t>Idye</t>
  </si>
  <si>
    <t>Overmold</t>
  </si>
  <si>
    <t>Gstar</t>
  </si>
  <si>
    <t>Bottom_Stamp</t>
  </si>
  <si>
    <t>Starlite</t>
  </si>
  <si>
    <t>Echo</t>
  </si>
  <si>
    <t>Ultimate</t>
  </si>
  <si>
    <t>Recreational</t>
  </si>
  <si>
    <t>Mini</t>
  </si>
  <si>
    <t>Display_POP</t>
  </si>
  <si>
    <t>Factory_Seconds</t>
  </si>
  <si>
    <t>RPro</t>
  </si>
  <si>
    <t>Bottom</t>
  </si>
  <si>
    <t>Disc_Sets</t>
  </si>
  <si>
    <t>Contender Polo</t>
  </si>
  <si>
    <t>St Aviar 3  (Stock)</t>
  </si>
  <si>
    <t>DX Aviar 3</t>
  </si>
  <si>
    <t>DX Wombat 3</t>
  </si>
  <si>
    <t>DX Manta</t>
  </si>
  <si>
    <t>St Manta</t>
  </si>
  <si>
    <t>Premium Innova Mesh Caps</t>
  </si>
  <si>
    <t xml:space="preserve"> Brown Kryptek ReptileCamo </t>
  </si>
  <si>
    <t xml:space="preserve"> Pink Realtree Camo</t>
  </si>
  <si>
    <t>Royal Blue</t>
  </si>
  <si>
    <t>Ch Roc X3</t>
  </si>
  <si>
    <t>Profile Jersey</t>
  </si>
  <si>
    <t>Pro Shark</t>
  </si>
  <si>
    <t>Trucker Visor</t>
  </si>
  <si>
    <t>DX 3 Disc Stack Pack ( 6/ct only)</t>
  </si>
  <si>
    <t>Electric Camo</t>
  </si>
  <si>
    <t>Ch Manta</t>
  </si>
  <si>
    <t>Park &amp; Fly Stool - Black</t>
  </si>
  <si>
    <t>Park &amp; Fly Stool - Blue</t>
  </si>
  <si>
    <t>New DISCatcher Mini</t>
  </si>
  <si>
    <t>DX Leopard 3</t>
  </si>
  <si>
    <t>Innsulated Canteen - Orange</t>
  </si>
  <si>
    <t>Innsulated Canteen - Purple</t>
  </si>
  <si>
    <t>Innsulated Canteen - Red</t>
  </si>
  <si>
    <t>St Wombat 3</t>
  </si>
  <si>
    <t>Case of 6</t>
  </si>
  <si>
    <t>BLZ Ch TeeDevil Limited Edition</t>
  </si>
  <si>
    <t>Air Force Patch Cap</t>
  </si>
  <si>
    <t>Deluxe Stretch Fit Cap</t>
  </si>
  <si>
    <t>Premium Mesh Cap</t>
  </si>
  <si>
    <t>Pink</t>
  </si>
  <si>
    <t>Grey</t>
  </si>
  <si>
    <t>Destroyer Tee</t>
  </si>
  <si>
    <t>Shryke Tee</t>
  </si>
  <si>
    <t>Jungle Tee</t>
  </si>
  <si>
    <t>Peace Tee</t>
  </si>
  <si>
    <t>Sports Polo</t>
  </si>
  <si>
    <t>Ladies Rising Star Per. Tee</t>
  </si>
  <si>
    <t>Ladies Hex Camo Per. Tee</t>
  </si>
  <si>
    <t>Innova Core Performance</t>
  </si>
  <si>
    <t>Innova Profile Jersey</t>
  </si>
  <si>
    <t>Rising Star Core Tee</t>
  </si>
  <si>
    <t>Hex Camo Perf. Tee</t>
  </si>
  <si>
    <t>Air Force Long Sleeve Jersey</t>
  </si>
  <si>
    <t>F2 Gstar</t>
  </si>
  <si>
    <t xml:space="preserve">F2 Star </t>
  </si>
  <si>
    <t>F2 Reg/Glow/Swirl/Driver mini</t>
  </si>
  <si>
    <t>F2 Color Champion Glow</t>
  </si>
  <si>
    <t>DX Disc Set Master Case</t>
  </si>
  <si>
    <t>DX Stack Pack</t>
  </si>
  <si>
    <t xml:space="preserve">Estimated Sub Total: </t>
  </si>
  <si>
    <t xml:space="preserve">USDGC 2017 Roc+ </t>
  </si>
  <si>
    <t>Park &amp; Fly Stool</t>
  </si>
  <si>
    <t>Course Attention Sign (12" x 9")</t>
  </si>
  <si>
    <t>Portable Leader Board</t>
  </si>
  <si>
    <t>INNsulated Canteen</t>
  </si>
  <si>
    <t>Sport Sack</t>
  </si>
  <si>
    <t>Grid/Slat Wall Bracket</t>
  </si>
  <si>
    <t xml:space="preserve">I-Frame Gridwall Display  </t>
  </si>
  <si>
    <t>Free Standing Gridwall Display</t>
  </si>
  <si>
    <t>* The order sub-total is an estimate, intended as a useful reference for building your order only. The displayed amount is based on standard quantity pricing breaks and does not include freight. Your actual total may vary based on your individual pricing terms, adjustments, applicable taxes, and freight. "</t>
  </si>
  <si>
    <t>DX 3-Pack Master Case (6/ct Only)</t>
  </si>
  <si>
    <t>Ch 3-Pack  Master Case (6/ct Only)</t>
  </si>
  <si>
    <t>3-Pack Sets (Individual Sets)</t>
  </si>
  <si>
    <t>3-Pack Sets (Case Quantity Only)</t>
  </si>
  <si>
    <t xml:space="preserve">Individual  </t>
  </si>
  <si>
    <t>Champion Disc Set Master</t>
  </si>
  <si>
    <t>SS Shryke Tee (XXL Plus $2.00)</t>
  </si>
  <si>
    <t>SS Jungle Tee</t>
  </si>
  <si>
    <t>SS 1983 (EZ Tee XXL Plus $2.00)</t>
  </si>
  <si>
    <t>SS Innova Logo Tee (XXL Plus $2.00)</t>
  </si>
  <si>
    <t>Innova Logo Shatter Tee</t>
  </si>
  <si>
    <t>SS Innova Logo Tee - Shatter (XXL Plus $2.00)</t>
  </si>
  <si>
    <t xml:space="preserve">Green </t>
  </si>
  <si>
    <t>SS Destroyer Tee (Recover Tee)</t>
  </si>
  <si>
    <t>Air Force Long Sleeve Tee</t>
  </si>
  <si>
    <t>Short Sleeve Tee</t>
  </si>
  <si>
    <t>Long Sleeve Tee</t>
  </si>
  <si>
    <t>LS Innova Logo</t>
  </si>
  <si>
    <t xml:space="preserve">Purple </t>
  </si>
  <si>
    <t xml:space="preserve">Khaki </t>
  </si>
  <si>
    <t>Charcoal</t>
  </si>
  <si>
    <t>Specialty Discs</t>
  </si>
  <si>
    <t>Proto Pattern Umbrella - Black</t>
  </si>
  <si>
    <t>Proto Pattern Umbrella - Yellow</t>
  </si>
  <si>
    <t>Proto Pattern Umbrella</t>
  </si>
  <si>
    <t>Kelly Green</t>
  </si>
  <si>
    <t xml:space="preserve">Innova Hi-Pro  </t>
  </si>
  <si>
    <t xml:space="preserve">Star Performance </t>
  </si>
  <si>
    <t>Patch Caps</t>
  </si>
  <si>
    <t>Air Force Leather Patch</t>
  </si>
  <si>
    <t>Roc Patch - Mesh</t>
  </si>
  <si>
    <t>Plaid Tree Adjustable</t>
  </si>
  <si>
    <t>Visors</t>
  </si>
  <si>
    <t>Roc Patch</t>
  </si>
  <si>
    <t xml:space="preserve">Credit Card Info: </t>
  </si>
  <si>
    <t>Houndstooth</t>
  </si>
  <si>
    <t>Orange Camo</t>
  </si>
  <si>
    <t>BL Diamond</t>
  </si>
  <si>
    <t>BLK Argyle</t>
  </si>
  <si>
    <t>GN Argyle</t>
  </si>
  <si>
    <t>Blk Pattern</t>
  </si>
  <si>
    <t>BL Pattern</t>
  </si>
  <si>
    <t>H20 Red</t>
  </si>
  <si>
    <t>Rasta Pattern</t>
  </si>
  <si>
    <t xml:space="preserve">USA Pattern </t>
  </si>
  <si>
    <t>The DISCcatcher Bottle Opener</t>
  </si>
  <si>
    <t xml:space="preserve">ID Ch Beast </t>
  </si>
  <si>
    <t>Next Tier</t>
  </si>
  <si>
    <t>More Discs to Unlock Next Pricing Tier</t>
  </si>
  <si>
    <t>St TL 3</t>
  </si>
  <si>
    <t>St Roc X3</t>
  </si>
  <si>
    <t>Navy</t>
  </si>
  <si>
    <t>Solid Innova Beanie</t>
  </si>
  <si>
    <t>Proto Pattern Umbrella - Blue</t>
  </si>
  <si>
    <t>St TeeBird3</t>
  </si>
  <si>
    <t>Star/ Starlite</t>
  </si>
  <si>
    <t>Gstar 3 Disc Stack Pack ( 6/ct only)</t>
  </si>
  <si>
    <t>GSTAR Stack Pack</t>
  </si>
  <si>
    <t>Innova Playing Cards</t>
  </si>
  <si>
    <t>Men's Contender Polo</t>
  </si>
  <si>
    <t>Lime Green</t>
  </si>
  <si>
    <t>Aque Blue</t>
  </si>
  <si>
    <t>Graphite</t>
  </si>
  <si>
    <t xml:space="preserve">Ladies Unity Leggings </t>
  </si>
  <si>
    <t>XS</t>
  </si>
  <si>
    <t>Men's Unity Jersey</t>
  </si>
  <si>
    <t>Ladies Unity Jersey</t>
  </si>
  <si>
    <t>Electric Blue</t>
  </si>
  <si>
    <t>Maroon</t>
  </si>
  <si>
    <t>Ladies Contender Polo</t>
  </si>
  <si>
    <t>St AviarX3</t>
  </si>
  <si>
    <t>BLZ Ch Vulcan</t>
  </si>
  <si>
    <t>St Rat</t>
  </si>
  <si>
    <t>Galactic Mini</t>
  </si>
  <si>
    <t>2018 INNOVA Catalog</t>
  </si>
  <si>
    <t>Black / Grey</t>
  </si>
  <si>
    <t>GStar Manta</t>
  </si>
  <si>
    <t>ID Ch Shryke</t>
  </si>
  <si>
    <t xml:space="preserve">Medium Grey </t>
  </si>
  <si>
    <t>Safety Green</t>
  </si>
  <si>
    <t>Safety Orange</t>
  </si>
  <si>
    <t>Origin - Blue</t>
  </si>
  <si>
    <t>Origin - Brown</t>
  </si>
  <si>
    <t>Teebird - Red</t>
  </si>
  <si>
    <t>SS Venture Tee (Recover Tee)</t>
  </si>
  <si>
    <t>SS Innova  Tee - Chrome (XXL Plus $2.00)</t>
  </si>
  <si>
    <t>Innova (1983 Weld) Adjustable</t>
  </si>
  <si>
    <t>Men's Unity Core Perf Tee</t>
  </si>
  <si>
    <t>Ladies Unity Core Perf Tee</t>
  </si>
  <si>
    <t>Hot Pink</t>
  </si>
  <si>
    <t>St Mystere</t>
  </si>
  <si>
    <t>Silver</t>
  </si>
  <si>
    <t>navy</t>
  </si>
  <si>
    <t>CH Wombat3</t>
  </si>
  <si>
    <t>Unity Hoodie Tee</t>
  </si>
  <si>
    <t>Navy Blue</t>
  </si>
  <si>
    <t>SM/MD</t>
  </si>
  <si>
    <t>L/ XL</t>
  </si>
  <si>
    <t>Star Flex Hat</t>
  </si>
  <si>
    <t>Charcoal / Black</t>
  </si>
  <si>
    <t>Royal / Grey</t>
  </si>
  <si>
    <t>St Caiman</t>
  </si>
  <si>
    <t>Glow Ch RocX3</t>
  </si>
  <si>
    <t>Glow Ch Leopard3</t>
  </si>
  <si>
    <t>Glow Ch Tern</t>
  </si>
  <si>
    <t>Glow Ch Shryke</t>
  </si>
  <si>
    <t>Horizon - Carbon</t>
  </si>
  <si>
    <t>Origin - Fire</t>
  </si>
  <si>
    <t>Teebird - Sweet Blue</t>
  </si>
  <si>
    <t>Ladies SS Venture Tee (Recover)</t>
  </si>
  <si>
    <t>Horizon- Charcoal</t>
  </si>
  <si>
    <t>Horizon - Grey</t>
  </si>
  <si>
    <t>F2 Metal Flake Mini</t>
  </si>
  <si>
    <t xml:space="preserve">Desktop DISCatcher </t>
  </si>
  <si>
    <t>SS Innova  Tee - Striped Bar Logo</t>
  </si>
  <si>
    <t>Dark Green</t>
  </si>
  <si>
    <t>Royal</t>
  </si>
  <si>
    <t>Tour Towel - Forest</t>
  </si>
  <si>
    <t>TourTowel - Island</t>
  </si>
  <si>
    <t>Tour Towel - Mountain</t>
  </si>
  <si>
    <t>Proto Pattern Umbrella - Red</t>
  </si>
  <si>
    <t>GStar Mystere</t>
  </si>
  <si>
    <t>Innova Die Cut Sticker 6.5"</t>
  </si>
  <si>
    <t>Innova Die Cut Sticker 4"</t>
  </si>
  <si>
    <t xml:space="preserve">Address: </t>
  </si>
  <si>
    <t>St Savant</t>
  </si>
  <si>
    <t>Pro Shryke</t>
  </si>
  <si>
    <t>Discover Pack Bag</t>
  </si>
  <si>
    <t>Blk/Camo</t>
  </si>
  <si>
    <t>Burg/Gry</t>
  </si>
  <si>
    <t>Blk/Gry</t>
  </si>
  <si>
    <t>Navy/ Gry</t>
  </si>
  <si>
    <t>DX Mirage</t>
  </si>
  <si>
    <t>LS Striped Bar Tee</t>
  </si>
  <si>
    <t>Ch Caiman</t>
  </si>
  <si>
    <t>SM</t>
  </si>
  <si>
    <t>Knee Saver Mini</t>
  </si>
  <si>
    <t>White/ Blue</t>
  </si>
  <si>
    <t>White / Red</t>
  </si>
  <si>
    <t xml:space="preserve">2019 Innova Calender </t>
  </si>
  <si>
    <t xml:space="preserve">Mini Series </t>
  </si>
  <si>
    <t xml:space="preserve">1st Run </t>
  </si>
  <si>
    <t>Ch Mystere</t>
  </si>
  <si>
    <t>XT Bullfrog</t>
  </si>
  <si>
    <t>LS Venture Series - Teebird</t>
  </si>
  <si>
    <t>Aluminum (Grey)</t>
  </si>
  <si>
    <t>Carbon</t>
  </si>
  <si>
    <t>Sweet Blue</t>
  </si>
  <si>
    <t>170-175</t>
  </si>
  <si>
    <t xml:space="preserve"> Innova Heathered Beanie</t>
  </si>
  <si>
    <t xml:space="preserve"> Innova Fleece Beanie</t>
  </si>
  <si>
    <t xml:space="preserve"> Innova Striped Beanie</t>
  </si>
  <si>
    <t>Grey / Black</t>
  </si>
  <si>
    <t>Grey / Baby Blue</t>
  </si>
  <si>
    <t>Grey / Navy</t>
  </si>
  <si>
    <t>Red / Black</t>
  </si>
  <si>
    <t>Cotton Caps</t>
  </si>
  <si>
    <t>DX TeeBird 3</t>
  </si>
  <si>
    <t>St Destroyer - Wysocki</t>
  </si>
  <si>
    <t>Iron-On Patches</t>
  </si>
  <si>
    <t>American Golf Discs</t>
  </si>
  <si>
    <t>DISCatcher Sport (24 Chain)</t>
  </si>
  <si>
    <t>Destroyer</t>
  </si>
  <si>
    <t>Teebird - Yellow</t>
  </si>
  <si>
    <t>Thunderbird</t>
  </si>
  <si>
    <t>Gray</t>
  </si>
  <si>
    <t>DX TeeBird</t>
  </si>
  <si>
    <t>St Roadrunner -Barbsy</t>
  </si>
  <si>
    <t>Champion Firestorm  - 25 Limit</t>
  </si>
  <si>
    <t>Ch Firestorm (stock)</t>
  </si>
  <si>
    <t>Ch TL 3</t>
  </si>
  <si>
    <t>Proto Pattern Umbrella - Orange</t>
  </si>
  <si>
    <t>XT Pro Putters</t>
  </si>
  <si>
    <t>XT Colt</t>
  </si>
  <si>
    <t>Pro Putters &amp; Midrange, XT</t>
  </si>
  <si>
    <t>Tour Towel - Winter Peaks</t>
  </si>
  <si>
    <t>Sand</t>
  </si>
  <si>
    <t>Star Valkyrie</t>
  </si>
  <si>
    <t>St Corvette</t>
  </si>
  <si>
    <t xml:space="preserve">DX Dragon </t>
  </si>
  <si>
    <t>Ch Krait</t>
  </si>
  <si>
    <t>Premium Storage Box</t>
  </si>
  <si>
    <t>INNOVA Beanie Fleece</t>
  </si>
  <si>
    <t>INNOVA Beanie Knit</t>
  </si>
  <si>
    <t>Cap Dryweave</t>
  </si>
  <si>
    <t>Black / white Stiching</t>
  </si>
  <si>
    <t>Olive</t>
  </si>
  <si>
    <t>Cap Flexfit</t>
  </si>
  <si>
    <t>Marroon</t>
  </si>
  <si>
    <t xml:space="preserve">I-Frame Gridwall Display </t>
  </si>
  <si>
    <t>Star / Rasta</t>
  </si>
  <si>
    <t>Aviar - Blue</t>
  </si>
  <si>
    <t>Aviar - Grey</t>
  </si>
  <si>
    <t>Firebird - Grey</t>
  </si>
  <si>
    <t>Firebird - Orange</t>
  </si>
  <si>
    <t xml:space="preserve">SS Innova  Tee - Heritage </t>
  </si>
  <si>
    <t>White / Blue</t>
  </si>
  <si>
    <t>White / Green</t>
  </si>
  <si>
    <t>Men's Prime Star Core Perf Tee</t>
  </si>
  <si>
    <t>Innsulated Canteen - White</t>
  </si>
  <si>
    <t>Primestar Hoodie</t>
  </si>
  <si>
    <t>Prime Star Hoodie</t>
  </si>
  <si>
    <t>Ladies Prime Star Performance Tee</t>
  </si>
  <si>
    <t>Firebird - Phoenix</t>
  </si>
  <si>
    <t xml:space="preserve"> Discover Bag</t>
  </si>
  <si>
    <t>DX AviarX3</t>
  </si>
  <si>
    <t>Ch AviarX3</t>
  </si>
  <si>
    <t>Ch TeeBird3 - Ricky</t>
  </si>
  <si>
    <t>Star Lion -Stock</t>
  </si>
  <si>
    <t>Sunset Red / Green</t>
  </si>
  <si>
    <t>Sunset Blue / Green</t>
  </si>
  <si>
    <t>Sunset Purple / Green</t>
  </si>
  <si>
    <t xml:space="preserve">Star / Dark Grey </t>
  </si>
  <si>
    <t>Star / Blue</t>
  </si>
  <si>
    <t>Carolina Blue</t>
  </si>
  <si>
    <t>SuperHero Bag</t>
  </si>
  <si>
    <t>Striped Bar Patch</t>
  </si>
  <si>
    <t>Glow Ch Valkyrie</t>
  </si>
  <si>
    <t>Updated 5/6</t>
  </si>
  <si>
    <t>Star Roc3</t>
  </si>
  <si>
    <t>New</t>
  </si>
  <si>
    <t>XT Aviar3</t>
  </si>
  <si>
    <t>GStar Corvette</t>
  </si>
  <si>
    <t>Ladies Racerback Tanktop</t>
  </si>
  <si>
    <t>Ladies Racerback Perf. Tanktop</t>
  </si>
  <si>
    <t>Heathered Black</t>
  </si>
  <si>
    <t>Heathered Pink</t>
  </si>
  <si>
    <t>Heathered Royal</t>
  </si>
  <si>
    <t>Heathered Purple</t>
  </si>
  <si>
    <t>Heathered Grey</t>
  </si>
  <si>
    <t>Innsulated Canteen -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</si>
</sst>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F800]dddd\,\ mmmm\ dd\,\ yyyy"/>
    <numFmt numFmtId="165" formatCode="\ \ 0;\-0;;@\ "/>
  </numFmts>
  <fonts count="47" x14ac:knownFonts="1">
    <font>
      <sz val="10"/>
      <name val="Arial"/>
    </font>
    <font>
      <sz val="10"/>
      <name val="Arial"/>
      <family val="2"/>
    </font>
    <font>
      <b/>
      <sz val="10"/>
      <name val="Arial"/>
      <family val="2"/>
    </font>
    <font>
      <b/>
      <sz val="14"/>
      <name val="Arial Narrow"/>
      <family val="2"/>
    </font>
    <font>
      <b/>
      <sz val="18"/>
      <name val="Arial"/>
      <family val="2"/>
    </font>
    <font>
      <b/>
      <sz val="12"/>
      <name val="Arial"/>
      <family val="2"/>
    </font>
    <font>
      <b/>
      <sz val="11"/>
      <name val="Arial"/>
      <family val="2"/>
    </font>
    <font>
      <b/>
      <sz val="14"/>
      <name val="Arial"/>
      <family val="2"/>
    </font>
    <font>
      <sz val="11"/>
      <name val="Arial"/>
      <family val="2"/>
    </font>
    <font>
      <sz val="14"/>
      <name val="Arial"/>
      <family val="2"/>
    </font>
    <font>
      <b/>
      <sz val="20"/>
      <name val="Arial"/>
      <family val="2"/>
    </font>
    <font>
      <sz val="12"/>
      <name val="Arial"/>
      <family val="2"/>
    </font>
    <font>
      <u/>
      <sz val="10"/>
      <color theme="10"/>
      <name val="Arial"/>
      <family val="2"/>
    </font>
    <font>
      <b/>
      <sz val="10"/>
      <color rgb="FFC00000"/>
      <name val="Arial"/>
      <family val="2"/>
    </font>
    <font>
      <b/>
      <sz val="26"/>
      <name val="Arial"/>
      <family val="2"/>
    </font>
    <font>
      <b/>
      <sz val="16"/>
      <name val="Arial"/>
      <family val="2"/>
    </font>
    <font>
      <sz val="18"/>
      <name val="Arial"/>
      <family val="2"/>
    </font>
    <font>
      <b/>
      <sz val="14"/>
      <color rgb="FFC00000"/>
      <name val="Arial"/>
      <family val="2"/>
    </font>
    <font>
      <b/>
      <sz val="20"/>
      <color rgb="FFC00000"/>
      <name val="Arial"/>
      <family val="2"/>
    </font>
    <font>
      <b/>
      <sz val="11"/>
      <color rgb="FFC00000"/>
      <name val="Arial"/>
      <family val="2"/>
    </font>
    <font>
      <sz val="16"/>
      <name val="Arial"/>
      <family val="2"/>
    </font>
    <font>
      <b/>
      <sz val="16"/>
      <color rgb="FFC00000"/>
      <name val="Arial"/>
      <family val="2"/>
    </font>
    <font>
      <sz val="10"/>
      <name val="Calibri"/>
      <family val="2"/>
      <scheme val="minor"/>
    </font>
    <font>
      <i/>
      <sz val="9"/>
      <name val="Arial"/>
      <family val="2"/>
    </font>
    <font>
      <i/>
      <sz val="10"/>
      <name val="Arial"/>
      <family val="2"/>
    </font>
    <font>
      <sz val="10"/>
      <color rgb="FFC00000"/>
      <name val="Arial"/>
      <family val="2"/>
    </font>
    <font>
      <b/>
      <sz val="16"/>
      <color theme="1"/>
      <name val="Arial"/>
      <family val="2"/>
    </font>
    <font>
      <u/>
      <sz val="16"/>
      <color rgb="FFC00000"/>
      <name val="Arial"/>
      <family val="2"/>
    </font>
    <font>
      <sz val="16"/>
      <color rgb="FFC00000"/>
      <name val="Arial"/>
      <family val="2"/>
    </font>
    <font>
      <i/>
      <sz val="16"/>
      <name val="Calibri"/>
      <family val="2"/>
      <scheme val="minor"/>
    </font>
    <font>
      <b/>
      <sz val="16"/>
      <color theme="1" tint="0.34998626667073579"/>
      <name val="Arial"/>
      <family val="2"/>
    </font>
    <font>
      <b/>
      <sz val="12"/>
      <color theme="1" tint="0.34998626667073579"/>
      <name val="Arial"/>
      <family val="2"/>
    </font>
    <font>
      <sz val="9"/>
      <color indexed="81"/>
      <name val="Tahoma"/>
      <family val="2"/>
    </font>
    <font>
      <b/>
      <sz val="9"/>
      <color indexed="81"/>
      <name val="Tahoma"/>
      <family val="2"/>
    </font>
    <font>
      <b/>
      <sz val="12"/>
      <color rgb="FFC00000"/>
      <name val="Arial"/>
      <family val="2"/>
    </font>
    <font>
      <sz val="10"/>
      <name val="Arial"/>
      <family val="2"/>
    </font>
    <font>
      <sz val="14"/>
      <color rgb="FFC00000"/>
      <name val="Arial"/>
      <family val="2"/>
    </font>
    <font>
      <sz val="8"/>
      <name val="Verdana"/>
      <family val="2"/>
    </font>
    <font>
      <b/>
      <sz val="8"/>
      <name val="Verdana"/>
      <family val="2"/>
    </font>
    <font>
      <b/>
      <sz val="24"/>
      <name val="Arial"/>
      <family val="2"/>
    </font>
    <font>
      <b/>
      <sz val="10"/>
      <color theme="1"/>
      <name val="Arial"/>
      <family val="2"/>
    </font>
    <font>
      <b/>
      <sz val="12"/>
      <color theme="1"/>
      <name val="Arial"/>
      <family val="2"/>
    </font>
    <font>
      <b/>
      <u/>
      <sz val="14"/>
      <color theme="10"/>
      <name val="Arial"/>
      <family val="2"/>
    </font>
    <font>
      <b/>
      <sz val="16"/>
      <color rgb="FFFF0000"/>
      <name val="Arial"/>
      <family val="2"/>
    </font>
    <font>
      <sz val="9"/>
      <name val="Arial"/>
      <family val="2"/>
    </font>
    <font>
      <b/>
      <sz val="14"/>
      <color rgb="FFFF0000"/>
      <name val="Arial"/>
      <family val="2"/>
    </font>
    <font>
      <b/>
      <sz val="9"/>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49998474074526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medium">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3">
    <xf numFmtId="0" fontId="0" fillId="0" borderId="0"/>
    <xf numFmtId="0" fontId="12" fillId="0" borderId="0" applyNumberFormat="0" applyFill="0" applyBorder="0" applyAlignment="0" applyProtection="0"/>
    <xf numFmtId="44" fontId="35" fillId="0" borderId="0" applyFont="0" applyFill="0" applyBorder="0" applyAlignment="0" applyProtection="0"/>
  </cellStyleXfs>
  <cellXfs count="448">
    <xf numFmtId="0" fontId="0" fillId="0" borderId="0" xfId="0"/>
    <xf numFmtId="0" fontId="0" fillId="3" borderId="0" xfId="0" applyFill="1" applyAlignment="1" applyProtection="1">
      <alignment vertical="center"/>
    </xf>
    <xf numFmtId="0" fontId="13" fillId="3" borderId="0" xfId="0" applyFont="1" applyFill="1" applyAlignment="1" applyProtection="1">
      <alignment horizontal="center" vertical="center"/>
    </xf>
    <xf numFmtId="0" fontId="13" fillId="3" borderId="0" xfId="0" applyFont="1" applyFill="1" applyBorder="1" applyAlignment="1" applyProtection="1">
      <alignment horizontal="center" vertical="center"/>
    </xf>
    <xf numFmtId="0" fontId="1" fillId="3" borderId="0" xfId="0" applyFont="1" applyFill="1" applyAlignment="1" applyProtection="1">
      <alignment vertical="center"/>
    </xf>
    <xf numFmtId="0" fontId="27" fillId="3" borderId="0" xfId="1" applyFont="1" applyFill="1" applyAlignment="1" applyProtection="1">
      <alignment horizontal="center" vertical="center"/>
    </xf>
    <xf numFmtId="0" fontId="0" fillId="3" borderId="0" xfId="0" applyFill="1" applyAlignment="1" applyProtection="1">
      <alignment horizontal="left" vertical="center" indent="1"/>
    </xf>
    <xf numFmtId="0" fontId="9" fillId="3" borderId="0" xfId="0" applyFont="1" applyFill="1" applyAlignment="1" applyProtection="1">
      <alignment vertical="center"/>
    </xf>
    <xf numFmtId="0" fontId="28" fillId="3" borderId="0" xfId="0" applyFont="1" applyFill="1" applyAlignment="1" applyProtection="1">
      <alignment horizontal="left" vertical="center" indent="1"/>
    </xf>
    <xf numFmtId="0" fontId="1" fillId="3" borderId="0" xfId="0" applyFont="1" applyFill="1" applyAlignment="1" applyProtection="1">
      <alignment horizontal="left" vertical="center" indent="1"/>
    </xf>
    <xf numFmtId="0" fontId="0" fillId="3" borderId="0" xfId="0" applyFill="1" applyAlignment="1" applyProtection="1">
      <alignment vertical="center"/>
      <protection locked="0"/>
    </xf>
    <xf numFmtId="0" fontId="9" fillId="3" borderId="0" xfId="0" applyFont="1" applyFill="1" applyAlignment="1" applyProtection="1">
      <alignment vertical="center"/>
      <protection locked="0"/>
    </xf>
    <xf numFmtId="0" fontId="0" fillId="0" borderId="0" xfId="0" applyProtection="1">
      <protection locked="0"/>
    </xf>
    <xf numFmtId="0" fontId="1" fillId="3" borderId="0" xfId="0" applyFont="1" applyFill="1" applyAlignment="1" applyProtection="1">
      <alignment vertical="center"/>
      <protection locked="0"/>
    </xf>
    <xf numFmtId="0" fontId="0" fillId="2" borderId="0" xfId="0" applyFill="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14" fillId="2" borderId="0" xfId="0" applyFont="1" applyFill="1" applyBorder="1" applyAlignment="1" applyProtection="1">
      <alignment horizontal="left" vertical="center" indent="1"/>
      <protection hidden="1"/>
    </xf>
    <xf numFmtId="0" fontId="0" fillId="2" borderId="0" xfId="0" applyFill="1" applyAlignment="1" applyProtection="1">
      <alignment horizontal="left" vertical="center" indent="1"/>
      <protection hidden="1"/>
    </xf>
    <xf numFmtId="0" fontId="2" fillId="2" borderId="0"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0" fillId="2" borderId="0" xfId="0" applyFill="1" applyAlignment="1" applyProtection="1">
      <alignment vertical="center"/>
      <protection hidden="1"/>
    </xf>
    <xf numFmtId="0" fontId="16" fillId="2" borderId="0" xfId="0" applyFont="1" applyFill="1" applyAlignment="1" applyProtection="1">
      <alignment horizontal="left" vertical="center" indent="1"/>
      <protection hidden="1"/>
    </xf>
    <xf numFmtId="0" fontId="10" fillId="2" borderId="0" xfId="0" applyFont="1" applyFill="1" applyBorder="1" applyAlignment="1" applyProtection="1">
      <alignment horizontal="left" vertical="center" indent="1"/>
      <protection hidden="1"/>
    </xf>
    <xf numFmtId="0" fontId="10" fillId="2" borderId="0" xfId="0" applyFont="1" applyFill="1" applyBorder="1" applyAlignment="1" applyProtection="1">
      <alignment vertical="center"/>
      <protection hidden="1"/>
    </xf>
    <xf numFmtId="0" fontId="10" fillId="2" borderId="0" xfId="0" applyFont="1" applyFill="1" applyAlignment="1" applyProtection="1">
      <alignment horizontal="left" vertical="center"/>
      <protection hidden="1"/>
    </xf>
    <xf numFmtId="0" fontId="15" fillId="2" borderId="34" xfId="0" applyFont="1" applyFill="1" applyBorder="1" applyAlignment="1" applyProtection="1">
      <alignment horizontal="center" vertical="center"/>
      <protection hidden="1"/>
    </xf>
    <xf numFmtId="0" fontId="7" fillId="2" borderId="34" xfId="0" applyFont="1" applyFill="1" applyBorder="1" applyAlignment="1" applyProtection="1">
      <alignment horizontal="center" vertical="center"/>
      <protection hidden="1"/>
    </xf>
    <xf numFmtId="0" fontId="18" fillId="2" borderId="36" xfId="0" applyFont="1" applyFill="1" applyBorder="1" applyAlignment="1" applyProtection="1">
      <alignment horizontal="center" vertical="center"/>
      <protection hidden="1"/>
    </xf>
    <xf numFmtId="0" fontId="2" fillId="2" borderId="26" xfId="0" applyFont="1" applyFill="1" applyBorder="1" applyAlignment="1" applyProtection="1">
      <alignment horizontal="center" vertical="center"/>
      <protection hidden="1"/>
    </xf>
    <xf numFmtId="0" fontId="2" fillId="2" borderId="0" xfId="0" applyFont="1" applyFill="1" applyAlignment="1" applyProtection="1">
      <alignment vertical="center"/>
      <protection hidden="1"/>
    </xf>
    <xf numFmtId="0" fontId="9" fillId="2" borderId="0" xfId="0" applyFont="1" applyFill="1" applyAlignment="1" applyProtection="1">
      <alignment horizontal="left" vertical="center" indent="1"/>
      <protection hidden="1"/>
    </xf>
    <xf numFmtId="0" fontId="22" fillId="2" borderId="0" xfId="0" applyFont="1" applyFill="1" applyAlignment="1" applyProtection="1">
      <alignment horizontal="left" vertical="center" indent="1"/>
      <protection hidden="1"/>
    </xf>
    <xf numFmtId="0" fontId="11" fillId="2" borderId="0" xfId="0" applyFont="1" applyFill="1" applyBorder="1" applyAlignment="1" applyProtection="1">
      <alignment horizontal="left" vertical="center" indent="1"/>
      <protection hidden="1"/>
    </xf>
    <xf numFmtId="0" fontId="8" fillId="2" borderId="0" xfId="0" applyFont="1" applyFill="1" applyAlignment="1" applyProtection="1">
      <alignment horizontal="left" vertical="center" indent="1"/>
      <protection hidden="1"/>
    </xf>
    <xf numFmtId="0" fontId="8" fillId="2" borderId="0" xfId="0" applyFont="1" applyFill="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center" vertical="center"/>
      <protection hidden="1"/>
    </xf>
    <xf numFmtId="0" fontId="26" fillId="2" borderId="9" xfId="0" applyFont="1" applyFill="1" applyBorder="1" applyAlignment="1" applyProtection="1">
      <alignment horizontal="center" vertical="center" textRotation="90" wrapText="1"/>
      <protection hidden="1"/>
    </xf>
    <xf numFmtId="1" fontId="0" fillId="9" borderId="0" xfId="2" applyNumberFormat="1" applyFont="1" applyFill="1" applyBorder="1" applyAlignment="1" applyProtection="1">
      <alignment horizontal="center" vertical="center"/>
      <protection hidden="1"/>
    </xf>
    <xf numFmtId="0" fontId="0" fillId="9" borderId="0" xfId="0" applyFill="1" applyAlignment="1" applyProtection="1">
      <alignment horizontal="left" vertical="center" indent="1"/>
      <protection hidden="1"/>
    </xf>
    <xf numFmtId="44" fontId="1" fillId="9" borderId="0" xfId="2" applyFont="1" applyFill="1" applyAlignment="1" applyProtection="1">
      <alignment vertical="center"/>
      <protection hidden="1"/>
    </xf>
    <xf numFmtId="0" fontId="0" fillId="9" borderId="0" xfId="0" applyFill="1" applyAlignment="1" applyProtection="1">
      <alignment vertical="center"/>
      <protection hidden="1"/>
    </xf>
    <xf numFmtId="0" fontId="0" fillId="9" borderId="18" xfId="0" applyFill="1" applyBorder="1" applyAlignment="1" applyProtection="1">
      <alignment vertical="center"/>
      <protection hidden="1"/>
    </xf>
    <xf numFmtId="0" fontId="0" fillId="9" borderId="0" xfId="0" applyFill="1" applyBorder="1" applyAlignment="1" applyProtection="1">
      <alignment vertical="center"/>
      <protection hidden="1"/>
    </xf>
    <xf numFmtId="0" fontId="0" fillId="9" borderId="0" xfId="0" applyFill="1" applyAlignment="1" applyProtection="1">
      <alignment horizontal="center" vertical="center"/>
      <protection hidden="1"/>
    </xf>
    <xf numFmtId="44" fontId="0" fillId="9" borderId="0" xfId="2" applyFont="1" applyFill="1" applyAlignment="1" applyProtection="1">
      <alignment horizontal="center" vertical="center"/>
      <protection hidden="1"/>
    </xf>
    <xf numFmtId="0" fontId="5" fillId="9" borderId="0" xfId="0" applyFont="1" applyFill="1" applyBorder="1" applyAlignment="1" applyProtection="1">
      <alignment vertical="center"/>
      <protection hidden="1"/>
    </xf>
    <xf numFmtId="1" fontId="2" fillId="9" borderId="0" xfId="2" applyNumberFormat="1" applyFont="1" applyFill="1" applyBorder="1" applyAlignment="1" applyProtection="1">
      <alignment horizontal="center" vertical="center"/>
      <protection hidden="1"/>
    </xf>
    <xf numFmtId="0" fontId="2" fillId="7" borderId="47" xfId="0" applyFont="1" applyFill="1" applyBorder="1" applyAlignment="1" applyProtection="1">
      <alignment horizontal="left" vertical="center" indent="1"/>
      <protection hidden="1"/>
    </xf>
    <xf numFmtId="44" fontId="2" fillId="7" borderId="5" xfId="2" applyFont="1" applyFill="1" applyBorder="1" applyAlignment="1" applyProtection="1">
      <alignment horizontal="center" vertical="center"/>
      <protection hidden="1"/>
    </xf>
    <xf numFmtId="44" fontId="2" fillId="7" borderId="1" xfId="2" applyFont="1" applyFill="1" applyBorder="1" applyAlignment="1" applyProtection="1">
      <alignment horizontal="center" vertical="center"/>
      <protection hidden="1"/>
    </xf>
    <xf numFmtId="44" fontId="2" fillId="7" borderId="47" xfId="2" applyFont="1" applyFill="1" applyBorder="1" applyAlignment="1" applyProtection="1">
      <alignment horizontal="center" vertical="center"/>
      <protection hidden="1"/>
    </xf>
    <xf numFmtId="0" fontId="2" fillId="7" borderId="5" xfId="0" applyFont="1" applyFill="1" applyBorder="1" applyAlignment="1" applyProtection="1">
      <alignment horizontal="center" vertical="center"/>
      <protection hidden="1"/>
    </xf>
    <xf numFmtId="0" fontId="0" fillId="2" borderId="47" xfId="0" applyFill="1" applyBorder="1" applyAlignment="1" applyProtection="1">
      <alignment horizontal="left" vertical="center" indent="1"/>
      <protection hidden="1"/>
    </xf>
    <xf numFmtId="44" fontId="0" fillId="2" borderId="5" xfId="2" applyFont="1" applyFill="1" applyBorder="1" applyAlignment="1" applyProtection="1">
      <alignment vertical="center"/>
      <protection hidden="1"/>
    </xf>
    <xf numFmtId="44" fontId="0" fillId="2" borderId="1" xfId="2" applyFont="1" applyFill="1" applyBorder="1" applyAlignment="1" applyProtection="1">
      <alignment vertical="center"/>
      <protection hidden="1"/>
    </xf>
    <xf numFmtId="44" fontId="0" fillId="2" borderId="47" xfId="2" applyFont="1" applyFill="1" applyBorder="1" applyAlignment="1" applyProtection="1">
      <alignment vertical="center"/>
      <protection hidden="1"/>
    </xf>
    <xf numFmtId="0" fontId="0" fillId="2" borderId="5" xfId="0" applyFill="1" applyBorder="1" applyAlignment="1" applyProtection="1">
      <alignment horizontal="center" vertical="center"/>
      <protection hidden="1"/>
    </xf>
    <xf numFmtId="44" fontId="0" fillId="2" borderId="1" xfId="2" applyFont="1" applyFill="1" applyBorder="1" applyAlignment="1" applyProtection="1">
      <alignment horizontal="center" vertical="center"/>
      <protection hidden="1"/>
    </xf>
    <xf numFmtId="0" fontId="0" fillId="3" borderId="47" xfId="0" applyFill="1" applyBorder="1" applyAlignment="1" applyProtection="1">
      <alignment horizontal="left" vertical="center" indent="1"/>
      <protection hidden="1"/>
    </xf>
    <xf numFmtId="44" fontId="0" fillId="3" borderId="5" xfId="2" applyFont="1" applyFill="1" applyBorder="1" applyAlignment="1" applyProtection="1">
      <alignment vertical="center"/>
      <protection hidden="1"/>
    </xf>
    <xf numFmtId="0" fontId="0" fillId="3" borderId="5" xfId="0" applyFill="1" applyBorder="1" applyAlignment="1" applyProtection="1">
      <alignment horizontal="center" vertical="center"/>
      <protection hidden="1"/>
    </xf>
    <xf numFmtId="44" fontId="0" fillId="3" borderId="47" xfId="2" applyFont="1" applyFill="1" applyBorder="1" applyAlignment="1" applyProtection="1">
      <alignment vertical="center"/>
      <protection hidden="1"/>
    </xf>
    <xf numFmtId="0" fontId="1" fillId="2" borderId="47" xfId="0" applyFont="1" applyFill="1" applyBorder="1" applyAlignment="1" applyProtection="1">
      <alignment horizontal="left" vertical="center" indent="1"/>
      <protection hidden="1"/>
    </xf>
    <xf numFmtId="0" fontId="1" fillId="9" borderId="0" xfId="0" applyFont="1" applyFill="1" applyBorder="1" applyAlignment="1" applyProtection="1">
      <alignment vertical="center"/>
      <protection hidden="1"/>
    </xf>
    <xf numFmtId="44" fontId="0" fillId="9" borderId="0" xfId="2" applyFont="1" applyFill="1" applyAlignment="1" applyProtection="1">
      <alignment vertical="center"/>
      <protection hidden="1"/>
    </xf>
    <xf numFmtId="44" fontId="1" fillId="2" borderId="47" xfId="2" applyFont="1" applyFill="1" applyBorder="1" applyAlignment="1" applyProtection="1">
      <alignment vertical="center"/>
      <protection hidden="1"/>
    </xf>
    <xf numFmtId="0" fontId="0" fillId="3" borderId="8" xfId="0" applyFill="1" applyBorder="1" applyAlignment="1" applyProtection="1">
      <alignment vertical="center"/>
    </xf>
    <xf numFmtId="0" fontId="0" fillId="3" borderId="0" xfId="0" applyFill="1" applyBorder="1" applyAlignment="1" applyProtection="1">
      <alignment vertical="center"/>
    </xf>
    <xf numFmtId="0" fontId="28" fillId="3" borderId="0" xfId="0" applyFont="1" applyFill="1" applyBorder="1" applyAlignment="1" applyProtection="1">
      <alignment horizontal="left" vertical="center" indent="1"/>
    </xf>
    <xf numFmtId="0" fontId="9" fillId="0" borderId="0" xfId="0" applyFont="1" applyFill="1" applyAlignment="1" applyProtection="1">
      <alignment vertical="center"/>
    </xf>
    <xf numFmtId="0" fontId="18"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9" fillId="3" borderId="0" xfId="0" applyFont="1" applyFill="1" applyAlignment="1" applyProtection="1">
      <alignment horizontal="center" vertical="center"/>
      <protection hidden="1"/>
    </xf>
    <xf numFmtId="0" fontId="13" fillId="3" borderId="0" xfId="0" applyFont="1" applyFill="1" applyAlignment="1" applyProtection="1">
      <alignment horizontal="center" vertical="center"/>
      <protection hidden="1"/>
    </xf>
    <xf numFmtId="165" fontId="9" fillId="3" borderId="0" xfId="0" applyNumberFormat="1" applyFont="1" applyFill="1" applyAlignment="1" applyProtection="1">
      <alignment horizontal="center" vertical="center"/>
      <protection hidden="1"/>
    </xf>
    <xf numFmtId="165" fontId="14" fillId="3" borderId="0" xfId="0" applyNumberFormat="1" applyFont="1" applyFill="1" applyAlignment="1" applyProtection="1">
      <alignment horizontal="right" vertical="center"/>
      <protection locked="0"/>
    </xf>
    <xf numFmtId="165" fontId="14" fillId="3" borderId="0" xfId="0" applyNumberFormat="1" applyFont="1" applyFill="1" applyAlignment="1" applyProtection="1">
      <alignment vertical="center"/>
      <protection locked="0"/>
    </xf>
    <xf numFmtId="165" fontId="9" fillId="3" borderId="0" xfId="0" applyNumberFormat="1" applyFont="1" applyFill="1" applyAlignment="1" applyProtection="1">
      <alignment vertical="center"/>
      <protection hidden="1"/>
    </xf>
    <xf numFmtId="165" fontId="13" fillId="3" borderId="0" xfId="0" applyNumberFormat="1" applyFont="1" applyFill="1" applyAlignment="1" applyProtection="1">
      <alignment horizontal="center" vertical="center"/>
    </xf>
    <xf numFmtId="165" fontId="19" fillId="3" borderId="0" xfId="0" applyNumberFormat="1" applyFont="1" applyFill="1" applyBorder="1" applyAlignment="1" applyProtection="1">
      <alignment horizontal="center" vertical="center"/>
      <protection hidden="1"/>
    </xf>
    <xf numFmtId="165" fontId="13" fillId="3" borderId="0" xfId="0" applyNumberFormat="1" applyFont="1" applyFill="1" applyAlignment="1" applyProtection="1">
      <alignment horizontal="center" vertical="center"/>
      <protection hidden="1"/>
    </xf>
    <xf numFmtId="165" fontId="0" fillId="3" borderId="0" xfId="0" applyNumberFormat="1" applyFill="1" applyAlignment="1" applyProtection="1">
      <alignment horizontal="left" vertical="center" indent="1"/>
    </xf>
    <xf numFmtId="165" fontId="9" fillId="3" borderId="42" xfId="0" applyNumberFormat="1" applyFont="1" applyFill="1" applyBorder="1" applyAlignment="1" applyProtection="1">
      <alignment horizontal="center" vertical="center"/>
      <protection hidden="1"/>
    </xf>
    <xf numFmtId="165" fontId="9" fillId="3" borderId="43" xfId="0" applyNumberFormat="1" applyFont="1" applyFill="1" applyBorder="1" applyAlignment="1" applyProtection="1">
      <alignment horizontal="center" vertical="center"/>
      <protection hidden="1"/>
    </xf>
    <xf numFmtId="165" fontId="17" fillId="2" borderId="1" xfId="0" applyNumberFormat="1" applyFont="1" applyFill="1" applyBorder="1" applyAlignment="1" applyProtection="1">
      <alignment horizontal="center" vertical="center"/>
      <protection hidden="1"/>
    </xf>
    <xf numFmtId="165" fontId="13" fillId="2" borderId="24" xfId="0" applyNumberFormat="1" applyFont="1" applyFill="1" applyBorder="1" applyAlignment="1" applyProtection="1">
      <alignment horizontal="center" vertical="center"/>
      <protection hidden="1"/>
    </xf>
    <xf numFmtId="165" fontId="13" fillId="2" borderId="1" xfId="0" applyNumberFormat="1" applyFont="1" applyFill="1" applyBorder="1" applyAlignment="1" applyProtection="1">
      <alignment horizontal="center" vertical="center"/>
      <protection hidden="1"/>
    </xf>
    <xf numFmtId="165" fontId="13" fillId="2" borderId="1" xfId="0" applyNumberFormat="1" applyFon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vertical="center"/>
      <protection locked="0"/>
    </xf>
    <xf numFmtId="165" fontId="13" fillId="7" borderId="1" xfId="0" applyNumberFormat="1" applyFont="1" applyFill="1" applyBorder="1" applyAlignment="1" applyProtection="1">
      <alignment horizontal="center" vertical="center"/>
      <protection locked="0"/>
    </xf>
    <xf numFmtId="165" fontId="13" fillId="2" borderId="3" xfId="0" applyNumberFormat="1" applyFont="1" applyFill="1" applyBorder="1" applyAlignment="1" applyProtection="1">
      <alignment horizontal="center" vertical="center"/>
      <protection locked="0"/>
    </xf>
    <xf numFmtId="165" fontId="13" fillId="2" borderId="34" xfId="0" applyNumberFormat="1" applyFont="1" applyFill="1" applyBorder="1" applyAlignment="1" applyProtection="1">
      <alignment horizontal="center" vertical="center"/>
      <protection locked="0"/>
    </xf>
    <xf numFmtId="165" fontId="13" fillId="2" borderId="45" xfId="0" applyNumberFormat="1" applyFon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vertical="center"/>
      <protection hidden="1"/>
    </xf>
    <xf numFmtId="165" fontId="9" fillId="3" borderId="53" xfId="0" applyNumberFormat="1" applyFont="1" applyFill="1" applyBorder="1" applyAlignment="1" applyProtection="1">
      <alignment horizontal="center" vertical="center"/>
      <protection hidden="1"/>
    </xf>
    <xf numFmtId="165" fontId="9" fillId="3" borderId="54" xfId="0" applyNumberFormat="1" applyFont="1" applyFill="1" applyBorder="1" applyAlignment="1" applyProtection="1">
      <alignment horizontal="center" vertical="center"/>
      <protection hidden="1"/>
    </xf>
    <xf numFmtId="165" fontId="13" fillId="2" borderId="3" xfId="0" applyNumberFormat="1" applyFont="1" applyFill="1" applyBorder="1" applyAlignment="1" applyProtection="1">
      <alignment horizontal="center" vertical="center"/>
      <protection hidden="1"/>
    </xf>
    <xf numFmtId="165" fontId="13" fillId="0" borderId="3" xfId="0" applyNumberFormat="1" applyFont="1" applyFill="1" applyBorder="1" applyAlignment="1" applyProtection="1">
      <alignment horizontal="center" vertical="center"/>
      <protection locked="0"/>
    </xf>
    <xf numFmtId="165" fontId="13" fillId="7" borderId="3" xfId="0" applyNumberFormat="1" applyFont="1" applyFill="1" applyBorder="1" applyAlignment="1" applyProtection="1">
      <alignment horizontal="center" vertical="center"/>
      <protection locked="0"/>
    </xf>
    <xf numFmtId="165" fontId="9" fillId="3" borderId="57" xfId="0" applyNumberFormat="1" applyFont="1" applyFill="1" applyBorder="1" applyAlignment="1" applyProtection="1">
      <alignment horizontal="center" vertical="center"/>
      <protection hidden="1"/>
    </xf>
    <xf numFmtId="165" fontId="9" fillId="3" borderId="58" xfId="0" applyNumberFormat="1" applyFont="1" applyFill="1" applyBorder="1" applyAlignment="1" applyProtection="1">
      <alignment horizontal="center" vertical="center"/>
      <protection hidden="1"/>
    </xf>
    <xf numFmtId="165" fontId="13" fillId="2" borderId="59" xfId="0" applyNumberFormat="1" applyFont="1" applyFill="1" applyBorder="1" applyAlignment="1" applyProtection="1">
      <alignment horizontal="center" vertical="center"/>
      <protection hidden="1"/>
    </xf>
    <xf numFmtId="165" fontId="9" fillId="3" borderId="55" xfId="0" applyNumberFormat="1" applyFont="1" applyFill="1" applyBorder="1" applyAlignment="1" applyProtection="1">
      <alignment horizontal="center" vertical="center"/>
      <protection hidden="1"/>
    </xf>
    <xf numFmtId="165" fontId="9" fillId="3" borderId="56" xfId="0" applyNumberFormat="1" applyFont="1" applyFill="1" applyBorder="1" applyAlignment="1" applyProtection="1">
      <alignment horizontal="center" vertical="center"/>
      <protection hidden="1"/>
    </xf>
    <xf numFmtId="165" fontId="13" fillId="2" borderId="45" xfId="0" applyNumberFormat="1" applyFont="1" applyFill="1" applyBorder="1" applyAlignment="1" applyProtection="1">
      <alignment horizontal="center" vertical="center"/>
      <protection hidden="1"/>
    </xf>
    <xf numFmtId="165" fontId="13" fillId="7" borderId="45" xfId="0" applyNumberFormat="1" applyFont="1" applyFill="1" applyBorder="1" applyAlignment="1" applyProtection="1">
      <alignment horizontal="center" vertical="center"/>
      <protection locked="0"/>
    </xf>
    <xf numFmtId="165" fontId="17" fillId="8" borderId="1" xfId="0" applyNumberFormat="1" applyFont="1" applyFill="1" applyBorder="1" applyAlignment="1" applyProtection="1">
      <alignment horizontal="center" vertical="center"/>
      <protection hidden="1"/>
    </xf>
    <xf numFmtId="165" fontId="2" fillId="7" borderId="1" xfId="0" applyNumberFormat="1" applyFont="1" applyFill="1" applyBorder="1" applyAlignment="1" applyProtection="1">
      <alignment horizontal="center" vertical="center"/>
      <protection hidden="1"/>
    </xf>
    <xf numFmtId="165" fontId="21" fillId="2" borderId="1" xfId="1" applyNumberFormat="1" applyFont="1" applyFill="1" applyBorder="1" applyAlignment="1" applyProtection="1">
      <alignment horizontal="center" vertical="center"/>
      <protection hidden="1"/>
    </xf>
    <xf numFmtId="165" fontId="4" fillId="0" borderId="9" xfId="0" applyNumberFormat="1" applyFont="1" applyBorder="1" applyAlignment="1" applyProtection="1">
      <alignment horizontal="center" vertical="center" textRotation="90"/>
      <protection hidden="1"/>
    </xf>
    <xf numFmtId="165" fontId="9" fillId="2" borderId="3" xfId="0" applyNumberFormat="1" applyFont="1" applyFill="1" applyBorder="1" applyAlignment="1" applyProtection="1">
      <alignment horizontal="left" vertical="center" indent="1"/>
      <protection hidden="1"/>
    </xf>
    <xf numFmtId="165" fontId="9" fillId="2" borderId="1" xfId="0" applyNumberFormat="1" applyFont="1" applyFill="1" applyBorder="1" applyAlignment="1" applyProtection="1">
      <alignment horizontal="left" vertical="center" indent="1"/>
      <protection hidden="1"/>
    </xf>
    <xf numFmtId="165" fontId="40" fillId="2" borderId="1" xfId="0" applyNumberFormat="1" applyFont="1" applyFill="1" applyBorder="1" applyAlignment="1" applyProtection="1">
      <alignment horizontal="center" vertical="center"/>
      <protection hidden="1"/>
    </xf>
    <xf numFmtId="165" fontId="13" fillId="7" borderId="1" xfId="0" applyNumberFormat="1" applyFont="1" applyFill="1" applyBorder="1" applyAlignment="1" applyProtection="1">
      <alignment horizontal="center" vertical="center"/>
      <protection hidden="1"/>
    </xf>
    <xf numFmtId="165" fontId="13" fillId="4" borderId="1" xfId="0" applyNumberFormat="1" applyFont="1" applyFill="1" applyBorder="1" applyAlignment="1" applyProtection="1">
      <alignment horizontal="center" vertical="center"/>
      <protection locked="0"/>
    </xf>
    <xf numFmtId="165" fontId="17" fillId="3" borderId="0" xfId="0" applyNumberFormat="1" applyFont="1" applyFill="1" applyBorder="1" applyAlignment="1" applyProtection="1">
      <alignment horizontal="center" vertical="center"/>
      <protection hidden="1"/>
    </xf>
    <xf numFmtId="165" fontId="0" fillId="3" borderId="0" xfId="0" applyNumberFormat="1" applyFill="1" applyAlignment="1" applyProtection="1">
      <alignment vertical="center"/>
      <protection hidden="1"/>
    </xf>
    <xf numFmtId="165" fontId="13" fillId="3" borderId="0" xfId="0" applyNumberFormat="1"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protection hidden="1"/>
    </xf>
    <xf numFmtId="0" fontId="17" fillId="3" borderId="0" xfId="0" applyFont="1" applyFill="1" applyBorder="1" applyAlignment="1" applyProtection="1">
      <alignment horizontal="left" vertical="center" indent="1"/>
      <protection hidden="1"/>
    </xf>
    <xf numFmtId="0" fontId="0" fillId="3" borderId="0" xfId="0" applyFill="1" applyAlignment="1" applyProtection="1">
      <alignment vertical="center"/>
      <protection hidden="1"/>
    </xf>
    <xf numFmtId="0" fontId="37" fillId="3" borderId="0" xfId="0" applyFont="1" applyFill="1" applyAlignment="1" applyProtection="1">
      <alignment horizontal="left" vertical="center"/>
      <protection hidden="1"/>
    </xf>
    <xf numFmtId="0" fontId="36" fillId="3" borderId="0" xfId="0" applyFont="1" applyFill="1" applyBorder="1" applyAlignment="1" applyProtection="1">
      <alignment horizontal="left" vertical="center" indent="1"/>
      <protection hidden="1"/>
    </xf>
    <xf numFmtId="0" fontId="25" fillId="3" borderId="0" xfId="0" applyFont="1" applyFill="1" applyAlignment="1" applyProtection="1">
      <alignment vertical="center"/>
      <protection hidden="1"/>
    </xf>
    <xf numFmtId="0" fontId="30" fillId="3" borderId="0" xfId="0" applyFont="1" applyFill="1" applyAlignment="1" applyProtection="1">
      <alignment vertical="center"/>
      <protection hidden="1"/>
    </xf>
    <xf numFmtId="0" fontId="1" fillId="3" borderId="0" xfId="0" applyFont="1" applyFill="1" applyAlignment="1" applyProtection="1">
      <alignment horizontal="left" vertical="center" indent="1"/>
      <protection hidden="1"/>
    </xf>
    <xf numFmtId="0" fontId="0" fillId="2" borderId="39" xfId="0" applyFill="1" applyBorder="1" applyAlignment="1" applyProtection="1">
      <alignment vertical="center"/>
      <protection hidden="1"/>
    </xf>
    <xf numFmtId="0" fontId="29" fillId="3" borderId="0" xfId="0" applyFont="1" applyFill="1" applyAlignment="1" applyProtection="1">
      <alignment horizontal="left" vertical="center" indent="1"/>
      <protection hidden="1"/>
    </xf>
    <xf numFmtId="0" fontId="31" fillId="5" borderId="39" xfId="0" applyFont="1" applyFill="1" applyBorder="1" applyAlignment="1" applyProtection="1">
      <alignment horizontal="center" vertical="center"/>
      <protection hidden="1"/>
    </xf>
    <xf numFmtId="0" fontId="0" fillId="6" borderId="39" xfId="0" applyFill="1" applyBorder="1" applyAlignment="1" applyProtection="1">
      <alignment vertical="center"/>
      <protection hidden="1"/>
    </xf>
    <xf numFmtId="0" fontId="11" fillId="3" borderId="0" xfId="0" applyFont="1" applyFill="1" applyAlignment="1" applyProtection="1">
      <alignment vertical="center"/>
      <protection hidden="1"/>
    </xf>
    <xf numFmtId="0" fontId="0" fillId="4" borderId="39" xfId="0" applyFill="1" applyBorder="1" applyAlignment="1" applyProtection="1">
      <alignment vertical="center"/>
      <protection hidden="1"/>
    </xf>
    <xf numFmtId="0" fontId="17" fillId="3" borderId="0" xfId="0" applyFont="1" applyFill="1" applyBorder="1" applyAlignment="1" applyProtection="1">
      <alignment horizontal="left" vertical="center" indent="1"/>
      <protection locked="0"/>
    </xf>
    <xf numFmtId="0" fontId="19" fillId="2" borderId="34"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165" fontId="18" fillId="0" borderId="26" xfId="0" applyNumberFormat="1" applyFont="1" applyBorder="1" applyAlignment="1" applyProtection="1">
      <alignment horizontal="center" vertical="center"/>
      <protection locked="0"/>
    </xf>
    <xf numFmtId="165" fontId="41" fillId="0" borderId="35" xfId="0" applyNumberFormat="1" applyFont="1" applyBorder="1" applyAlignment="1" applyProtection="1">
      <alignment horizontal="center" vertical="center"/>
      <protection hidden="1"/>
    </xf>
    <xf numFmtId="165" fontId="0" fillId="2" borderId="24" xfId="0" applyNumberFormat="1" applyFill="1" applyBorder="1" applyAlignment="1" applyProtection="1">
      <alignment horizontal="left" vertical="center" indent="1"/>
      <protection hidden="1"/>
    </xf>
    <xf numFmtId="165" fontId="0" fillId="2" borderId="5" xfId="0" applyNumberFormat="1" applyFill="1" applyBorder="1" applyAlignment="1" applyProtection="1">
      <alignment horizontal="left" vertical="center" indent="1"/>
      <protection hidden="1"/>
    </xf>
    <xf numFmtId="165" fontId="13" fillId="2" borderId="1" xfId="0" applyNumberFormat="1" applyFont="1" applyFill="1" applyBorder="1" applyAlignment="1" applyProtection="1">
      <alignment horizontal="center" vertical="center"/>
      <protection locked="0" hidden="1"/>
    </xf>
    <xf numFmtId="0" fontId="19" fillId="2" borderId="0" xfId="0" applyFont="1" applyFill="1" applyAlignment="1" applyProtection="1">
      <alignment vertical="center"/>
      <protection hidden="1"/>
    </xf>
    <xf numFmtId="0" fontId="19" fillId="2" borderId="0" xfId="0" applyFont="1" applyFill="1" applyBorder="1" applyAlignment="1" applyProtection="1">
      <alignment horizontal="center" vertical="center"/>
      <protection hidden="1"/>
    </xf>
    <xf numFmtId="0" fontId="11" fillId="3" borderId="0" xfId="0" applyFont="1" applyFill="1" applyAlignment="1" applyProtection="1">
      <alignment vertical="center"/>
    </xf>
    <xf numFmtId="0" fontId="13" fillId="2" borderId="0" xfId="0" applyFont="1" applyFill="1" applyBorder="1" applyAlignment="1" applyProtection="1">
      <alignment horizontal="center" vertical="center" wrapText="1"/>
      <protection hidden="1"/>
    </xf>
    <xf numFmtId="165" fontId="13" fillId="0" borderId="0" xfId="0" applyNumberFormat="1" applyFont="1" applyFill="1" applyBorder="1" applyAlignment="1" applyProtection="1">
      <alignment horizontal="center" vertical="center"/>
      <protection locked="0"/>
    </xf>
    <xf numFmtId="165" fontId="13" fillId="3" borderId="0" xfId="0" applyNumberFormat="1" applyFont="1" applyFill="1" applyBorder="1" applyAlignment="1" applyProtection="1">
      <alignment horizontal="center" vertical="center"/>
    </xf>
    <xf numFmtId="165" fontId="34" fillId="7" borderId="24" xfId="0" applyNumberFormat="1" applyFont="1" applyFill="1" applyBorder="1" applyAlignment="1" applyProtection="1">
      <alignment vertical="center"/>
      <protection locked="0"/>
    </xf>
    <xf numFmtId="1" fontId="7" fillId="2" borderId="0" xfId="2" applyNumberFormat="1" applyFont="1" applyFill="1" applyBorder="1" applyAlignment="1" applyProtection="1">
      <alignment horizontal="center" vertical="center"/>
      <protection hidden="1"/>
    </xf>
    <xf numFmtId="44" fontId="7" fillId="2" borderId="0" xfId="2" applyFont="1" applyFill="1" applyBorder="1" applyAlignment="1" applyProtection="1">
      <alignment horizontal="center" vertical="center"/>
      <protection hidden="1"/>
    </xf>
    <xf numFmtId="44" fontId="7" fillId="2" borderId="46" xfId="2" applyFont="1" applyFill="1" applyBorder="1" applyAlignment="1" applyProtection="1">
      <alignment horizontal="center" vertical="center"/>
      <protection hidden="1"/>
    </xf>
    <xf numFmtId="1" fontId="5" fillId="2" borderId="0" xfId="2" applyNumberFormat="1"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165" fontId="0" fillId="2" borderId="24" xfId="0" applyNumberFormat="1" applyFill="1" applyBorder="1" applyAlignment="1" applyProtection="1">
      <alignment horizontal="left" vertical="center" indent="1"/>
      <protection hidden="1"/>
    </xf>
    <xf numFmtId="165" fontId="0" fillId="2" borderId="5" xfId="0" applyNumberFormat="1" applyFill="1" applyBorder="1" applyAlignment="1" applyProtection="1">
      <alignment horizontal="left" vertical="center" indent="1"/>
      <protection hidden="1"/>
    </xf>
    <xf numFmtId="0" fontId="28" fillId="3" borderId="0" xfId="0" applyFont="1" applyFill="1" applyAlignment="1" applyProtection="1">
      <alignment horizontal="left" vertical="center" indent="1"/>
      <protection locked="0"/>
    </xf>
    <xf numFmtId="0" fontId="45" fillId="2" borderId="0" xfId="0" applyFont="1" applyFill="1" applyAlignment="1" applyProtection="1">
      <alignment horizontal="left" vertical="center" indent="1"/>
      <protection hidden="1"/>
    </xf>
    <xf numFmtId="165" fontId="13" fillId="6" borderId="1" xfId="0" applyNumberFormat="1" applyFont="1" applyFill="1" applyBorder="1" applyAlignment="1" applyProtection="1">
      <alignment horizontal="center" vertical="center"/>
      <protection locked="0"/>
    </xf>
    <xf numFmtId="0" fontId="0" fillId="3" borderId="0" xfId="0" applyFill="1" applyAlignment="1" applyProtection="1">
      <alignment horizontal="center" vertical="center" wrapText="1"/>
    </xf>
    <xf numFmtId="1" fontId="1" fillId="9" borderId="0" xfId="2" applyNumberFormat="1" applyFont="1" applyFill="1" applyBorder="1" applyAlignment="1" applyProtection="1">
      <alignment horizontal="center" vertical="center"/>
      <protection hidden="1"/>
    </xf>
    <xf numFmtId="165" fontId="13" fillId="3" borderId="0" xfId="0" applyNumberFormat="1" applyFont="1" applyFill="1" applyBorder="1" applyAlignment="1" applyProtection="1">
      <alignment vertical="center"/>
    </xf>
    <xf numFmtId="165" fontId="21" fillId="3" borderId="0" xfId="0" applyNumberFormat="1" applyFont="1" applyFill="1" applyBorder="1" applyAlignment="1" applyProtection="1">
      <alignment vertical="center"/>
    </xf>
    <xf numFmtId="0" fontId="6" fillId="3" borderId="0" xfId="0" applyFont="1" applyFill="1" applyAlignment="1" applyProtection="1">
      <alignment vertical="top"/>
    </xf>
    <xf numFmtId="165" fontId="21" fillId="3" borderId="0" xfId="0" applyNumberFormat="1" applyFont="1" applyFill="1" applyBorder="1" applyAlignment="1" applyProtection="1">
      <alignment horizontal="right" vertical="center"/>
    </xf>
    <xf numFmtId="0" fontId="41" fillId="3" borderId="0" xfId="0" applyFont="1" applyFill="1" applyAlignment="1" applyProtection="1">
      <alignment horizontal="left" vertical="center"/>
    </xf>
    <xf numFmtId="44" fontId="2" fillId="7" borderId="14" xfId="2" applyFont="1" applyFill="1" applyBorder="1" applyAlignment="1" applyProtection="1">
      <alignment horizontal="center" vertical="center"/>
      <protection hidden="1"/>
    </xf>
    <xf numFmtId="44" fontId="2" fillId="7" borderId="22" xfId="2" applyFont="1" applyFill="1" applyBorder="1" applyAlignment="1" applyProtection="1">
      <alignment horizontal="center" vertical="center"/>
      <protection hidden="1"/>
    </xf>
    <xf numFmtId="44" fontId="2" fillId="7" borderId="38" xfId="2" applyFont="1" applyFill="1" applyBorder="1" applyAlignment="1" applyProtection="1">
      <alignment horizontal="center" vertical="center"/>
      <protection hidden="1"/>
    </xf>
    <xf numFmtId="44" fontId="2" fillId="7" borderId="19" xfId="2" applyFont="1" applyFill="1" applyBorder="1" applyAlignment="1" applyProtection="1">
      <alignment horizontal="center" vertical="center"/>
      <protection hidden="1"/>
    </xf>
    <xf numFmtId="1" fontId="2" fillId="7" borderId="4" xfId="2" applyNumberFormat="1" applyFont="1" applyFill="1" applyBorder="1" applyAlignment="1" applyProtection="1">
      <alignment horizontal="center" vertical="center"/>
      <protection hidden="1"/>
    </xf>
    <xf numFmtId="1" fontId="2" fillId="7" borderId="16" xfId="2" applyNumberFormat="1" applyFont="1" applyFill="1" applyBorder="1" applyAlignment="1" applyProtection="1">
      <alignment horizontal="center" vertical="center"/>
      <protection hidden="1"/>
    </xf>
    <xf numFmtId="165" fontId="13" fillId="0" borderId="24" xfId="0" applyNumberFormat="1" applyFont="1" applyFill="1" applyBorder="1" applyAlignment="1" applyProtection="1">
      <alignment horizontal="center" vertical="center"/>
      <protection locked="0"/>
    </xf>
    <xf numFmtId="165" fontId="13" fillId="0" borderId="5" xfId="0" applyNumberFormat="1" applyFont="1" applyFill="1" applyBorder="1" applyAlignment="1" applyProtection="1">
      <alignment horizontal="center" vertical="center"/>
      <protection locked="0"/>
    </xf>
    <xf numFmtId="165" fontId="13" fillId="2" borderId="24" xfId="0" applyNumberFormat="1" applyFont="1" applyFill="1" applyBorder="1" applyAlignment="1" applyProtection="1">
      <alignment horizontal="center" vertical="center"/>
      <protection locked="0"/>
    </xf>
    <xf numFmtId="165" fontId="13" fillId="2" borderId="5" xfId="0" applyNumberFormat="1" applyFont="1" applyFill="1" applyBorder="1" applyAlignment="1" applyProtection="1">
      <alignment horizontal="center" vertical="center"/>
      <protection locked="0"/>
    </xf>
    <xf numFmtId="44" fontId="1" fillId="2" borderId="1" xfId="2" applyFont="1" applyFill="1" applyBorder="1" applyAlignment="1" applyProtection="1">
      <alignment horizontal="center" vertical="center"/>
      <protection hidden="1"/>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1" fillId="2" borderId="5" xfId="0" applyNumberFormat="1" applyFont="1" applyFill="1" applyBorder="1" applyAlignment="1" applyProtection="1">
      <alignment horizontal="left" vertical="center" indent="1"/>
      <protection locked="0"/>
    </xf>
    <xf numFmtId="165" fontId="0" fillId="2" borderId="0" xfId="0" applyNumberFormat="1" applyFill="1" applyBorder="1" applyAlignment="1" applyProtection="1">
      <alignment horizontal="left" vertical="center" indent="1"/>
      <protection locked="0"/>
    </xf>
    <xf numFmtId="165" fontId="0" fillId="2" borderId="48" xfId="0" applyNumberFormat="1" applyFill="1" applyBorder="1" applyAlignment="1" applyProtection="1">
      <alignment horizontal="left" vertical="center" indent="1"/>
      <protection locked="0"/>
    </xf>
    <xf numFmtId="165" fontId="9" fillId="2" borderId="24" xfId="0" applyNumberFormat="1" applyFont="1" applyFill="1" applyBorder="1" applyAlignment="1" applyProtection="1">
      <alignment horizontal="left" vertical="center" indent="1"/>
      <protection locked="0"/>
    </xf>
    <xf numFmtId="165" fontId="9" fillId="2" borderId="5" xfId="0" applyNumberFormat="1" applyFont="1" applyFill="1" applyBorder="1" applyAlignment="1" applyProtection="1">
      <alignment horizontal="left" vertical="center" indent="1"/>
      <protection locked="0"/>
    </xf>
    <xf numFmtId="165" fontId="17" fillId="2" borderId="1" xfId="0" applyNumberFormat="1" applyFont="1" applyFill="1" applyBorder="1" applyAlignment="1" applyProtection="1">
      <alignment horizontal="center" vertical="center"/>
      <protection locked="0"/>
    </xf>
    <xf numFmtId="165" fontId="0" fillId="2" borderId="49" xfId="0" applyNumberFormat="1" applyFill="1" applyBorder="1" applyAlignment="1" applyProtection="1">
      <alignment horizontal="left" vertical="center" indent="1"/>
      <protection locked="0"/>
    </xf>
    <xf numFmtId="165" fontId="0" fillId="2" borderId="44" xfId="0" applyNumberFormat="1" applyFill="1" applyBorder="1" applyAlignment="1" applyProtection="1">
      <alignment horizontal="left" vertical="center" indent="1"/>
      <protection locked="0"/>
    </xf>
    <xf numFmtId="165" fontId="0" fillId="2" borderId="52" xfId="0" applyNumberFormat="1" applyFill="1" applyBorder="1" applyAlignment="1" applyProtection="1">
      <alignment horizontal="left" vertical="center" indent="1"/>
      <protection locked="0"/>
    </xf>
    <xf numFmtId="165" fontId="0" fillId="2" borderId="51" xfId="0" applyNumberFormat="1" applyFill="1" applyBorder="1" applyAlignment="1" applyProtection="1">
      <alignment horizontal="left" vertical="center" indent="1"/>
      <protection locked="0"/>
    </xf>
    <xf numFmtId="165" fontId="0" fillId="2" borderId="20" xfId="0" applyNumberFormat="1" applyFill="1" applyBorder="1" applyAlignment="1" applyProtection="1">
      <alignment horizontal="left" vertical="center" indent="1"/>
      <protection locked="0"/>
    </xf>
    <xf numFmtId="165" fontId="17" fillId="7" borderId="1" xfId="0" applyNumberFormat="1" applyFont="1" applyFill="1" applyBorder="1" applyAlignment="1" applyProtection="1">
      <alignment horizontal="center" vertical="center"/>
      <protection locked="0"/>
    </xf>
    <xf numFmtId="165" fontId="7" fillId="8" borderId="24" xfId="0" applyNumberFormat="1" applyFont="1" applyFill="1" applyBorder="1" applyAlignment="1" applyProtection="1">
      <alignment horizontal="left" vertical="center" indent="1"/>
      <protection locked="0"/>
    </xf>
    <xf numFmtId="165" fontId="9" fillId="8" borderId="5" xfId="0" applyNumberFormat="1" applyFont="1" applyFill="1" applyBorder="1" applyAlignment="1" applyProtection="1">
      <alignment horizontal="left" vertical="center" indent="1"/>
      <protection locked="0"/>
    </xf>
    <xf numFmtId="165" fontId="17" fillId="8" borderId="1" xfId="0" applyNumberFormat="1" applyFont="1" applyFill="1" applyBorder="1" applyAlignment="1" applyProtection="1">
      <alignment horizontal="center" vertical="center"/>
      <protection locked="0"/>
    </xf>
    <xf numFmtId="165" fontId="2" fillId="7" borderId="24" xfId="0" applyNumberFormat="1" applyFont="1" applyFill="1" applyBorder="1" applyAlignment="1" applyProtection="1">
      <alignment horizontal="left" vertical="center" indent="1"/>
      <protection locked="0"/>
    </xf>
    <xf numFmtId="165" fontId="2" fillId="7" borderId="1" xfId="0" applyNumberFormat="1" applyFont="1" applyFill="1" applyBorder="1" applyAlignment="1" applyProtection="1">
      <alignment horizontal="center" vertical="center"/>
      <protection locked="0"/>
    </xf>
    <xf numFmtId="165" fontId="1" fillId="2" borderId="8" xfId="0" applyNumberFormat="1" applyFont="1" applyFill="1" applyBorder="1" applyAlignment="1" applyProtection="1">
      <alignment horizontal="left" vertical="center" indent="1"/>
      <protection locked="0"/>
    </xf>
    <xf numFmtId="165" fontId="13" fillId="2" borderId="8" xfId="0" applyNumberFormat="1" applyFont="1" applyFill="1" applyBorder="1" applyAlignment="1" applyProtection="1">
      <alignment horizontal="center" vertical="center"/>
      <protection locked="0"/>
    </xf>
    <xf numFmtId="165" fontId="13" fillId="2" borderId="1" xfId="0" applyNumberFormat="1" applyFont="1" applyFill="1" applyBorder="1" applyAlignment="1" applyProtection="1">
      <alignment horizontal="center" vertical="center" wrapText="1"/>
      <protection locked="0"/>
    </xf>
    <xf numFmtId="165" fontId="1" fillId="2" borderId="20" xfId="0" applyNumberFormat="1" applyFont="1" applyFill="1" applyBorder="1" applyAlignment="1" applyProtection="1">
      <alignment horizontal="left" vertical="center" indent="1"/>
      <protection locked="0"/>
    </xf>
    <xf numFmtId="165" fontId="46" fillId="2" borderId="1" xfId="0" applyNumberFormat="1" applyFont="1" applyFill="1" applyBorder="1" applyAlignment="1" applyProtection="1">
      <alignment horizontal="center" vertical="center"/>
      <protection locked="0"/>
    </xf>
    <xf numFmtId="165" fontId="1" fillId="2" borderId="52" xfId="0" applyNumberFormat="1" applyFont="1" applyFill="1" applyBorder="1" applyAlignment="1" applyProtection="1">
      <alignment horizontal="left" vertical="center" indent="1"/>
      <protection locked="0"/>
    </xf>
    <xf numFmtId="165" fontId="13" fillId="7" borderId="24" xfId="0" applyNumberFormat="1" applyFont="1" applyFill="1" applyBorder="1" applyAlignment="1" applyProtection="1">
      <alignment vertical="center"/>
      <protection locked="0"/>
    </xf>
    <xf numFmtId="165" fontId="13" fillId="7" borderId="5" xfId="0" applyNumberFormat="1" applyFont="1" applyFill="1" applyBorder="1" applyAlignment="1" applyProtection="1">
      <alignment vertical="center"/>
      <protection locked="0"/>
    </xf>
    <xf numFmtId="165" fontId="34" fillId="7" borderId="5" xfId="0" applyNumberFormat="1" applyFont="1" applyFill="1" applyBorder="1" applyAlignment="1" applyProtection="1">
      <alignment vertical="center"/>
      <protection locked="0"/>
    </xf>
    <xf numFmtId="165" fontId="2" fillId="2" borderId="24" xfId="0" applyNumberFormat="1" applyFont="1" applyFill="1" applyBorder="1" applyAlignment="1" applyProtection="1">
      <alignment horizontal="left" vertical="center" indent="1"/>
      <protection locked="0"/>
    </xf>
    <xf numFmtId="165" fontId="9" fillId="2" borderId="1" xfId="0" applyNumberFormat="1" applyFont="1" applyFill="1" applyBorder="1" applyAlignment="1" applyProtection="1">
      <alignment horizontal="left" vertical="center" indent="1"/>
      <protection locked="0"/>
    </xf>
    <xf numFmtId="165" fontId="1" fillId="0" borderId="24" xfId="0" applyNumberFormat="1" applyFont="1" applyFill="1" applyBorder="1" applyAlignment="1" applyProtection="1">
      <alignment horizontal="left" vertical="center" indent="1"/>
      <protection locked="0"/>
    </xf>
    <xf numFmtId="165" fontId="13" fillId="10" borderId="1" xfId="0" applyNumberFormat="1" applyFont="1" applyFill="1" applyBorder="1" applyAlignment="1" applyProtection="1">
      <alignment horizontal="center" vertical="center"/>
      <protection locked="0"/>
    </xf>
    <xf numFmtId="165" fontId="44" fillId="2" borderId="24" xfId="0" applyNumberFormat="1" applyFont="1" applyFill="1" applyBorder="1" applyAlignment="1" applyProtection="1">
      <alignment horizontal="left" vertical="center" indent="1"/>
      <protection locked="0"/>
    </xf>
    <xf numFmtId="165" fontId="40" fillId="7" borderId="1" xfId="0" applyNumberFormat="1" applyFont="1" applyFill="1" applyBorder="1" applyAlignment="1" applyProtection="1">
      <alignment horizontal="center" vertical="center"/>
      <protection hidden="1"/>
    </xf>
    <xf numFmtId="165" fontId="13" fillId="2" borderId="24" xfId="0" applyNumberFormat="1" applyFont="1" applyFill="1" applyBorder="1" applyAlignment="1" applyProtection="1">
      <alignment horizontal="center" vertical="center"/>
      <protection locked="0"/>
    </xf>
    <xf numFmtId="165" fontId="13" fillId="6" borderId="0" xfId="0" applyNumberFormat="1" applyFont="1" applyFill="1" applyBorder="1" applyAlignment="1" applyProtection="1">
      <alignment horizontal="center" vertical="center"/>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0" borderId="24"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0" fontId="13" fillId="7" borderId="1" xfId="0" applyFont="1" applyFill="1" applyBorder="1" applyAlignment="1" applyProtection="1">
      <alignment horizontal="center" vertical="center"/>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2" fillId="2" borderId="24" xfId="0" applyNumberFormat="1" applyFont="1" applyFill="1" applyBorder="1" applyAlignment="1" applyProtection="1">
      <alignment horizontal="left" vertical="center" indent="1"/>
      <protection hidden="1"/>
    </xf>
    <xf numFmtId="165" fontId="17" fillId="2" borderId="45" xfId="0" applyNumberFormat="1" applyFont="1" applyFill="1" applyBorder="1" applyAlignment="1" applyProtection="1">
      <alignment horizontal="center" vertical="center"/>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9" fillId="2" borderId="40" xfId="0" applyNumberFormat="1" applyFont="1" applyFill="1" applyBorder="1" applyAlignment="1" applyProtection="1">
      <alignment horizontal="left" vertical="center" indent="1"/>
      <protection hidden="1"/>
    </xf>
    <xf numFmtId="165" fontId="9" fillId="2" borderId="45" xfId="0" applyNumberFormat="1" applyFont="1" applyFill="1" applyBorder="1" applyAlignment="1" applyProtection="1">
      <alignment horizontal="left" vertical="center" indent="1"/>
      <protection hidden="1"/>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2" fillId="2" borderId="1" xfId="0" applyNumberFormat="1" applyFont="1" applyFill="1" applyBorder="1" applyAlignment="1" applyProtection="1">
      <alignment horizontal="center" vertical="center"/>
      <protection locked="0"/>
    </xf>
    <xf numFmtId="165" fontId="1" fillId="2" borderId="24" xfId="0" applyNumberFormat="1" applyFont="1" applyFill="1" applyBorder="1" applyAlignment="1" applyProtection="1">
      <alignment horizontal="left" vertical="center" indent="1"/>
      <protection locked="0"/>
    </xf>
    <xf numFmtId="165" fontId="1" fillId="2" borderId="5"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vertical="center"/>
      <protection locked="0"/>
    </xf>
    <xf numFmtId="165" fontId="1" fillId="2" borderId="5" xfId="0" applyNumberFormat="1" applyFont="1" applyFill="1" applyBorder="1" applyAlignment="1" applyProtection="1">
      <alignment vertical="center"/>
      <protection locked="0"/>
    </xf>
    <xf numFmtId="165" fontId="0" fillId="2" borderId="5" xfId="0" applyNumberFormat="1" applyFill="1" applyBorder="1" applyAlignment="1" applyProtection="1">
      <alignment vertical="center"/>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hidden="1"/>
    </xf>
    <xf numFmtId="165" fontId="1" fillId="2" borderId="24" xfId="0" applyNumberFormat="1" applyFon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0" fillId="2" borderId="24"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0" fillId="0" borderId="24" xfId="0" applyNumberFormat="1" applyFill="1" applyBorder="1" applyAlignment="1" applyProtection="1">
      <alignment horizontal="left" vertical="center" indent="1"/>
      <protection locked="0"/>
    </xf>
    <xf numFmtId="165" fontId="0" fillId="0" borderId="8" xfId="0" applyNumberFormat="1" applyFill="1" applyBorder="1" applyAlignment="1" applyProtection="1">
      <alignment horizontal="left" vertical="center" indent="1"/>
      <protection locked="0"/>
    </xf>
    <xf numFmtId="165" fontId="0" fillId="0" borderId="5" xfId="0" applyNumberFormat="1" applyFill="1" applyBorder="1" applyAlignment="1" applyProtection="1">
      <alignment horizontal="left" vertical="center" indent="1"/>
      <protection locked="0"/>
    </xf>
    <xf numFmtId="165" fontId="13" fillId="2" borderId="24" xfId="0" applyNumberFormat="1" applyFont="1" applyFill="1" applyBorder="1" applyAlignment="1" applyProtection="1">
      <alignment horizontal="center" vertical="center"/>
      <protection locked="0"/>
    </xf>
    <xf numFmtId="165" fontId="13" fillId="2" borderId="5" xfId="0" applyNumberFormat="1" applyFont="1" applyFill="1" applyBorder="1" applyAlignment="1" applyProtection="1">
      <alignment horizontal="center" vertical="center"/>
      <protection locked="0"/>
    </xf>
    <xf numFmtId="165" fontId="1" fillId="2" borderId="24" xfId="0" applyNumberFormat="1" applyFont="1" applyFill="1" applyBorder="1" applyAlignment="1" applyProtection="1">
      <alignment horizontal="left" vertical="center"/>
      <protection locked="0"/>
    </xf>
    <xf numFmtId="165" fontId="1" fillId="2" borderId="5" xfId="0" applyNumberFormat="1" applyFont="1" applyFill="1" applyBorder="1" applyAlignment="1" applyProtection="1">
      <alignment horizontal="left" vertical="center"/>
      <protection locked="0"/>
    </xf>
    <xf numFmtId="165" fontId="1" fillId="0" borderId="24" xfId="0" applyNumberFormat="1" applyFont="1" applyFill="1" applyBorder="1" applyAlignment="1" applyProtection="1">
      <alignment horizontal="left" vertical="center" indent="1"/>
      <protection locked="0"/>
    </xf>
    <xf numFmtId="165" fontId="1" fillId="0" borderId="8" xfId="0" applyNumberFormat="1" applyFont="1" applyFill="1" applyBorder="1" applyAlignment="1" applyProtection="1">
      <alignment horizontal="left" vertical="center" indent="1"/>
      <protection locked="0"/>
    </xf>
    <xf numFmtId="165" fontId="1" fillId="0" borderId="5" xfId="0" applyNumberFormat="1" applyFont="1" applyFill="1" applyBorder="1" applyAlignment="1" applyProtection="1">
      <alignment horizontal="left" vertical="center" indent="1"/>
      <protection locked="0"/>
    </xf>
    <xf numFmtId="165" fontId="5" fillId="0" borderId="40" xfId="0" applyNumberFormat="1" applyFont="1" applyBorder="1" applyAlignment="1" applyProtection="1">
      <alignment horizontal="left" vertical="center" indent="1"/>
      <protection hidden="1"/>
    </xf>
    <xf numFmtId="165" fontId="5" fillId="0" borderId="41" xfId="0" applyNumberFormat="1" applyFont="1" applyBorder="1" applyAlignment="1" applyProtection="1">
      <alignment horizontal="left" vertical="center" indent="1"/>
      <protection hidden="1"/>
    </xf>
    <xf numFmtId="165" fontId="15" fillId="0" borderId="66" xfId="0" applyNumberFormat="1" applyFont="1" applyBorder="1" applyAlignment="1" applyProtection="1">
      <alignment horizontal="left" vertical="center" wrapText="1" indent="1"/>
      <protection locked="0"/>
    </xf>
    <xf numFmtId="165" fontId="15" fillId="0" borderId="10" xfId="0" applyNumberFormat="1" applyFont="1" applyBorder="1" applyAlignment="1" applyProtection="1">
      <alignment horizontal="left" vertical="center" wrapText="1" indent="1"/>
      <protection locked="0"/>
    </xf>
    <xf numFmtId="165" fontId="15" fillId="0" borderId="11" xfId="0" applyNumberFormat="1" applyFont="1" applyBorder="1" applyAlignment="1" applyProtection="1">
      <alignment horizontal="left" vertical="center" wrapText="1" indent="1"/>
      <protection locked="0"/>
    </xf>
    <xf numFmtId="0" fontId="17" fillId="3" borderId="0" xfId="1" applyFont="1" applyFill="1" applyBorder="1" applyAlignment="1" applyProtection="1">
      <alignment horizontal="center" vertical="center"/>
    </xf>
    <xf numFmtId="1" fontId="15" fillId="3" borderId="0" xfId="1" applyNumberFormat="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44" fontId="15" fillId="3" borderId="0" xfId="2" applyFont="1" applyFill="1" applyBorder="1" applyAlignment="1" applyProtection="1">
      <alignment horizontal="center" vertical="center"/>
      <protection hidden="1"/>
    </xf>
    <xf numFmtId="165" fontId="7" fillId="3" borderId="23" xfId="0" applyNumberFormat="1" applyFont="1" applyFill="1" applyBorder="1" applyAlignment="1" applyProtection="1">
      <alignment horizontal="center" vertical="center" wrapText="1"/>
      <protection locked="0"/>
    </xf>
    <xf numFmtId="49" fontId="5" fillId="0" borderId="66" xfId="0" applyNumberFormat="1" applyFont="1" applyBorder="1" applyAlignment="1" applyProtection="1">
      <alignment horizontal="left" vertical="center" indent="1"/>
      <protection locked="0"/>
    </xf>
    <xf numFmtId="49" fontId="5" fillId="0" borderId="11" xfId="0" applyNumberFormat="1" applyFont="1" applyBorder="1" applyAlignment="1" applyProtection="1">
      <alignment horizontal="left" vertical="center" indent="1"/>
      <protection locked="0"/>
    </xf>
    <xf numFmtId="44" fontId="43" fillId="2" borderId="30" xfId="2" applyFont="1" applyFill="1" applyBorder="1" applyAlignment="1" applyProtection="1">
      <alignment horizontal="left" vertical="center"/>
    </xf>
    <xf numFmtId="44" fontId="43" fillId="2" borderId="27" xfId="2" applyFont="1" applyFill="1" applyBorder="1" applyAlignment="1" applyProtection="1">
      <alignment horizontal="left" vertical="center"/>
    </xf>
    <xf numFmtId="165" fontId="26" fillId="7" borderId="9" xfId="0" applyNumberFormat="1" applyFont="1" applyFill="1" applyBorder="1" applyAlignment="1" applyProtection="1">
      <alignment horizontal="center" vertical="center"/>
      <protection locked="0"/>
    </xf>
    <xf numFmtId="165" fontId="26" fillId="7" borderId="10" xfId="0" applyNumberFormat="1" applyFont="1" applyFill="1" applyBorder="1" applyAlignment="1" applyProtection="1">
      <alignment horizontal="center" vertical="center"/>
      <protection locked="0"/>
    </xf>
    <xf numFmtId="165" fontId="26" fillId="7" borderId="11" xfId="0" applyNumberFormat="1" applyFont="1" applyFill="1" applyBorder="1" applyAlignment="1" applyProtection="1">
      <alignment horizontal="center" vertical="center"/>
      <protection locked="0"/>
    </xf>
    <xf numFmtId="165" fontId="42" fillId="3" borderId="0" xfId="1"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xf>
    <xf numFmtId="0" fontId="17" fillId="3" borderId="26" xfId="0" applyFont="1" applyFill="1" applyBorder="1" applyAlignment="1" applyProtection="1">
      <alignment horizontal="right" vertical="center"/>
    </xf>
    <xf numFmtId="0" fontId="0" fillId="3" borderId="0" xfId="0" applyFill="1" applyAlignment="1" applyProtection="1">
      <alignment horizontal="center" vertical="center" wrapText="1"/>
    </xf>
    <xf numFmtId="165" fontId="21" fillId="3" borderId="6" xfId="1" applyNumberFormat="1" applyFont="1" applyFill="1" applyBorder="1" applyAlignment="1" applyProtection="1">
      <alignment horizontal="right" vertical="center"/>
    </xf>
    <xf numFmtId="165" fontId="21" fillId="3" borderId="26" xfId="1" applyNumberFormat="1" applyFont="1" applyFill="1" applyBorder="1" applyAlignment="1" applyProtection="1">
      <alignment horizontal="right" vertical="center"/>
    </xf>
    <xf numFmtId="165" fontId="9" fillId="0" borderId="1" xfId="0" applyNumberFormat="1" applyFont="1" applyFill="1" applyBorder="1" applyAlignment="1" applyProtection="1">
      <alignment horizontal="left" vertical="center" indent="1"/>
      <protection locked="0"/>
    </xf>
    <xf numFmtId="165" fontId="9" fillId="0" borderId="15" xfId="0" applyNumberFormat="1" applyFont="1" applyFill="1" applyBorder="1" applyAlignment="1" applyProtection="1">
      <alignment horizontal="left" vertical="center" indent="1"/>
      <protection locked="0"/>
    </xf>
    <xf numFmtId="165" fontId="20" fillId="2" borderId="35" xfId="0" applyNumberFormat="1" applyFont="1" applyFill="1" applyBorder="1" applyAlignment="1" applyProtection="1">
      <alignment horizontal="left" vertical="center" wrapText="1"/>
      <protection locked="0"/>
    </xf>
    <xf numFmtId="165" fontId="20" fillId="2" borderId="36" xfId="0" applyNumberFormat="1" applyFont="1" applyFill="1" applyBorder="1" applyAlignment="1" applyProtection="1">
      <alignment horizontal="left" vertical="center" wrapText="1"/>
      <protection locked="0"/>
    </xf>
    <xf numFmtId="165" fontId="20" fillId="2" borderId="66" xfId="0" applyNumberFormat="1" applyFont="1" applyFill="1" applyBorder="1" applyAlignment="1" applyProtection="1">
      <alignment horizontal="left" vertical="center" wrapText="1"/>
      <protection locked="0"/>
    </xf>
    <xf numFmtId="165" fontId="20" fillId="2" borderId="67" xfId="0" applyNumberFormat="1" applyFont="1" applyFill="1" applyBorder="1" applyAlignment="1" applyProtection="1">
      <alignment horizontal="left" vertical="center" wrapText="1"/>
      <protection locked="0"/>
    </xf>
    <xf numFmtId="165" fontId="20" fillId="2" borderId="23" xfId="0" applyNumberFormat="1" applyFont="1" applyFill="1" applyBorder="1" applyAlignment="1" applyProtection="1">
      <alignment horizontal="left" vertical="center" wrapText="1"/>
      <protection locked="0"/>
    </xf>
    <xf numFmtId="165" fontId="20" fillId="2" borderId="65" xfId="0" applyNumberFormat="1" applyFont="1" applyFill="1" applyBorder="1" applyAlignment="1" applyProtection="1">
      <alignment horizontal="left" vertical="center" wrapText="1"/>
      <protection locked="0"/>
    </xf>
    <xf numFmtId="165" fontId="20" fillId="2" borderId="10" xfId="0" applyNumberFormat="1" applyFont="1" applyFill="1" applyBorder="1" applyAlignment="1" applyProtection="1">
      <alignment horizontal="left" vertical="center" wrapText="1"/>
      <protection locked="0"/>
    </xf>
    <xf numFmtId="165" fontId="20" fillId="2" borderId="11" xfId="0" applyNumberFormat="1" applyFont="1" applyFill="1" applyBorder="1" applyAlignment="1" applyProtection="1">
      <alignment horizontal="left" vertical="center" wrapText="1"/>
      <protection locked="0"/>
    </xf>
    <xf numFmtId="165" fontId="5" fillId="0" borderId="12" xfId="0" applyNumberFormat="1" applyFont="1" applyBorder="1" applyAlignment="1" applyProtection="1">
      <alignment horizontal="left" vertical="center" indent="1"/>
      <protection hidden="1"/>
    </xf>
    <xf numFmtId="165" fontId="5" fillId="0" borderId="1" xfId="0" applyNumberFormat="1" applyFont="1" applyBorder="1" applyAlignment="1" applyProtection="1">
      <alignment horizontal="left" vertical="center" indent="1"/>
      <protection hidden="1"/>
    </xf>
    <xf numFmtId="165" fontId="13" fillId="3" borderId="0" xfId="0" applyNumberFormat="1" applyFont="1" applyFill="1" applyBorder="1" applyAlignment="1" applyProtection="1">
      <alignment horizontal="center" vertical="center"/>
    </xf>
    <xf numFmtId="165" fontId="9" fillId="0" borderId="1" xfId="0" applyNumberFormat="1" applyFont="1" applyBorder="1" applyAlignment="1" applyProtection="1">
      <alignment horizontal="left" vertical="center" indent="1"/>
      <protection locked="0"/>
    </xf>
    <xf numFmtId="165" fontId="9" fillId="0" borderId="15" xfId="0" applyNumberFormat="1" applyFont="1" applyBorder="1" applyAlignment="1" applyProtection="1">
      <alignment horizontal="left" vertical="center" indent="1"/>
      <protection locked="0"/>
    </xf>
    <xf numFmtId="165" fontId="16" fillId="2" borderId="9" xfId="0" applyNumberFormat="1" applyFont="1" applyFill="1" applyBorder="1" applyAlignment="1" applyProtection="1">
      <alignment horizontal="left" vertical="center" wrapText="1"/>
      <protection locked="0"/>
    </xf>
    <xf numFmtId="165" fontId="16" fillId="2" borderId="10" xfId="0" applyNumberFormat="1" applyFont="1" applyFill="1" applyBorder="1" applyAlignment="1" applyProtection="1">
      <alignment horizontal="left" vertical="center" wrapText="1"/>
      <protection locked="0"/>
    </xf>
    <xf numFmtId="165" fontId="16" fillId="2" borderId="11" xfId="0" applyNumberFormat="1" applyFont="1" applyFill="1" applyBorder="1" applyAlignment="1" applyProtection="1">
      <alignment horizontal="left" vertical="center" wrapText="1"/>
      <protection locked="0"/>
    </xf>
    <xf numFmtId="165" fontId="14" fillId="3" borderId="0" xfId="0" applyNumberFormat="1" applyFont="1" applyFill="1" applyAlignment="1" applyProtection="1">
      <alignment horizontal="right" vertical="center" wrapText="1"/>
      <protection locked="0"/>
    </xf>
    <xf numFmtId="165" fontId="14" fillId="3" borderId="0" xfId="0" applyNumberFormat="1" applyFont="1" applyFill="1" applyAlignment="1" applyProtection="1">
      <alignment horizontal="right" vertical="center"/>
      <protection locked="0"/>
    </xf>
    <xf numFmtId="165" fontId="14" fillId="3" borderId="23" xfId="0" applyNumberFormat="1" applyFont="1" applyFill="1" applyBorder="1" applyAlignment="1" applyProtection="1">
      <alignment horizontal="right" vertical="center"/>
      <protection locked="0"/>
    </xf>
    <xf numFmtId="165" fontId="14" fillId="3" borderId="0" xfId="0" applyNumberFormat="1" applyFont="1" applyFill="1" applyBorder="1" applyAlignment="1" applyProtection="1">
      <alignment horizontal="right" vertical="center"/>
      <protection locked="0"/>
    </xf>
    <xf numFmtId="165" fontId="4" fillId="0" borderId="2" xfId="0" applyNumberFormat="1" applyFont="1" applyBorder="1" applyAlignment="1" applyProtection="1">
      <alignment horizontal="center" vertical="center" textRotation="90"/>
      <protection hidden="1"/>
    </xf>
    <xf numFmtId="165" fontId="4" fillId="0" borderId="6" xfId="0" applyNumberFormat="1" applyFont="1" applyBorder="1" applyAlignment="1" applyProtection="1">
      <alignment horizontal="center" vertical="center" textRotation="90"/>
      <protection hidden="1"/>
    </xf>
    <xf numFmtId="165" fontId="4" fillId="0" borderId="17" xfId="0" applyNumberFormat="1" applyFont="1" applyBorder="1" applyAlignment="1" applyProtection="1">
      <alignment horizontal="center" vertical="center" textRotation="90"/>
      <protection hidden="1"/>
    </xf>
    <xf numFmtId="165" fontId="4" fillId="0" borderId="49" xfId="0" applyNumberFormat="1" applyFont="1" applyBorder="1" applyAlignment="1" applyProtection="1">
      <alignment horizontal="center" vertical="center" textRotation="90"/>
      <protection hidden="1"/>
    </xf>
    <xf numFmtId="165" fontId="4" fillId="0" borderId="50" xfId="0" applyNumberFormat="1" applyFont="1" applyBorder="1" applyAlignment="1" applyProtection="1">
      <alignment horizontal="center" vertical="center" textRotation="90"/>
      <protection hidden="1"/>
    </xf>
    <xf numFmtId="165" fontId="9" fillId="0" borderId="24" xfId="0" applyNumberFormat="1" applyFont="1" applyBorder="1" applyAlignment="1" applyProtection="1">
      <alignment horizontal="left" vertical="center" indent="1"/>
      <protection locked="0"/>
    </xf>
    <xf numFmtId="165" fontId="9" fillId="0" borderId="8" xfId="0" applyNumberFormat="1" applyFont="1" applyBorder="1" applyAlignment="1" applyProtection="1">
      <alignment horizontal="left" vertical="center" indent="1"/>
      <protection locked="0"/>
    </xf>
    <xf numFmtId="165" fontId="9" fillId="0" borderId="44" xfId="0" applyNumberFormat="1" applyFont="1" applyBorder="1" applyAlignment="1" applyProtection="1">
      <alignment horizontal="left" vertical="center" indent="1"/>
      <protection locked="0"/>
    </xf>
    <xf numFmtId="14" fontId="9" fillId="0" borderId="22" xfId="0" applyNumberFormat="1" applyFont="1" applyBorder="1" applyAlignment="1" applyProtection="1">
      <alignment horizontal="left" vertical="center" indent="1"/>
      <protection locked="0"/>
    </xf>
    <xf numFmtId="14" fontId="9" fillId="0" borderId="38" xfId="0" applyNumberFormat="1" applyFont="1" applyBorder="1" applyAlignment="1" applyProtection="1">
      <alignment horizontal="left" vertical="center" indent="1"/>
      <protection locked="0"/>
    </xf>
    <xf numFmtId="165" fontId="5" fillId="0" borderId="19" xfId="0" applyNumberFormat="1" applyFont="1" applyBorder="1" applyAlignment="1" applyProtection="1">
      <alignment horizontal="left" vertical="center" indent="1"/>
      <protection hidden="1"/>
    </xf>
    <xf numFmtId="165" fontId="5" fillId="0" borderId="4" xfId="0" applyNumberFormat="1" applyFont="1" applyBorder="1" applyAlignment="1" applyProtection="1">
      <alignment horizontal="left" vertical="center" indent="1"/>
      <protection hidden="1"/>
    </xf>
    <xf numFmtId="165" fontId="9" fillId="0" borderId="4" xfId="0" applyNumberFormat="1" applyFont="1" applyFill="1" applyBorder="1" applyAlignment="1" applyProtection="1">
      <alignment horizontal="left" vertical="center" indent="1"/>
      <protection locked="0"/>
    </xf>
    <xf numFmtId="165" fontId="9" fillId="0" borderId="16" xfId="0" applyNumberFormat="1" applyFont="1" applyFill="1" applyBorder="1" applyAlignment="1" applyProtection="1">
      <alignment horizontal="left" vertical="center" indent="1"/>
      <protection locked="0"/>
    </xf>
    <xf numFmtId="49" fontId="16" fillId="2" borderId="9" xfId="0" applyNumberFormat="1" applyFont="1" applyFill="1" applyBorder="1" applyAlignment="1" applyProtection="1">
      <alignment horizontal="left" vertical="center" wrapText="1"/>
      <protection locked="0"/>
    </xf>
    <xf numFmtId="49" fontId="16" fillId="2" borderId="10" xfId="0" applyNumberFormat="1" applyFont="1" applyFill="1" applyBorder="1" applyAlignment="1" applyProtection="1">
      <alignment horizontal="left" vertical="center" wrapText="1"/>
      <protection locked="0"/>
    </xf>
    <xf numFmtId="49" fontId="16" fillId="2" borderId="11" xfId="0" applyNumberFormat="1" applyFont="1" applyFill="1" applyBorder="1" applyAlignment="1" applyProtection="1">
      <alignment horizontal="left" vertical="center" wrapText="1"/>
      <protection locked="0"/>
    </xf>
    <xf numFmtId="165" fontId="0" fillId="2" borderId="24" xfId="0" applyNumberFormat="1" applyFill="1" applyBorder="1" applyAlignment="1" applyProtection="1">
      <alignment horizontal="left" vertical="center" indent="1"/>
      <protection locked="0"/>
    </xf>
    <xf numFmtId="165" fontId="0" fillId="2" borderId="8" xfId="0" applyNumberFormat="1" applyFill="1" applyBorder="1" applyAlignment="1" applyProtection="1">
      <alignment horizontal="left" vertical="center" indent="1"/>
      <protection locked="0"/>
    </xf>
    <xf numFmtId="165" fontId="0" fillId="2" borderId="5" xfId="0" applyNumberFormat="1" applyFill="1" applyBorder="1" applyAlignment="1" applyProtection="1">
      <alignment horizontal="left" vertical="center" indent="1"/>
      <protection locked="0"/>
    </xf>
    <xf numFmtId="165" fontId="1" fillId="2" borderId="24" xfId="0" applyNumberFormat="1" applyFont="1" applyFill="1" applyBorder="1" applyAlignment="1" applyProtection="1">
      <alignment horizontal="left" vertical="center" indent="1"/>
      <protection locked="0"/>
    </xf>
    <xf numFmtId="165" fontId="1" fillId="2" borderId="8" xfId="0" applyNumberFormat="1" applyFont="1" applyFill="1" applyBorder="1" applyAlignment="1" applyProtection="1">
      <alignment horizontal="left" vertical="center" indent="1"/>
      <protection locked="0"/>
    </xf>
    <xf numFmtId="165" fontId="1" fillId="2" borderId="5" xfId="0" applyNumberFormat="1" applyFont="1" applyFill="1" applyBorder="1" applyAlignment="1" applyProtection="1">
      <alignment horizontal="left" vertical="center" indent="1"/>
      <protection locked="0"/>
    </xf>
    <xf numFmtId="0" fontId="4" fillId="2" borderId="17" xfId="0" applyFont="1" applyFill="1" applyBorder="1" applyAlignment="1" applyProtection="1">
      <alignment horizontal="center" vertical="center" textRotation="90"/>
      <protection hidden="1"/>
    </xf>
    <xf numFmtId="0" fontId="4" fillId="2" borderId="59" xfId="0" applyFont="1" applyFill="1" applyBorder="1" applyAlignment="1" applyProtection="1">
      <alignment horizontal="center" vertical="center" textRotation="90"/>
      <protection hidden="1"/>
    </xf>
    <xf numFmtId="0" fontId="4" fillId="2" borderId="60" xfId="0" applyFont="1" applyFill="1" applyBorder="1" applyAlignment="1" applyProtection="1">
      <alignment horizontal="center" vertical="center" textRotation="90"/>
      <protection hidden="1"/>
    </xf>
    <xf numFmtId="0" fontId="9" fillId="2" borderId="1" xfId="0" applyFont="1" applyFill="1" applyBorder="1" applyAlignment="1" applyProtection="1">
      <alignment horizontal="left" vertical="center" indent="1"/>
      <protection hidden="1"/>
    </xf>
    <xf numFmtId="0" fontId="9" fillId="2" borderId="15" xfId="0" applyFont="1" applyFill="1" applyBorder="1" applyAlignment="1" applyProtection="1">
      <alignment horizontal="left" vertical="center" indent="1"/>
      <protection hidden="1"/>
    </xf>
    <xf numFmtId="0" fontId="5" fillId="2" borderId="5" xfId="0" applyFont="1" applyFill="1" applyBorder="1" applyAlignment="1" applyProtection="1">
      <alignment horizontal="left" vertical="center" indent="1"/>
      <protection hidden="1"/>
    </xf>
    <xf numFmtId="0" fontId="5" fillId="2" borderId="1" xfId="0" applyFont="1" applyFill="1" applyBorder="1" applyAlignment="1" applyProtection="1">
      <alignment horizontal="left" vertical="center" indent="1"/>
      <protection hidden="1"/>
    </xf>
    <xf numFmtId="0" fontId="20" fillId="2" borderId="35" xfId="0" applyFont="1" applyFill="1" applyBorder="1" applyAlignment="1" applyProtection="1">
      <alignment horizontal="left" vertical="center" wrapText="1"/>
      <protection hidden="1"/>
    </xf>
    <xf numFmtId="0" fontId="20" fillId="2" borderId="36" xfId="0" applyFont="1" applyFill="1" applyBorder="1" applyAlignment="1" applyProtection="1">
      <alignment horizontal="left" vertical="center" wrapText="1"/>
      <protection hidden="1"/>
    </xf>
    <xf numFmtId="0" fontId="20" fillId="2" borderId="37" xfId="0" applyFont="1" applyFill="1" applyBorder="1" applyAlignment="1" applyProtection="1">
      <alignment horizontal="left" vertical="center" wrapText="1"/>
      <protection hidden="1"/>
    </xf>
    <xf numFmtId="0" fontId="20" fillId="2" borderId="9"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center" wrapText="1"/>
      <protection hidden="1"/>
    </xf>
    <xf numFmtId="0" fontId="20" fillId="2" borderId="11" xfId="0" applyFont="1" applyFill="1" applyBorder="1" applyAlignment="1" applyProtection="1">
      <alignment horizontal="left" vertical="center" wrapText="1"/>
      <protection hidden="1"/>
    </xf>
    <xf numFmtId="0" fontId="5" fillId="2" borderId="29" xfId="0" applyFont="1" applyFill="1" applyBorder="1" applyAlignment="1" applyProtection="1">
      <alignment horizontal="left" vertical="center" indent="1"/>
      <protection hidden="1"/>
    </xf>
    <xf numFmtId="0" fontId="5" fillId="2" borderId="22" xfId="0" applyFont="1" applyFill="1" applyBorder="1" applyAlignment="1" applyProtection="1">
      <alignment horizontal="left" vertical="center" indent="1"/>
      <protection hidden="1"/>
    </xf>
    <xf numFmtId="164" fontId="9" fillId="2" borderId="22" xfId="0" applyNumberFormat="1" applyFont="1" applyFill="1" applyBorder="1" applyAlignment="1" applyProtection="1">
      <alignment horizontal="left" vertical="center" indent="1"/>
      <protection hidden="1"/>
    </xf>
    <xf numFmtId="164" fontId="9" fillId="2" borderId="38" xfId="0" applyNumberFormat="1" applyFont="1" applyFill="1" applyBorder="1" applyAlignment="1" applyProtection="1">
      <alignment horizontal="left" vertical="center" indent="1"/>
      <protection hidden="1"/>
    </xf>
    <xf numFmtId="0" fontId="3" fillId="2" borderId="22"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0" fontId="7" fillId="2" borderId="25" xfId="0" applyFont="1" applyFill="1" applyBorder="1" applyAlignment="1" applyProtection="1">
      <alignment horizontal="center" vertical="center"/>
      <protection hidden="1"/>
    </xf>
    <xf numFmtId="0" fontId="5" fillId="2" borderId="20" xfId="0" applyFont="1" applyFill="1" applyBorder="1" applyAlignment="1" applyProtection="1">
      <alignment horizontal="left" vertical="center" indent="1"/>
      <protection hidden="1"/>
    </xf>
    <xf numFmtId="0" fontId="5" fillId="2" borderId="3" xfId="0" applyFont="1" applyFill="1" applyBorder="1" applyAlignment="1" applyProtection="1">
      <alignment horizontal="left" vertical="center" indent="1"/>
      <protection hidden="1"/>
    </xf>
    <xf numFmtId="0" fontId="6" fillId="2" borderId="36"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3" fillId="2" borderId="28"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7" fillId="2" borderId="30" xfId="0" applyFont="1" applyFill="1" applyBorder="1" applyAlignment="1" applyProtection="1">
      <alignment horizontal="center" vertical="center"/>
      <protection hidden="1"/>
    </xf>
    <xf numFmtId="0" fontId="7" fillId="2" borderId="27"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7" fillId="2" borderId="13"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wrapText="1"/>
      <protection hidden="1"/>
    </xf>
    <xf numFmtId="0" fontId="39" fillId="2" borderId="2"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33" xfId="0" applyFont="1" applyFill="1" applyBorder="1" applyAlignment="1" applyProtection="1">
      <alignment horizontal="center" vertical="center"/>
      <protection hidden="1"/>
    </xf>
    <xf numFmtId="0" fontId="2" fillId="2" borderId="64" xfId="0" applyFont="1" applyFill="1" applyBorder="1" applyAlignment="1" applyProtection="1">
      <alignment horizontal="center" vertical="center"/>
      <protection hidden="1"/>
    </xf>
    <xf numFmtId="0" fontId="2" fillId="2" borderId="23" xfId="0" applyFont="1" applyFill="1" applyBorder="1" applyAlignment="1" applyProtection="1">
      <alignment horizontal="center" vertical="center"/>
      <protection hidden="1"/>
    </xf>
    <xf numFmtId="0" fontId="2" fillId="2" borderId="65" xfId="0" applyFont="1" applyFill="1" applyBorder="1" applyAlignment="1" applyProtection="1">
      <alignment horizontal="center" vertical="center"/>
      <protection hidden="1"/>
    </xf>
    <xf numFmtId="0" fontId="4" fillId="2" borderId="61" xfId="0" applyFont="1" applyFill="1" applyBorder="1" applyAlignment="1" applyProtection="1">
      <alignment horizontal="center" vertical="center" textRotation="90"/>
      <protection hidden="1"/>
    </xf>
    <xf numFmtId="0" fontId="4" fillId="2" borderId="62" xfId="0" applyFont="1" applyFill="1" applyBorder="1" applyAlignment="1" applyProtection="1">
      <alignment horizontal="center" vertical="center" textRotation="90"/>
      <protection hidden="1"/>
    </xf>
    <xf numFmtId="0" fontId="4" fillId="2" borderId="63" xfId="0" applyFont="1" applyFill="1" applyBorder="1" applyAlignment="1" applyProtection="1">
      <alignment horizontal="center" vertical="center" textRotation="90"/>
      <protection hidden="1"/>
    </xf>
    <xf numFmtId="0" fontId="21" fillId="2" borderId="10" xfId="0" applyFont="1" applyFill="1" applyBorder="1" applyAlignment="1" applyProtection="1">
      <alignment horizontal="left" vertical="center" wrapText="1" indent="1"/>
      <protection hidden="1"/>
    </xf>
    <xf numFmtId="0" fontId="21" fillId="2" borderId="11" xfId="0" applyFont="1" applyFill="1" applyBorder="1" applyAlignment="1" applyProtection="1">
      <alignment horizontal="left" vertical="center" wrapText="1" indent="1"/>
      <protection hidden="1"/>
    </xf>
    <xf numFmtId="0" fontId="2" fillId="2" borderId="22" xfId="0" applyFont="1" applyFill="1" applyBorder="1" applyAlignment="1" applyProtection="1">
      <alignment horizontal="center" vertical="center"/>
      <protection hidden="1"/>
    </xf>
    <xf numFmtId="0" fontId="2" fillId="2" borderId="38"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44" fontId="1" fillId="9" borderId="0" xfId="2" applyFont="1" applyFill="1" applyBorder="1" applyAlignment="1" applyProtection="1">
      <alignment horizontal="center" vertical="center"/>
      <protection hidden="1"/>
    </xf>
    <xf numFmtId="44" fontId="7" fillId="2" borderId="1" xfId="2" applyFont="1" applyFill="1" applyBorder="1" applyAlignment="1" applyProtection="1">
      <alignment horizontal="center" vertical="center"/>
      <protection hidden="1"/>
    </xf>
    <xf numFmtId="0" fontId="5" fillId="8" borderId="24" xfId="0" applyFont="1" applyFill="1" applyBorder="1" applyAlignment="1" applyProtection="1">
      <alignment horizontal="center" vertical="center"/>
      <protection hidden="1"/>
    </xf>
    <xf numFmtId="0" fontId="5" fillId="8" borderId="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44" fontId="1" fillId="9" borderId="0" xfId="2" applyFont="1" applyFill="1" applyAlignment="1" applyProtection="1">
      <alignment horizontal="center" vertical="center"/>
      <protection hidden="1"/>
    </xf>
    <xf numFmtId="1" fontId="7" fillId="2" borderId="24" xfId="2" applyNumberFormat="1" applyFont="1" applyFill="1" applyBorder="1" applyAlignment="1" applyProtection="1">
      <alignment horizontal="center" vertical="center"/>
      <protection hidden="1"/>
    </xf>
    <xf numFmtId="1" fontId="7" fillId="2" borderId="5" xfId="2" applyNumberFormat="1" applyFont="1" applyFill="1" applyBorder="1" applyAlignment="1" applyProtection="1">
      <alignment horizontal="center" vertical="center"/>
      <protection hidden="1"/>
    </xf>
    <xf numFmtId="44" fontId="7" fillId="2" borderId="24" xfId="2" applyFont="1" applyFill="1" applyBorder="1" applyAlignment="1" applyProtection="1">
      <alignment horizontal="center" vertical="center"/>
      <protection hidden="1"/>
    </xf>
    <xf numFmtId="44" fontId="7" fillId="2" borderId="5" xfId="2" applyFont="1" applyFill="1" applyBorder="1" applyAlignment="1" applyProtection="1">
      <alignment horizontal="center" vertical="center"/>
      <protection hidden="1"/>
    </xf>
    <xf numFmtId="44" fontId="1" fillId="9" borderId="46" xfId="2" applyFont="1" applyFill="1" applyBorder="1" applyAlignment="1" applyProtection="1">
      <alignment horizontal="center" vertical="center"/>
      <protection hidden="1"/>
    </xf>
  </cellXfs>
  <cellStyles count="3">
    <cellStyle name="Currency" xfId="2" builtinId="4"/>
    <cellStyle name="Hyperlink" xfId="1" builtinId="8"/>
    <cellStyle name="Normal" xfId="0" builtinId="0"/>
  </cellStyles>
  <dxfs count="4181">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border>
        <left style="thin">
          <color auto="1"/>
        </left>
        <right style="thin">
          <color auto="1"/>
        </right>
        <top style="thin">
          <color auto="1"/>
        </top>
        <bottom style="thin">
          <color auto="1"/>
        </bottom>
        <vertical/>
        <horizontal/>
      </border>
    </dxf>
    <dxf>
      <font>
        <b val="0"/>
        <i val="0"/>
        <color theme="1"/>
      </font>
      <fill>
        <patternFill>
          <bgColor theme="0" tint="-4.9989318521683403E-2"/>
        </patternFill>
      </fill>
      <border>
        <left style="thin">
          <color auto="1"/>
        </left>
        <right style="thin">
          <color auto="1"/>
        </right>
        <top style="thin">
          <color auto="1"/>
        </top>
        <bottom style="thin">
          <color auto="1"/>
        </bottom>
      </border>
    </dxf>
    <dxf>
      <font>
        <b val="0"/>
        <i val="0"/>
        <color theme="1"/>
      </font>
    </dxf>
    <dxf>
      <font>
        <b/>
        <i val="0"/>
        <color theme="1"/>
      </font>
      <fill>
        <patternFill>
          <bgColor theme="0" tint="-0.24994659260841701"/>
        </patternFill>
      </fill>
      <border>
        <left/>
        <right/>
        <top style="thin">
          <color auto="1"/>
        </top>
        <bottom style="thin">
          <color auto="1"/>
        </bottom>
      </border>
    </dxf>
    <dxf>
      <font>
        <color theme="0"/>
      </font>
      <fill>
        <patternFill patternType="solid">
          <bgColor theme="0"/>
        </patternFill>
      </fill>
    </dxf>
    <dxf>
      <border>
        <left/>
        <right/>
        <top style="thin">
          <color auto="1"/>
        </top>
        <bottom style="thin">
          <color auto="1"/>
        </bottom>
        <vertical/>
        <horizontal/>
      </border>
    </dxf>
    <dxf>
      <border>
        <left style="thin">
          <color auto="1"/>
        </left>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vertical/>
        <horizontal/>
      </border>
    </dxf>
    <dxf>
      <border>
        <left style="thin">
          <color auto="1"/>
        </left>
        <vertical/>
        <horizontal/>
      </border>
    </dxf>
    <dxf>
      <font>
        <b/>
        <i val="0"/>
        <color rgb="FFC00000"/>
      </font>
    </dxf>
    <dxf>
      <fill>
        <patternFill>
          <bgColor rgb="FF92D050"/>
        </patternFill>
      </fill>
    </dxf>
    <dxf>
      <font>
        <color theme="0"/>
      </font>
      <fill>
        <patternFill>
          <bgColor rgb="FFC00000"/>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style="thin">
          <color auto="1"/>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fill>
        <patternFill>
          <bgColor theme="9" tint="0.79998168889431442"/>
        </patternFill>
      </fill>
    </dxf>
    <dxf>
      <fill>
        <patternFill>
          <bgColor theme="9" tint="0.39994506668294322"/>
        </patternFill>
      </fill>
    </dxf>
    <dxf>
      <fill>
        <patternFill>
          <bgColor rgb="FFF68E38"/>
        </patternFill>
      </fill>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style="thin">
          <color auto="1"/>
        </lef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style="thin">
          <color auto="1"/>
        </right>
        <top style="thin">
          <color auto="1"/>
        </top>
        <bottom style="thin">
          <color auto="1"/>
        </bottom>
        <vertical/>
        <horizontal/>
      </border>
    </dxf>
    <dxf>
      <font>
        <b/>
        <i val="0"/>
        <color theme="1"/>
      </font>
      <fill>
        <patternFill>
          <bgColor theme="3" tint="0.79998168889431442"/>
        </patternFill>
      </fill>
      <border>
        <left/>
        <right style="thin">
          <color auto="1"/>
        </right>
        <top style="thin">
          <color auto="1"/>
        </top>
        <bottom style="thin">
          <color auto="1"/>
        </bottom>
      </border>
    </dxf>
    <dxf>
      <font>
        <b/>
        <i val="0"/>
      </font>
      <fill>
        <patternFill>
          <bgColor theme="3" tint="0.79998168889431442"/>
        </patternFill>
      </fill>
      <border>
        <left style="thin">
          <color auto="1"/>
        </left>
        <right/>
        <top style="thin">
          <color auto="1"/>
        </top>
        <bottom style="thin">
          <color auto="1"/>
        </bottom>
        <vertical/>
        <horizontal/>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border>
        <left/>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
      <border>
        <left style="thin">
          <color auto="1"/>
        </left>
        <top style="thin">
          <color auto="1"/>
        </top>
        <bottom style="thin">
          <color auto="1"/>
        </bottom>
        <vertical/>
        <horizontal/>
      </border>
    </dxf>
    <dxf>
      <fill>
        <patternFill>
          <bgColor theme="9" tint="0.79998168889431442"/>
        </patternFill>
      </fill>
    </dxf>
    <dxf>
      <fill>
        <patternFill>
          <bgColor theme="9" tint="0.39994506668294322"/>
        </patternFill>
      </fill>
    </dxf>
    <dxf>
      <fill>
        <patternFill>
          <bgColor rgb="FFF68E38"/>
        </patternFill>
      </fill>
    </dxf>
  </dxfs>
  <tableStyles count="0" defaultTableStyle="TableStyleMedium9" defaultPivotStyle="PivotStyleLight16"/>
  <colors>
    <mruColors>
      <color rgb="FFFFFFCC"/>
      <color rgb="FFCCFFFF"/>
      <color rgb="FFECFFD9"/>
      <color rgb="FFDCFFB9"/>
      <color rgb="FFF68E38"/>
      <color rgb="FFF8A96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xdr:colOff>
      <xdr:row>0</xdr:row>
      <xdr:rowOff>71717</xdr:rowOff>
    </xdr:from>
    <xdr:to>
      <xdr:col>7</xdr:col>
      <xdr:colOff>1273127</xdr:colOff>
      <xdr:row>2</xdr:row>
      <xdr:rowOff>533720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84" t="18345" r="-1284" b="-2"/>
        <a:stretch/>
      </xdr:blipFill>
      <xdr:spPr>
        <a:xfrm>
          <a:off x="1456444" y="71717"/>
          <a:ext cx="2057077" cy="99988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44566</xdr:colOff>
      <xdr:row>0</xdr:row>
      <xdr:rowOff>64655</xdr:rowOff>
    </xdr:from>
    <xdr:to>
      <xdr:col>7</xdr:col>
      <xdr:colOff>237832</xdr:colOff>
      <xdr:row>2</xdr:row>
      <xdr:rowOff>198782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84" t="18345" r="-1284" b="-2"/>
        <a:stretch/>
      </xdr:blipFill>
      <xdr:spPr>
        <a:xfrm>
          <a:off x="629673" y="64655"/>
          <a:ext cx="2479266" cy="1249913"/>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UC793"/>
  <sheetViews>
    <sheetView showZeros="0" tabSelected="1" zoomScale="68" zoomScaleNormal="68" zoomScaleSheetLayoutView="70" workbookViewId="0">
      <pane ySplit="3" topLeftCell="A4" activePane="bottomLeft" state="frozen"/>
      <selection pane="bottomLeft" activeCell="O205" sqref="O205"/>
    </sheetView>
  </sheetViews>
  <sheetFormatPr defaultColWidth="8.85546875" defaultRowHeight="21" customHeight="1" x14ac:dyDescent="0.2"/>
  <cols>
    <col min="1" max="1" width="21.7109375" style="120" customWidth="1"/>
    <col min="2" max="6" width="10.85546875" style="74" hidden="1" customWidth="1"/>
    <col min="7" max="7" width="11.28515625" style="75" customWidth="1"/>
    <col min="8" max="8" width="28.42578125" style="6" customWidth="1"/>
    <col min="9" max="9" width="13.140625" style="6" customWidth="1"/>
    <col min="10" max="10" width="14.85546875" style="2" bestFit="1" customWidth="1"/>
    <col min="11" max="12" width="13.140625" style="2" customWidth="1"/>
    <col min="13" max="13" width="15.5703125" style="2" bestFit="1" customWidth="1"/>
    <col min="14" max="14" width="13.140625" style="2" customWidth="1"/>
    <col min="15" max="15" width="14.7109375" style="2" bestFit="1" customWidth="1"/>
    <col min="16" max="16" width="13.140625" style="2" customWidth="1"/>
    <col min="17" max="17" width="13.140625" style="3" customWidth="1"/>
    <col min="18" max="18" width="8.85546875" style="121"/>
    <col min="19" max="19" width="12.140625" style="1" customWidth="1"/>
    <col min="20" max="20" width="17.28515625" style="8" customWidth="1"/>
    <col min="21" max="27" width="17.28515625" style="1" customWidth="1"/>
    <col min="28" max="28" width="15.5703125" style="1" customWidth="1"/>
    <col min="29" max="16384" width="8.85546875" style="1"/>
  </cols>
  <sheetData>
    <row r="1" spans="1:27" ht="15" customHeight="1" thickBot="1" x14ac:dyDescent="0.25">
      <c r="A1" s="117" t="s">
        <v>513</v>
      </c>
      <c r="B1" s="76"/>
      <c r="C1" s="76"/>
      <c r="D1" s="76"/>
      <c r="E1" s="76"/>
      <c r="F1" s="76"/>
      <c r="G1" s="357"/>
      <c r="H1" s="358"/>
      <c r="I1" s="77"/>
      <c r="J1" s="78"/>
      <c r="K1" s="78"/>
      <c r="L1" s="78"/>
      <c r="M1" s="78"/>
      <c r="N1" s="78"/>
      <c r="O1" s="351"/>
      <c r="P1" s="351"/>
      <c r="Q1" s="351"/>
    </row>
    <row r="2" spans="1:27" ht="27.75" customHeight="1" thickBot="1" x14ac:dyDescent="0.25">
      <c r="A2" s="117" t="s">
        <v>903</v>
      </c>
      <c r="B2" s="76"/>
      <c r="C2" s="76"/>
      <c r="D2" s="76"/>
      <c r="E2" s="76"/>
      <c r="F2" s="76"/>
      <c r="G2" s="358"/>
      <c r="H2" s="358"/>
      <c r="I2" s="330" t="s">
        <v>621</v>
      </c>
      <c r="J2" s="331"/>
      <c r="K2" s="332"/>
      <c r="L2" s="337" t="s">
        <v>382</v>
      </c>
      <c r="M2" s="338"/>
      <c r="N2" s="110">
        <f>SUM(G15:G397)</f>
        <v>0</v>
      </c>
      <c r="P2" s="162"/>
      <c r="Q2" s="334" t="s">
        <v>674</v>
      </c>
      <c r="R2" s="334"/>
      <c r="S2" s="335"/>
      <c r="T2" s="328">
        <f>Pricing!H2</f>
        <v>0</v>
      </c>
      <c r="U2" s="329"/>
      <c r="V2" s="336" t="s">
        <v>684</v>
      </c>
      <c r="W2" s="336"/>
      <c r="X2" s="336"/>
      <c r="Y2" s="336"/>
    </row>
    <row r="3" spans="1:27" ht="60.75" customHeight="1" thickBot="1" x14ac:dyDescent="0.25">
      <c r="A3" s="117"/>
      <c r="B3" s="76"/>
      <c r="C3" s="76"/>
      <c r="D3" s="79"/>
      <c r="E3" s="76"/>
      <c r="F3" s="76"/>
      <c r="G3" s="359"/>
      <c r="H3" s="360"/>
      <c r="I3" s="333" t="str">
        <f>HYPERLINK("[new-ordersheet.xlsx]Reference!"&amp;I2,"Go To Section")</f>
        <v>Go To Section</v>
      </c>
      <c r="J3" s="333"/>
      <c r="K3" s="333"/>
      <c r="M3" s="164" t="str">
        <f>IF(Pricing!B2="NA","CONGRATS!","Add "&amp;Pricing!B2-Pricing!D2)</f>
        <v>Add 50</v>
      </c>
      <c r="N3" s="165" t="s">
        <v>733</v>
      </c>
      <c r="P3" s="163"/>
      <c r="Q3" s="163"/>
      <c r="R3" s="161"/>
      <c r="V3" s="336"/>
      <c r="W3" s="336"/>
      <c r="X3" s="336"/>
      <c r="Y3" s="336"/>
      <c r="Z3" s="159"/>
    </row>
    <row r="4" spans="1:27" ht="33.6" customHeight="1" thickBot="1" x14ac:dyDescent="0.25">
      <c r="A4" s="118"/>
      <c r="B4" s="76"/>
      <c r="C4" s="76"/>
      <c r="D4" s="79"/>
      <c r="E4" s="76"/>
      <c r="F4" s="76"/>
      <c r="G4" s="361" t="s">
        <v>250</v>
      </c>
      <c r="H4" s="341" t="s">
        <v>599</v>
      </c>
      <c r="I4" s="342"/>
      <c r="J4" s="342"/>
      <c r="K4" s="343"/>
      <c r="L4" s="350" t="s">
        <v>234</v>
      </c>
      <c r="M4" s="350"/>
      <c r="N4" s="369">
        <f ca="1">TODAY()</f>
        <v>43593</v>
      </c>
      <c r="O4" s="369"/>
      <c r="P4" s="369"/>
      <c r="Q4" s="370"/>
      <c r="T4" s="9"/>
      <c r="U4" s="5"/>
      <c r="V4" s="5"/>
      <c r="W4" s="4"/>
      <c r="X4" s="5"/>
      <c r="Y4" s="5"/>
      <c r="Z4" s="5"/>
      <c r="AA4" s="5"/>
    </row>
    <row r="5" spans="1:27" ht="33.6" customHeight="1" thickBot="1" x14ac:dyDescent="0.25">
      <c r="A5" s="117"/>
      <c r="B5" s="76"/>
      <c r="C5" s="76"/>
      <c r="D5" s="79"/>
      <c r="E5" s="76"/>
      <c r="F5" s="76"/>
      <c r="G5" s="362"/>
      <c r="H5" s="344" t="s">
        <v>809</v>
      </c>
      <c r="I5" s="345"/>
      <c r="J5" s="345"/>
      <c r="K5" s="346"/>
      <c r="L5" s="349" t="s">
        <v>241</v>
      </c>
      <c r="M5" s="350"/>
      <c r="N5" s="352" t="s">
        <v>513</v>
      </c>
      <c r="O5" s="352"/>
      <c r="P5" s="352"/>
      <c r="Q5" s="353"/>
      <c r="S5" s="126" t="s">
        <v>388</v>
      </c>
      <c r="T5" s="127"/>
      <c r="U5" s="122"/>
      <c r="V5" s="122"/>
      <c r="W5" s="4"/>
      <c r="X5" s="5"/>
    </row>
    <row r="6" spans="1:27" ht="33.6" customHeight="1" thickBot="1" x14ac:dyDescent="0.25">
      <c r="A6" s="117"/>
      <c r="B6" s="76"/>
      <c r="C6" s="76"/>
      <c r="D6" s="79"/>
      <c r="E6" s="76"/>
      <c r="F6" s="76"/>
      <c r="G6" s="362"/>
      <c r="H6" s="343" t="s">
        <v>586</v>
      </c>
      <c r="I6" s="347"/>
      <c r="J6" s="347"/>
      <c r="K6" s="348"/>
      <c r="L6" s="349" t="s">
        <v>236</v>
      </c>
      <c r="M6" s="350"/>
      <c r="N6" s="352" t="s">
        <v>513</v>
      </c>
      <c r="O6" s="352"/>
      <c r="P6" s="352"/>
      <c r="Q6" s="353"/>
      <c r="S6" s="128"/>
      <c r="T6" s="129" t="s">
        <v>391</v>
      </c>
      <c r="U6" s="122"/>
      <c r="V6" s="122"/>
      <c r="W6" s="4"/>
      <c r="X6" s="5"/>
    </row>
    <row r="7" spans="1:27" ht="33.6" customHeight="1" thickBot="1" x14ac:dyDescent="0.25">
      <c r="A7" s="117"/>
      <c r="B7" s="76"/>
      <c r="C7" s="76"/>
      <c r="D7" s="79"/>
      <c r="E7" s="76"/>
      <c r="F7" s="76"/>
      <c r="G7" s="362"/>
      <c r="H7" s="343" t="s">
        <v>578</v>
      </c>
      <c r="I7" s="347"/>
      <c r="J7" s="347"/>
      <c r="K7" s="348"/>
      <c r="L7" s="349" t="s">
        <v>244</v>
      </c>
      <c r="M7" s="350"/>
      <c r="N7" s="366"/>
      <c r="O7" s="367"/>
      <c r="P7" s="367"/>
      <c r="Q7" s="368"/>
      <c r="S7" s="130" t="s">
        <v>16</v>
      </c>
      <c r="T7" s="129" t="s">
        <v>385</v>
      </c>
      <c r="U7" s="122"/>
      <c r="V7" s="122"/>
      <c r="W7" s="4"/>
      <c r="X7" s="5"/>
    </row>
    <row r="8" spans="1:27" ht="33.6" customHeight="1" thickBot="1" x14ac:dyDescent="0.25">
      <c r="A8" s="117"/>
      <c r="B8" s="76"/>
      <c r="C8" s="76"/>
      <c r="D8" s="79"/>
      <c r="E8" s="76"/>
      <c r="F8" s="76"/>
      <c r="G8" s="362"/>
      <c r="H8" s="343" t="s">
        <v>563</v>
      </c>
      <c r="I8" s="347"/>
      <c r="J8" s="347"/>
      <c r="K8" s="348"/>
      <c r="L8" s="349" t="s">
        <v>235</v>
      </c>
      <c r="M8" s="350"/>
      <c r="N8" s="352"/>
      <c r="O8" s="352"/>
      <c r="P8" s="352"/>
      <c r="Q8" s="353"/>
      <c r="S8" s="131"/>
      <c r="T8" s="129" t="s">
        <v>386</v>
      </c>
      <c r="U8" s="122"/>
      <c r="V8" s="132"/>
      <c r="W8" s="4"/>
      <c r="X8" s="5"/>
    </row>
    <row r="9" spans="1:27" ht="33.6" customHeight="1" thickBot="1" x14ac:dyDescent="0.25">
      <c r="A9" s="117"/>
      <c r="B9" s="76"/>
      <c r="C9" s="76"/>
      <c r="D9" s="79"/>
      <c r="E9" s="76"/>
      <c r="F9" s="76"/>
      <c r="G9" s="363" t="s">
        <v>251</v>
      </c>
      <c r="H9" s="354" t="s">
        <v>561</v>
      </c>
      <c r="I9" s="355"/>
      <c r="J9" s="355"/>
      <c r="K9" s="356"/>
      <c r="L9" s="349" t="s">
        <v>237</v>
      </c>
      <c r="M9" s="350"/>
      <c r="N9" s="352"/>
      <c r="O9" s="352"/>
      <c r="P9" s="352"/>
      <c r="Q9" s="353"/>
      <c r="R9" s="122"/>
      <c r="S9" s="133"/>
      <c r="T9" s="129" t="s">
        <v>387</v>
      </c>
      <c r="U9" s="122"/>
      <c r="V9" s="122"/>
      <c r="W9" s="4"/>
      <c r="X9" s="5"/>
    </row>
    <row r="10" spans="1:27" ht="33.6" customHeight="1" thickBot="1" x14ac:dyDescent="0.25">
      <c r="A10" s="117"/>
      <c r="B10" s="76"/>
      <c r="C10" s="76"/>
      <c r="D10" s="79"/>
      <c r="E10" s="76"/>
      <c r="F10" s="76"/>
      <c r="G10" s="364"/>
      <c r="H10" s="354" t="s">
        <v>562</v>
      </c>
      <c r="I10" s="355"/>
      <c r="J10" s="355"/>
      <c r="K10" s="356"/>
      <c r="L10" s="349" t="s">
        <v>572</v>
      </c>
      <c r="M10" s="350"/>
      <c r="N10" s="339"/>
      <c r="O10" s="339"/>
      <c r="P10" s="339"/>
      <c r="Q10" s="340"/>
      <c r="R10" s="122"/>
      <c r="T10" s="321" t="s">
        <v>513</v>
      </c>
      <c r="U10" s="321"/>
      <c r="V10" s="321" t="s">
        <v>513</v>
      </c>
      <c r="W10" s="321"/>
      <c r="X10" s="321" t="s">
        <v>513</v>
      </c>
      <c r="Y10" s="321"/>
    </row>
    <row r="11" spans="1:27" ht="33.6" customHeight="1" thickBot="1" x14ac:dyDescent="0.25">
      <c r="A11" s="117"/>
      <c r="B11" s="76"/>
      <c r="C11" s="76"/>
      <c r="D11" s="79"/>
      <c r="E11" s="76"/>
      <c r="F11" s="76"/>
      <c r="G11" s="364"/>
      <c r="H11" s="354" t="s">
        <v>578</v>
      </c>
      <c r="I11" s="355"/>
      <c r="J11" s="355"/>
      <c r="K11" s="356"/>
      <c r="L11" s="371" t="s">
        <v>567</v>
      </c>
      <c r="M11" s="372"/>
      <c r="N11" s="373" t="s">
        <v>513</v>
      </c>
      <c r="O11" s="373"/>
      <c r="P11" s="373"/>
      <c r="Q11" s="374"/>
      <c r="R11" s="122"/>
      <c r="T11" s="322" t="s">
        <v>513</v>
      </c>
      <c r="U11" s="323"/>
      <c r="V11" s="323" t="s">
        <v>513</v>
      </c>
      <c r="W11" s="323"/>
      <c r="X11" s="324" t="s">
        <v>513</v>
      </c>
      <c r="Y11" s="324"/>
    </row>
    <row r="12" spans="1:27" ht="33.6" customHeight="1" thickBot="1" x14ac:dyDescent="0.25">
      <c r="A12" s="117"/>
      <c r="B12" s="76"/>
      <c r="C12" s="76"/>
      <c r="D12" s="79"/>
      <c r="E12" s="76"/>
      <c r="F12" s="76"/>
      <c r="G12" s="365"/>
      <c r="H12" s="375" t="s">
        <v>719</v>
      </c>
      <c r="I12" s="376"/>
      <c r="J12" s="376"/>
      <c r="K12" s="377"/>
      <c r="L12" s="138" t="s">
        <v>573</v>
      </c>
      <c r="M12" s="326"/>
      <c r="N12" s="327"/>
      <c r="O12" s="137"/>
      <c r="P12" s="316" t="s">
        <v>248</v>
      </c>
      <c r="Q12" s="317"/>
      <c r="R12" s="123" t="s">
        <v>564</v>
      </c>
      <c r="S12" s="122"/>
      <c r="T12" s="6"/>
      <c r="W12" s="4"/>
      <c r="X12" s="5"/>
    </row>
    <row r="13" spans="1:27" ht="108.6" customHeight="1" thickBot="1" x14ac:dyDescent="0.25">
      <c r="A13" s="117"/>
      <c r="B13" s="76"/>
      <c r="C13" s="76"/>
      <c r="D13" s="79"/>
      <c r="E13" s="76"/>
      <c r="F13" s="76"/>
      <c r="G13" s="111" t="s">
        <v>390</v>
      </c>
      <c r="H13" s="318" t="s">
        <v>513</v>
      </c>
      <c r="I13" s="319"/>
      <c r="J13" s="319"/>
      <c r="K13" s="319"/>
      <c r="L13" s="319"/>
      <c r="M13" s="319"/>
      <c r="N13" s="319"/>
      <c r="O13" s="319"/>
      <c r="P13" s="319"/>
      <c r="Q13" s="320"/>
      <c r="R13" s="122"/>
      <c r="T13" s="6"/>
      <c r="V13" s="144"/>
    </row>
    <row r="14" spans="1:27" thickBot="1" x14ac:dyDescent="0.25">
      <c r="A14" s="81"/>
      <c r="B14" s="81" t="s">
        <v>399</v>
      </c>
      <c r="C14" s="81" t="s">
        <v>392</v>
      </c>
      <c r="D14" s="81" t="s">
        <v>398</v>
      </c>
      <c r="E14" s="81" t="s">
        <v>396</v>
      </c>
      <c r="F14" s="81" t="s">
        <v>397</v>
      </c>
      <c r="G14" s="82"/>
      <c r="H14" s="83"/>
      <c r="I14" s="325" t="s">
        <v>581</v>
      </c>
      <c r="J14" s="325"/>
      <c r="K14" s="325"/>
      <c r="L14" s="325"/>
      <c r="M14" s="325"/>
      <c r="N14" s="80"/>
      <c r="O14" s="80"/>
      <c r="P14" s="80"/>
      <c r="Q14" s="147"/>
      <c r="R14" s="122"/>
    </row>
    <row r="15" spans="1:27" s="7" customFormat="1" ht="27" customHeight="1" x14ac:dyDescent="0.2">
      <c r="A15" s="117"/>
      <c r="B15" s="84">
        <v>1</v>
      </c>
      <c r="C15" s="84" t="str">
        <f>IF(SUM(C16:C23)&gt;0,B15,"")</f>
        <v/>
      </c>
      <c r="D15" s="84">
        <v>1</v>
      </c>
      <c r="E15" s="84"/>
      <c r="F15" s="85"/>
      <c r="G15" s="86"/>
      <c r="H15" s="112" t="s">
        <v>706</v>
      </c>
      <c r="I15" s="113"/>
      <c r="J15" s="86"/>
      <c r="K15" s="86"/>
      <c r="L15" s="86"/>
      <c r="M15" s="86"/>
      <c r="N15" s="86"/>
      <c r="O15" s="86"/>
      <c r="P15" s="86"/>
      <c r="Q15" s="86">
        <f>SUM(G17:G19)</f>
        <v>0</v>
      </c>
      <c r="R15" s="121"/>
      <c r="T15" s="8"/>
    </row>
    <row r="16" spans="1:27" ht="21" customHeight="1" x14ac:dyDescent="0.2">
      <c r="A16" s="117"/>
      <c r="B16" s="84">
        <v>2</v>
      </c>
      <c r="C16" s="84" t="str">
        <f>IF(SUM(C17:C17)&gt;0,B16,"")</f>
        <v/>
      </c>
      <c r="D16" s="84">
        <v>2</v>
      </c>
      <c r="E16" s="84" t="s">
        <v>380</v>
      </c>
      <c r="F16" s="85" t="s">
        <v>0</v>
      </c>
      <c r="G16" s="88" t="s">
        <v>1</v>
      </c>
      <c r="H16" s="260" t="s">
        <v>826</v>
      </c>
      <c r="I16" s="259"/>
      <c r="J16" s="89" t="s">
        <v>19</v>
      </c>
      <c r="K16" s="89"/>
      <c r="L16" s="89"/>
      <c r="M16" s="89"/>
      <c r="N16" s="89"/>
      <c r="O16" s="89"/>
      <c r="P16" s="91" t="s">
        <v>833</v>
      </c>
      <c r="Q16" s="91" t="s">
        <v>513</v>
      </c>
    </row>
    <row r="17" spans="1:20" ht="21" customHeight="1" x14ac:dyDescent="0.2">
      <c r="A17" s="117"/>
      <c r="B17" s="84">
        <v>3</v>
      </c>
      <c r="C17" s="84" t="str">
        <f>IF(G17=0,"",IF(ISTEXT(G17),"",B17))</f>
        <v/>
      </c>
      <c r="D17" s="84"/>
      <c r="E17" s="84">
        <v>0</v>
      </c>
      <c r="F17" s="85">
        <v>0</v>
      </c>
      <c r="G17" s="88" t="s">
        <v>16</v>
      </c>
      <c r="H17" s="260" t="s">
        <v>853</v>
      </c>
      <c r="I17" s="259"/>
      <c r="J17" s="89"/>
      <c r="K17" s="89" t="s">
        <v>381</v>
      </c>
      <c r="L17" s="89" t="s">
        <v>381</v>
      </c>
      <c r="M17" s="89" t="s">
        <v>381</v>
      </c>
      <c r="N17" s="89" t="s">
        <v>381</v>
      </c>
      <c r="O17" s="89" t="s">
        <v>381</v>
      </c>
      <c r="P17" s="89" t="s">
        <v>16</v>
      </c>
      <c r="Q17" s="91"/>
    </row>
    <row r="18" spans="1:20" ht="21" customHeight="1" x14ac:dyDescent="0.2">
      <c r="A18" s="117"/>
      <c r="B18" s="84">
        <v>4</v>
      </c>
      <c r="C18" s="84" t="str">
        <f>IF(SUM(C19:C19)&gt;0,B18,"")</f>
        <v/>
      </c>
      <c r="D18" s="84">
        <v>2</v>
      </c>
      <c r="E18" s="84" t="s">
        <v>380</v>
      </c>
      <c r="F18" s="85" t="s">
        <v>0</v>
      </c>
      <c r="G18" s="88" t="s">
        <v>1</v>
      </c>
      <c r="H18" s="154" t="s">
        <v>825</v>
      </c>
      <c r="I18" s="155"/>
      <c r="J18" s="115" t="s">
        <v>19</v>
      </c>
      <c r="K18" s="115" t="s">
        <v>513</v>
      </c>
      <c r="L18" s="115"/>
      <c r="M18" s="115"/>
      <c r="N18" s="211"/>
      <c r="O18" s="211"/>
      <c r="P18" s="211" t="s">
        <v>833</v>
      </c>
      <c r="Q18" s="115" t="s">
        <v>513</v>
      </c>
    </row>
    <row r="19" spans="1:20" ht="20.25" customHeight="1" x14ac:dyDescent="0.2">
      <c r="A19" s="117"/>
      <c r="B19" s="84">
        <v>5</v>
      </c>
      <c r="C19" s="84" t="str">
        <f>IF(G19=0,"",IF(ISTEXT(G19),"",B19))</f>
        <v/>
      </c>
      <c r="D19" s="84"/>
      <c r="E19" s="84"/>
      <c r="F19" s="85"/>
      <c r="G19" s="88">
        <f>SUM(J19:Q19)</f>
        <v>0</v>
      </c>
      <c r="H19" s="243" t="s">
        <v>862</v>
      </c>
      <c r="I19" s="155"/>
      <c r="J19" s="95"/>
      <c r="K19" s="95" t="s">
        <v>381</v>
      </c>
      <c r="L19" s="95" t="s">
        <v>381</v>
      </c>
      <c r="M19" s="95" t="s">
        <v>381</v>
      </c>
      <c r="N19" s="88" t="s">
        <v>381</v>
      </c>
      <c r="O19" s="88" t="s">
        <v>381</v>
      </c>
      <c r="P19" s="88"/>
      <c r="Q19" s="115"/>
    </row>
    <row r="20" spans="1:20" ht="21" customHeight="1" x14ac:dyDescent="0.2">
      <c r="A20" s="117"/>
      <c r="B20" s="84">
        <v>6</v>
      </c>
      <c r="C20" s="84" t="str">
        <f>IF(SUM(C21)&gt;0,B20,"")</f>
        <v/>
      </c>
      <c r="D20" s="84">
        <v>2</v>
      </c>
      <c r="E20" s="84" t="s">
        <v>380</v>
      </c>
      <c r="F20" s="85" t="s">
        <v>0</v>
      </c>
      <c r="G20" s="88" t="s">
        <v>1</v>
      </c>
      <c r="H20" s="299" t="s">
        <v>825</v>
      </c>
      <c r="I20" s="155"/>
      <c r="J20" s="115" t="s">
        <v>19</v>
      </c>
      <c r="K20" s="115" t="s">
        <v>513</v>
      </c>
      <c r="L20" s="115"/>
      <c r="M20" s="115" t="s">
        <v>359</v>
      </c>
      <c r="N20" s="211" t="s">
        <v>363</v>
      </c>
      <c r="O20" s="211" t="s">
        <v>365</v>
      </c>
      <c r="P20" s="211" t="s">
        <v>366</v>
      </c>
      <c r="Q20" s="115" t="s">
        <v>513</v>
      </c>
    </row>
    <row r="21" spans="1:20" ht="20.25" customHeight="1" x14ac:dyDescent="0.2">
      <c r="A21" s="117"/>
      <c r="B21" s="84">
        <v>7</v>
      </c>
      <c r="C21" s="84" t="str">
        <f>IF(G21=0,"",IF(ISTEXT(G21),"",B21))</f>
        <v/>
      </c>
      <c r="D21" s="84"/>
      <c r="E21" s="84"/>
      <c r="F21" s="85"/>
      <c r="G21" s="88">
        <f>SUM(J21:Q21)</f>
        <v>0</v>
      </c>
      <c r="H21" s="243" t="s">
        <v>904</v>
      </c>
      <c r="I21" s="155"/>
      <c r="J21" s="95"/>
      <c r="K21" s="95" t="s">
        <v>381</v>
      </c>
      <c r="L21" s="95" t="s">
        <v>381</v>
      </c>
      <c r="M21" s="95"/>
      <c r="N21" s="88"/>
      <c r="O21" s="88"/>
      <c r="P21" s="88"/>
      <c r="Q21" s="115"/>
      <c r="R21" s="121" t="s">
        <v>905</v>
      </c>
    </row>
    <row r="22" spans="1:20" ht="21" customHeight="1" x14ac:dyDescent="0.2">
      <c r="A22" s="117"/>
      <c r="B22" s="84">
        <v>8</v>
      </c>
      <c r="C22" s="84" t="str">
        <f>IF(SUM(C23)&gt;0,B22,"")</f>
        <v/>
      </c>
      <c r="D22" s="84">
        <v>2</v>
      </c>
      <c r="E22" s="84" t="s">
        <v>380</v>
      </c>
      <c r="F22" s="85" t="s">
        <v>0</v>
      </c>
      <c r="G22" s="88" t="s">
        <v>1</v>
      </c>
      <c r="H22" s="299"/>
      <c r="I22" s="155"/>
      <c r="J22" s="115" t="s">
        <v>19</v>
      </c>
      <c r="K22" s="115" t="s">
        <v>513</v>
      </c>
      <c r="L22" s="115"/>
      <c r="M22" s="115"/>
      <c r="N22" s="211"/>
      <c r="O22" s="211" t="s">
        <v>365</v>
      </c>
      <c r="P22" s="211" t="s">
        <v>366</v>
      </c>
      <c r="Q22" s="115" t="s">
        <v>513</v>
      </c>
    </row>
    <row r="23" spans="1:20" ht="20.25" customHeight="1" x14ac:dyDescent="0.2">
      <c r="A23" s="117"/>
      <c r="B23" s="84">
        <v>9</v>
      </c>
      <c r="C23" s="84" t="str">
        <f>IF(G23=0,"",IF(ISTEXT(G23),"",B23))</f>
        <v/>
      </c>
      <c r="D23" s="84"/>
      <c r="E23" s="84"/>
      <c r="F23" s="85"/>
      <c r="G23" s="88">
        <f>SUM(J23:Q23)</f>
        <v>0</v>
      </c>
      <c r="H23" s="243" t="s">
        <v>893</v>
      </c>
      <c r="I23" s="155"/>
      <c r="J23" s="95"/>
      <c r="K23" s="95" t="s">
        <v>381</v>
      </c>
      <c r="L23" s="95" t="s">
        <v>381</v>
      </c>
      <c r="M23" s="95" t="s">
        <v>381</v>
      </c>
      <c r="N23" s="88" t="s">
        <v>512</v>
      </c>
      <c r="O23" s="88" t="s">
        <v>16</v>
      </c>
      <c r="P23" s="88"/>
      <c r="Q23" s="115"/>
    </row>
    <row r="24" spans="1:20" s="7" customFormat="1" ht="27.75" customHeight="1" x14ac:dyDescent="0.2">
      <c r="A24" s="117"/>
      <c r="B24" s="84">
        <v>10</v>
      </c>
      <c r="C24" s="84" t="str">
        <f>IF(SUM(C25:C76)&gt;0,B24,"")</f>
        <v/>
      </c>
      <c r="D24" s="84">
        <v>1</v>
      </c>
      <c r="E24" s="84"/>
      <c r="F24" s="85"/>
      <c r="G24" s="86"/>
      <c r="H24" s="247" t="s">
        <v>593</v>
      </c>
      <c r="I24" s="248"/>
      <c r="J24" s="86"/>
      <c r="K24" s="86"/>
      <c r="L24" s="86"/>
      <c r="M24" s="86"/>
      <c r="N24" s="86"/>
      <c r="O24" s="86"/>
      <c r="P24" s="86"/>
      <c r="Q24" s="86">
        <f>SUM(G26:G76)</f>
        <v>0</v>
      </c>
      <c r="R24" s="121"/>
      <c r="T24" s="8"/>
    </row>
    <row r="25" spans="1:20" ht="21" customHeight="1" x14ac:dyDescent="0.2">
      <c r="A25" s="117"/>
      <c r="B25" s="84">
        <v>11</v>
      </c>
      <c r="C25" s="84" t="str">
        <f>IF(SUM(C26:C64)&gt;0,B25,"")</f>
        <v/>
      </c>
      <c r="D25" s="84">
        <v>2</v>
      </c>
      <c r="E25" s="84" t="s">
        <v>380</v>
      </c>
      <c r="F25" s="85" t="s">
        <v>0</v>
      </c>
      <c r="G25" s="88" t="s">
        <v>1</v>
      </c>
      <c r="H25" s="139" t="s">
        <v>2</v>
      </c>
      <c r="I25" s="140"/>
      <c r="J25" s="115" t="s">
        <v>19</v>
      </c>
      <c r="K25" s="88" t="s">
        <v>138</v>
      </c>
      <c r="L25" s="88" t="s">
        <v>93</v>
      </c>
      <c r="M25" s="88" t="s">
        <v>364</v>
      </c>
      <c r="N25" s="88" t="s">
        <v>359</v>
      </c>
      <c r="O25" s="88" t="s">
        <v>360</v>
      </c>
      <c r="P25" s="88" t="s">
        <v>514</v>
      </c>
      <c r="Q25" s="115" t="s">
        <v>513</v>
      </c>
    </row>
    <row r="26" spans="1:20" ht="21.75" customHeight="1" x14ac:dyDescent="0.2">
      <c r="A26" s="117"/>
      <c r="B26" s="84">
        <v>12</v>
      </c>
      <c r="C26" s="84" t="str">
        <f>IF(G26=0,"",IF(ISTEXT(G26),"",B26))</f>
        <v/>
      </c>
      <c r="D26" s="84"/>
      <c r="E26" s="84">
        <v>0</v>
      </c>
      <c r="F26" s="85">
        <v>0</v>
      </c>
      <c r="G26" s="88">
        <f>SUM(J26:Q26)</f>
        <v>0</v>
      </c>
      <c r="H26" s="177" t="s">
        <v>592</v>
      </c>
      <c r="I26" s="178"/>
      <c r="J26" s="90">
        <v>0</v>
      </c>
      <c r="K26" s="89" t="s">
        <v>381</v>
      </c>
      <c r="L26" s="89" t="s">
        <v>515</v>
      </c>
      <c r="M26" s="90" t="s">
        <v>16</v>
      </c>
      <c r="N26" s="89" t="s">
        <v>513</v>
      </c>
      <c r="O26" s="89">
        <v>0</v>
      </c>
      <c r="P26" s="89">
        <v>0</v>
      </c>
      <c r="Q26" s="91" t="s">
        <v>513</v>
      </c>
    </row>
    <row r="27" spans="1:20" ht="21" customHeight="1" x14ac:dyDescent="0.2">
      <c r="A27" s="117"/>
      <c r="B27" s="84">
        <v>13</v>
      </c>
      <c r="C27" s="84" t="str">
        <f t="shared" ref="C27:C64" si="0">IF(G27=0,"",IF(ISTEXT(G27),"",B27))</f>
        <v/>
      </c>
      <c r="D27" s="84"/>
      <c r="E27" s="84">
        <v>0</v>
      </c>
      <c r="F27" s="85">
        <v>0</v>
      </c>
      <c r="G27" s="88">
        <f t="shared" ref="G27:G64" si="1">SUM(J27:Q27)</f>
        <v>0</v>
      </c>
      <c r="H27" s="179" t="s">
        <v>285</v>
      </c>
      <c r="I27" s="178"/>
      <c r="J27" s="90">
        <v>0</v>
      </c>
      <c r="K27" s="89" t="s">
        <v>381</v>
      </c>
      <c r="L27" s="89" t="s">
        <v>515</v>
      </c>
      <c r="M27" s="90" t="s">
        <v>513</v>
      </c>
      <c r="N27" s="89"/>
      <c r="O27" s="89"/>
      <c r="P27" s="89"/>
      <c r="Q27" s="91" t="s">
        <v>513</v>
      </c>
    </row>
    <row r="28" spans="1:20" ht="21" customHeight="1" x14ac:dyDescent="0.2">
      <c r="A28" s="117"/>
      <c r="B28" s="84">
        <v>14</v>
      </c>
      <c r="C28" s="84" t="str">
        <f>IF(G28=0,"",IF(ISTEXT(G28),"",B28))</f>
        <v/>
      </c>
      <c r="D28" s="84"/>
      <c r="E28" s="84">
        <v>0</v>
      </c>
      <c r="F28" s="85">
        <v>0</v>
      </c>
      <c r="G28" s="88">
        <f t="shared" si="1"/>
        <v>0</v>
      </c>
      <c r="H28" s="177" t="s">
        <v>626</v>
      </c>
      <c r="I28" s="178"/>
      <c r="J28" s="90">
        <v>0</v>
      </c>
      <c r="K28" s="89" t="s">
        <v>381</v>
      </c>
      <c r="L28" s="89">
        <v>0</v>
      </c>
      <c r="M28" s="90"/>
      <c r="N28" s="89"/>
      <c r="O28" s="89">
        <v>0</v>
      </c>
      <c r="P28" s="89">
        <v>0</v>
      </c>
      <c r="Q28" s="91" t="s">
        <v>513</v>
      </c>
    </row>
    <row r="29" spans="1:20" ht="21" customHeight="1" x14ac:dyDescent="0.2">
      <c r="A29" s="117"/>
      <c r="B29" s="84">
        <v>15</v>
      </c>
      <c r="C29" s="84" t="str">
        <f t="shared" si="0"/>
        <v/>
      </c>
      <c r="D29" s="84"/>
      <c r="E29" s="84">
        <v>0</v>
      </c>
      <c r="F29" s="85">
        <v>0</v>
      </c>
      <c r="G29" s="88">
        <f t="shared" si="1"/>
        <v>0</v>
      </c>
      <c r="H29" s="179" t="s">
        <v>287</v>
      </c>
      <c r="I29" s="178"/>
      <c r="J29" s="90">
        <v>0</v>
      </c>
      <c r="K29" s="89"/>
      <c r="L29" s="89"/>
      <c r="M29" s="89"/>
      <c r="N29" s="89"/>
      <c r="O29" s="89"/>
      <c r="P29" s="89"/>
      <c r="Q29" s="91" t="s">
        <v>513</v>
      </c>
    </row>
    <row r="30" spans="1:20" ht="21" customHeight="1" x14ac:dyDescent="0.2">
      <c r="A30" s="117"/>
      <c r="B30" s="84">
        <v>16</v>
      </c>
      <c r="C30" s="84" t="str">
        <f t="shared" ref="C30" si="2">IF(G30=0,"",IF(ISTEXT(G30),"",B30))</f>
        <v/>
      </c>
      <c r="D30" s="84"/>
      <c r="E30" s="84">
        <v>0</v>
      </c>
      <c r="F30" s="85">
        <v>0</v>
      </c>
      <c r="G30" s="88">
        <f t="shared" ref="G30" si="3">SUM(J30:Q30)</f>
        <v>0</v>
      </c>
      <c r="H30" s="297" t="s">
        <v>890</v>
      </c>
      <c r="I30" s="298"/>
      <c r="J30" s="90"/>
      <c r="K30" s="89" t="s">
        <v>16</v>
      </c>
      <c r="L30" s="89" t="s">
        <v>513</v>
      </c>
      <c r="M30" s="89"/>
      <c r="N30" s="89"/>
      <c r="O30" s="89"/>
      <c r="P30" s="89"/>
      <c r="Q30" s="91" t="s">
        <v>513</v>
      </c>
    </row>
    <row r="31" spans="1:20" ht="21" customHeight="1" x14ac:dyDescent="0.2">
      <c r="A31" s="117"/>
      <c r="B31" s="84">
        <v>17</v>
      </c>
      <c r="C31" s="84" t="str">
        <f t="shared" si="0"/>
        <v/>
      </c>
      <c r="D31" s="84"/>
      <c r="E31" s="84">
        <v>0</v>
      </c>
      <c r="F31" s="85">
        <v>0</v>
      </c>
      <c r="G31" s="88">
        <f t="shared" si="1"/>
        <v>0</v>
      </c>
      <c r="H31" s="179" t="s">
        <v>187</v>
      </c>
      <c r="I31" s="178"/>
      <c r="J31" s="90"/>
      <c r="K31" s="89" t="s">
        <v>16</v>
      </c>
      <c r="L31" s="89" t="s">
        <v>513</v>
      </c>
      <c r="M31" s="89"/>
      <c r="N31" s="89"/>
      <c r="O31" s="89"/>
      <c r="P31" s="89"/>
      <c r="Q31" s="91" t="s">
        <v>513</v>
      </c>
    </row>
    <row r="32" spans="1:20" ht="21" customHeight="1" x14ac:dyDescent="0.2">
      <c r="A32" s="117"/>
      <c r="B32" s="84">
        <v>18</v>
      </c>
      <c r="C32" s="84" t="str">
        <f t="shared" si="0"/>
        <v/>
      </c>
      <c r="D32" s="84"/>
      <c r="E32" s="84">
        <v>0</v>
      </c>
      <c r="F32" s="85">
        <v>0</v>
      </c>
      <c r="G32" s="88">
        <f t="shared" si="1"/>
        <v>0</v>
      </c>
      <c r="H32" s="179" t="s">
        <v>217</v>
      </c>
      <c r="I32" s="178"/>
      <c r="J32" s="90">
        <v>0</v>
      </c>
      <c r="K32" s="89" t="s">
        <v>16</v>
      </c>
      <c r="L32" s="89"/>
      <c r="M32" s="89"/>
      <c r="N32" s="89"/>
      <c r="O32" s="89"/>
      <c r="P32" s="89"/>
      <c r="Q32" s="91" t="s">
        <v>513</v>
      </c>
    </row>
    <row r="33" spans="1:20" ht="21" customHeight="1" x14ac:dyDescent="0.2">
      <c r="A33" s="117"/>
      <c r="B33" s="84">
        <v>19</v>
      </c>
      <c r="C33" s="84" t="str">
        <f t="shared" si="0"/>
        <v/>
      </c>
      <c r="D33" s="84"/>
      <c r="E33" s="84">
        <v>0</v>
      </c>
      <c r="F33" s="85">
        <v>0</v>
      </c>
      <c r="G33" s="88">
        <f t="shared" si="1"/>
        <v>0</v>
      </c>
      <c r="H33" s="179" t="s">
        <v>288</v>
      </c>
      <c r="I33" s="178"/>
      <c r="J33" s="90">
        <v>0</v>
      </c>
      <c r="K33" s="89" t="s">
        <v>16</v>
      </c>
      <c r="L33" s="89"/>
      <c r="M33" s="89"/>
      <c r="N33" s="89"/>
      <c r="O33" s="89"/>
      <c r="P33" s="89"/>
      <c r="Q33" s="91" t="s">
        <v>513</v>
      </c>
    </row>
    <row r="34" spans="1:20" ht="21" customHeight="1" x14ac:dyDescent="0.2">
      <c r="A34" s="117"/>
      <c r="B34" s="84">
        <v>20</v>
      </c>
      <c r="C34" s="84" t="str">
        <f t="shared" si="0"/>
        <v/>
      </c>
      <c r="D34" s="84"/>
      <c r="E34" s="84">
        <v>0</v>
      </c>
      <c r="F34" s="85">
        <v>0</v>
      </c>
      <c r="G34" s="88">
        <f t="shared" si="1"/>
        <v>0</v>
      </c>
      <c r="H34" s="179" t="s">
        <v>289</v>
      </c>
      <c r="I34" s="178"/>
      <c r="J34" s="90">
        <v>0</v>
      </c>
      <c r="K34" s="90" t="s">
        <v>16</v>
      </c>
      <c r="L34" s="89"/>
      <c r="M34" s="90" t="s">
        <v>513</v>
      </c>
      <c r="N34" s="89"/>
      <c r="O34" s="89"/>
      <c r="P34" s="89"/>
      <c r="Q34" s="91" t="s">
        <v>513</v>
      </c>
      <c r="T34" s="156"/>
    </row>
    <row r="35" spans="1:20" ht="21" customHeight="1" x14ac:dyDescent="0.2">
      <c r="A35" s="117"/>
      <c r="B35" s="84">
        <v>21</v>
      </c>
      <c r="C35" s="84" t="str">
        <f>IF(G35=0,"",IF(ISTEXT(G35),"",B35))</f>
        <v/>
      </c>
      <c r="D35" s="84"/>
      <c r="E35" s="84">
        <v>0</v>
      </c>
      <c r="F35" s="85">
        <v>0</v>
      </c>
      <c r="G35" s="88">
        <f>SUM(J35:Q35)</f>
        <v>0</v>
      </c>
      <c r="H35" s="179" t="s">
        <v>286</v>
      </c>
      <c r="I35" s="178"/>
      <c r="J35" s="90">
        <v>0</v>
      </c>
      <c r="K35" s="89" t="s">
        <v>381</v>
      </c>
      <c r="L35" s="89" t="s">
        <v>513</v>
      </c>
      <c r="M35" s="89"/>
      <c r="N35" s="89"/>
      <c r="O35" s="89"/>
      <c r="P35" s="89"/>
      <c r="Q35" s="91" t="s">
        <v>513</v>
      </c>
    </row>
    <row r="36" spans="1:20" ht="21" customHeight="1" x14ac:dyDescent="0.2">
      <c r="A36" s="117"/>
      <c r="B36" s="84">
        <v>22</v>
      </c>
      <c r="C36" s="84" t="str">
        <f t="shared" si="0"/>
        <v/>
      </c>
      <c r="D36" s="84"/>
      <c r="E36" s="84">
        <v>0</v>
      </c>
      <c r="F36" s="85">
        <v>0</v>
      </c>
      <c r="G36" s="88">
        <f t="shared" si="1"/>
        <v>0</v>
      </c>
      <c r="H36" s="179" t="s">
        <v>290</v>
      </c>
      <c r="I36" s="178"/>
      <c r="J36" s="90">
        <v>0</v>
      </c>
      <c r="K36" s="89" t="s">
        <v>381</v>
      </c>
      <c r="L36" s="89"/>
      <c r="M36" s="89"/>
      <c r="N36" s="89" t="s">
        <v>513</v>
      </c>
      <c r="O36" s="89"/>
      <c r="P36" s="89"/>
      <c r="Q36" s="91" t="s">
        <v>513</v>
      </c>
    </row>
    <row r="37" spans="1:20" ht="21" customHeight="1" x14ac:dyDescent="0.2">
      <c r="A37" s="117"/>
      <c r="B37" s="84">
        <v>23</v>
      </c>
      <c r="C37" s="84" t="str">
        <f t="shared" si="0"/>
        <v/>
      </c>
      <c r="D37" s="84"/>
      <c r="E37" s="84">
        <v>0</v>
      </c>
      <c r="F37" s="85">
        <v>0</v>
      </c>
      <c r="G37" s="88">
        <f t="shared" si="1"/>
        <v>0</v>
      </c>
      <c r="H37" s="179" t="s">
        <v>291</v>
      </c>
      <c r="I37" s="178"/>
      <c r="J37" s="90">
        <v>0</v>
      </c>
      <c r="K37" s="89" t="s">
        <v>381</v>
      </c>
      <c r="L37" s="89" t="s">
        <v>16</v>
      </c>
      <c r="M37" s="89" t="s">
        <v>16</v>
      </c>
      <c r="N37" s="89" t="s">
        <v>16</v>
      </c>
      <c r="O37" s="89" t="s">
        <v>16</v>
      </c>
      <c r="P37" s="89" t="s">
        <v>513</v>
      </c>
      <c r="Q37" s="91" t="s">
        <v>513</v>
      </c>
    </row>
    <row r="38" spans="1:20" ht="21" customHeight="1" x14ac:dyDescent="0.2">
      <c r="A38" s="117"/>
      <c r="B38" s="84">
        <v>24</v>
      </c>
      <c r="C38" s="84" t="str">
        <f t="shared" si="0"/>
        <v/>
      </c>
      <c r="D38" s="84"/>
      <c r="E38" s="84">
        <v>0</v>
      </c>
      <c r="F38" s="85">
        <v>0</v>
      </c>
      <c r="G38" s="88">
        <f t="shared" si="1"/>
        <v>0</v>
      </c>
      <c r="H38" s="179" t="s">
        <v>292</v>
      </c>
      <c r="I38" s="178"/>
      <c r="J38" s="90">
        <v>0</v>
      </c>
      <c r="K38" s="89" t="s">
        <v>381</v>
      </c>
      <c r="L38" s="89" t="s">
        <v>513</v>
      </c>
      <c r="M38" s="89"/>
      <c r="N38" s="89"/>
      <c r="O38" s="89"/>
      <c r="P38" s="89"/>
      <c r="Q38" s="91" t="s">
        <v>513</v>
      </c>
    </row>
    <row r="39" spans="1:20" ht="21" customHeight="1" x14ac:dyDescent="0.2">
      <c r="A39" s="117"/>
      <c r="B39" s="84">
        <v>25</v>
      </c>
      <c r="C39" s="84" t="str">
        <f t="shared" si="0"/>
        <v/>
      </c>
      <c r="D39" s="84"/>
      <c r="E39" s="84">
        <v>0</v>
      </c>
      <c r="F39" s="85">
        <v>0</v>
      </c>
      <c r="G39" s="88">
        <f t="shared" si="1"/>
        <v>0</v>
      </c>
      <c r="H39" s="179" t="s">
        <v>293</v>
      </c>
      <c r="I39" s="178"/>
      <c r="J39" s="90">
        <v>0</v>
      </c>
      <c r="K39" s="89" t="s">
        <v>16</v>
      </c>
      <c r="L39" s="89" t="s">
        <v>513</v>
      </c>
      <c r="M39" s="89"/>
      <c r="N39" s="89"/>
      <c r="O39" s="89"/>
      <c r="P39" s="89"/>
      <c r="Q39" s="91" t="s">
        <v>513</v>
      </c>
    </row>
    <row r="40" spans="1:20" ht="21" customHeight="1" x14ac:dyDescent="0.2">
      <c r="A40" s="117"/>
      <c r="B40" s="84">
        <v>26</v>
      </c>
      <c r="C40" s="84" t="str">
        <f t="shared" si="0"/>
        <v/>
      </c>
      <c r="D40" s="84"/>
      <c r="E40" s="84">
        <v>0</v>
      </c>
      <c r="F40" s="85">
        <v>0</v>
      </c>
      <c r="G40" s="88">
        <f t="shared" si="1"/>
        <v>0</v>
      </c>
      <c r="H40" s="179" t="s">
        <v>864</v>
      </c>
      <c r="I40" s="178"/>
      <c r="J40" s="90">
        <v>0</v>
      </c>
      <c r="K40" s="89" t="s">
        <v>381</v>
      </c>
      <c r="L40" s="89" t="s">
        <v>512</v>
      </c>
      <c r="M40" s="89"/>
      <c r="N40" s="89" t="s">
        <v>381</v>
      </c>
      <c r="O40" s="89" t="s">
        <v>381</v>
      </c>
      <c r="P40" s="89" t="s">
        <v>381</v>
      </c>
      <c r="Q40" s="91" t="s">
        <v>513</v>
      </c>
    </row>
    <row r="41" spans="1:20" ht="21" customHeight="1" x14ac:dyDescent="0.2">
      <c r="A41" s="117"/>
      <c r="B41" s="84">
        <v>27</v>
      </c>
      <c r="C41" s="84" t="str">
        <f t="shared" si="0"/>
        <v/>
      </c>
      <c r="D41" s="84"/>
      <c r="E41" s="84">
        <v>0</v>
      </c>
      <c r="F41" s="85">
        <v>0</v>
      </c>
      <c r="G41" s="88">
        <f t="shared" si="1"/>
        <v>0</v>
      </c>
      <c r="H41" s="179" t="s">
        <v>294</v>
      </c>
      <c r="I41" s="178"/>
      <c r="J41" s="90">
        <v>0</v>
      </c>
      <c r="K41" s="89" t="s">
        <v>381</v>
      </c>
      <c r="L41" s="89" t="s">
        <v>513</v>
      </c>
      <c r="M41" s="89" t="s">
        <v>16</v>
      </c>
      <c r="N41" s="89"/>
      <c r="O41" s="89"/>
      <c r="P41" s="89"/>
      <c r="Q41" s="91" t="s">
        <v>513</v>
      </c>
    </row>
    <row r="42" spans="1:20" ht="21" customHeight="1" x14ac:dyDescent="0.2">
      <c r="A42" s="117"/>
      <c r="B42" s="84">
        <v>28</v>
      </c>
      <c r="C42" s="84" t="str">
        <f t="shared" si="0"/>
        <v/>
      </c>
      <c r="D42" s="84"/>
      <c r="E42" s="84">
        <v>0</v>
      </c>
      <c r="F42" s="85">
        <v>0</v>
      </c>
      <c r="G42" s="88">
        <f t="shared" si="1"/>
        <v>0</v>
      </c>
      <c r="H42" s="179" t="s">
        <v>295</v>
      </c>
      <c r="I42" s="178"/>
      <c r="J42" s="90">
        <v>0</v>
      </c>
      <c r="K42" s="89" t="s">
        <v>16</v>
      </c>
      <c r="L42" s="89" t="s">
        <v>513</v>
      </c>
      <c r="M42" s="89"/>
      <c r="N42" s="89"/>
      <c r="O42" s="89"/>
      <c r="P42" s="89"/>
      <c r="Q42" s="91" t="s">
        <v>513</v>
      </c>
    </row>
    <row r="43" spans="1:20" ht="21" customHeight="1" x14ac:dyDescent="0.2">
      <c r="A43" s="117"/>
      <c r="B43" s="84">
        <v>29</v>
      </c>
      <c r="C43" s="84" t="str">
        <f t="shared" si="0"/>
        <v/>
      </c>
      <c r="D43" s="84"/>
      <c r="E43" s="84">
        <v>0</v>
      </c>
      <c r="F43" s="85">
        <v>0</v>
      </c>
      <c r="G43" s="88">
        <f t="shared" si="1"/>
        <v>0</v>
      </c>
      <c r="H43" s="179" t="s">
        <v>296</v>
      </c>
      <c r="I43" s="178"/>
      <c r="J43" s="90">
        <v>0</v>
      </c>
      <c r="K43" s="89" t="s">
        <v>16</v>
      </c>
      <c r="L43" s="89" t="s">
        <v>513</v>
      </c>
      <c r="M43" s="89"/>
      <c r="N43" s="89"/>
      <c r="O43" s="89"/>
      <c r="P43" s="89"/>
      <c r="Q43" s="91" t="s">
        <v>513</v>
      </c>
    </row>
    <row r="44" spans="1:20" ht="21" customHeight="1" x14ac:dyDescent="0.2">
      <c r="A44" s="117"/>
      <c r="B44" s="84">
        <v>30</v>
      </c>
      <c r="C44" s="84" t="str">
        <f t="shared" si="0"/>
        <v/>
      </c>
      <c r="D44" s="84"/>
      <c r="E44" s="84">
        <v>0</v>
      </c>
      <c r="F44" s="85">
        <v>0</v>
      </c>
      <c r="G44" s="88">
        <f t="shared" si="1"/>
        <v>0</v>
      </c>
      <c r="H44" s="179" t="s">
        <v>297</v>
      </c>
      <c r="I44" s="178"/>
      <c r="J44" s="90">
        <v>0</v>
      </c>
      <c r="K44" s="89" t="s">
        <v>381</v>
      </c>
      <c r="L44" s="89" t="s">
        <v>513</v>
      </c>
      <c r="M44" s="89" t="s">
        <v>16</v>
      </c>
      <c r="N44" s="89" t="s">
        <v>513</v>
      </c>
      <c r="O44" s="89"/>
      <c r="P44" s="89"/>
      <c r="Q44" s="91" t="s">
        <v>513</v>
      </c>
    </row>
    <row r="45" spans="1:20" ht="21" customHeight="1" x14ac:dyDescent="0.2">
      <c r="A45" s="117"/>
      <c r="B45" s="84">
        <v>31</v>
      </c>
      <c r="C45" s="84" t="str">
        <f t="shared" si="0"/>
        <v/>
      </c>
      <c r="D45" s="84"/>
      <c r="E45" s="84">
        <v>0</v>
      </c>
      <c r="F45" s="85">
        <v>0</v>
      </c>
      <c r="G45" s="88">
        <f t="shared" si="1"/>
        <v>0</v>
      </c>
      <c r="H45" s="179" t="s">
        <v>298</v>
      </c>
      <c r="I45" s="178"/>
      <c r="J45" s="90">
        <v>0</v>
      </c>
      <c r="K45" s="89" t="s">
        <v>16</v>
      </c>
      <c r="L45" s="89"/>
      <c r="M45" s="89"/>
      <c r="N45" s="89"/>
      <c r="O45" s="89"/>
      <c r="P45" s="89"/>
      <c r="Q45" s="91" t="s">
        <v>513</v>
      </c>
    </row>
    <row r="46" spans="1:20" ht="21" customHeight="1" x14ac:dyDescent="0.2">
      <c r="A46" s="117"/>
      <c r="B46" s="84">
        <v>32</v>
      </c>
      <c r="C46" s="84" t="str">
        <f t="shared" si="0"/>
        <v/>
      </c>
      <c r="D46" s="84"/>
      <c r="E46" s="84">
        <v>0</v>
      </c>
      <c r="F46" s="85">
        <v>0</v>
      </c>
      <c r="G46" s="88">
        <f t="shared" si="1"/>
        <v>0</v>
      </c>
      <c r="H46" s="179" t="s">
        <v>644</v>
      </c>
      <c r="I46" s="178"/>
      <c r="J46" s="90">
        <v>0</v>
      </c>
      <c r="K46" s="89" t="s">
        <v>16</v>
      </c>
      <c r="L46" s="89"/>
      <c r="M46" s="89"/>
      <c r="N46" s="89"/>
      <c r="O46" s="89"/>
      <c r="P46" s="89"/>
      <c r="Q46" s="91"/>
    </row>
    <row r="47" spans="1:20" ht="21" customHeight="1" x14ac:dyDescent="0.2">
      <c r="A47" s="117"/>
      <c r="B47" s="84">
        <v>33</v>
      </c>
      <c r="C47" s="84" t="str">
        <f>IF(G47=0,"",IF(ISTEXT(G47),"",B47))</f>
        <v/>
      </c>
      <c r="D47" s="84"/>
      <c r="E47" s="84">
        <v>0</v>
      </c>
      <c r="F47" s="85">
        <v>0</v>
      </c>
      <c r="G47" s="88">
        <f>SUM(J47:Q47)</f>
        <v>0</v>
      </c>
      <c r="H47" s="179" t="s">
        <v>817</v>
      </c>
      <c r="I47" s="178"/>
      <c r="J47" s="90">
        <v>0</v>
      </c>
      <c r="K47" s="89" t="s">
        <v>16</v>
      </c>
      <c r="L47" s="89"/>
      <c r="M47" s="89"/>
      <c r="N47" s="89"/>
      <c r="O47" s="89"/>
      <c r="P47" s="89"/>
      <c r="Q47" s="91"/>
    </row>
    <row r="48" spans="1:20" ht="21" customHeight="1" x14ac:dyDescent="0.2">
      <c r="A48" s="117"/>
      <c r="B48" s="84">
        <v>34</v>
      </c>
      <c r="C48" s="84" t="str">
        <f t="shared" si="0"/>
        <v/>
      </c>
      <c r="D48" s="84"/>
      <c r="E48" s="84">
        <v>0</v>
      </c>
      <c r="F48" s="85">
        <v>0</v>
      </c>
      <c r="G48" s="88">
        <f t="shared" si="1"/>
        <v>0</v>
      </c>
      <c r="H48" s="179" t="s">
        <v>299</v>
      </c>
      <c r="I48" s="178"/>
      <c r="J48" s="90">
        <v>0</v>
      </c>
      <c r="K48" s="89" t="s">
        <v>16</v>
      </c>
      <c r="L48" s="89"/>
      <c r="M48" s="89" t="s">
        <v>16</v>
      </c>
      <c r="N48" s="89"/>
      <c r="O48" s="89"/>
      <c r="P48" s="89"/>
      <c r="Q48" s="91" t="s">
        <v>513</v>
      </c>
    </row>
    <row r="49" spans="1:17" ht="21" customHeight="1" x14ac:dyDescent="0.2">
      <c r="A49" s="117"/>
      <c r="B49" s="84">
        <v>35</v>
      </c>
      <c r="C49" s="84" t="str">
        <f t="shared" si="0"/>
        <v/>
      </c>
      <c r="D49" s="84"/>
      <c r="E49" s="84">
        <v>0</v>
      </c>
      <c r="F49" s="85">
        <v>0</v>
      </c>
      <c r="G49" s="88">
        <f t="shared" si="1"/>
        <v>0</v>
      </c>
      <c r="H49" s="179" t="s">
        <v>218</v>
      </c>
      <c r="I49" s="178"/>
      <c r="J49" s="90">
        <v>0</v>
      </c>
      <c r="K49" s="89"/>
      <c r="L49" s="89" t="s">
        <v>513</v>
      </c>
      <c r="M49" s="89"/>
      <c r="N49" s="89"/>
      <c r="O49" s="89" t="s">
        <v>16</v>
      </c>
      <c r="P49" s="89"/>
      <c r="Q49" s="91" t="s">
        <v>513</v>
      </c>
    </row>
    <row r="50" spans="1:17" ht="21" customHeight="1" x14ac:dyDescent="0.2">
      <c r="A50" s="117"/>
      <c r="B50" s="84">
        <v>36</v>
      </c>
      <c r="C50" s="84" t="str">
        <f t="shared" si="0"/>
        <v/>
      </c>
      <c r="D50" s="84"/>
      <c r="E50" s="84">
        <v>0</v>
      </c>
      <c r="F50" s="85">
        <v>0</v>
      </c>
      <c r="G50" s="88">
        <f t="shared" si="1"/>
        <v>0</v>
      </c>
      <c r="H50" s="179" t="s">
        <v>300</v>
      </c>
      <c r="I50" s="178"/>
      <c r="J50" s="90">
        <v>0</v>
      </c>
      <c r="K50" s="89" t="s">
        <v>16</v>
      </c>
      <c r="L50" s="89" t="s">
        <v>513</v>
      </c>
      <c r="M50" s="89" t="s">
        <v>16</v>
      </c>
      <c r="N50" s="89"/>
      <c r="O50" s="89"/>
      <c r="P50" s="89"/>
      <c r="Q50" s="91" t="s">
        <v>513</v>
      </c>
    </row>
    <row r="51" spans="1:17" ht="21" customHeight="1" x14ac:dyDescent="0.2">
      <c r="A51" s="117"/>
      <c r="B51" s="84">
        <v>37</v>
      </c>
      <c r="C51" s="84" t="str">
        <f t="shared" si="0"/>
        <v/>
      </c>
      <c r="D51" s="84"/>
      <c r="E51" s="84">
        <v>0</v>
      </c>
      <c r="F51" s="85">
        <v>0</v>
      </c>
      <c r="G51" s="88">
        <f t="shared" si="1"/>
        <v>0</v>
      </c>
      <c r="H51" s="179" t="s">
        <v>301</v>
      </c>
      <c r="I51" s="178"/>
      <c r="J51" s="90">
        <v>0</v>
      </c>
      <c r="K51" s="89" t="s">
        <v>16</v>
      </c>
      <c r="L51" s="89"/>
      <c r="M51" s="89"/>
      <c r="N51" s="89"/>
      <c r="O51" s="89"/>
      <c r="P51" s="89"/>
      <c r="Q51" s="91" t="s">
        <v>513</v>
      </c>
    </row>
    <row r="52" spans="1:17" ht="21" customHeight="1" thickBot="1" x14ac:dyDescent="0.25">
      <c r="A52" s="117"/>
      <c r="B52" s="84">
        <v>38</v>
      </c>
      <c r="C52" s="84" t="str">
        <f t="shared" si="0"/>
        <v/>
      </c>
      <c r="D52" s="84"/>
      <c r="E52" s="84">
        <v>0</v>
      </c>
      <c r="F52" s="85">
        <v>0</v>
      </c>
      <c r="G52" s="88">
        <f t="shared" si="1"/>
        <v>0</v>
      </c>
      <c r="H52" s="179" t="s">
        <v>146</v>
      </c>
      <c r="I52" s="178"/>
      <c r="J52" s="90">
        <v>0</v>
      </c>
      <c r="K52" s="89"/>
      <c r="L52" s="89" t="s">
        <v>16</v>
      </c>
      <c r="M52" s="89"/>
      <c r="N52" s="89"/>
      <c r="O52" s="89"/>
      <c r="P52" s="89"/>
      <c r="Q52" s="91" t="s">
        <v>513</v>
      </c>
    </row>
    <row r="53" spans="1:17" ht="21" customHeight="1" thickBot="1" x14ac:dyDescent="0.25">
      <c r="A53" s="117"/>
      <c r="B53" s="84">
        <v>39</v>
      </c>
      <c r="C53" s="84" t="str">
        <f t="shared" si="0"/>
        <v/>
      </c>
      <c r="D53" s="84"/>
      <c r="E53" s="84">
        <v>0</v>
      </c>
      <c r="F53" s="85">
        <v>0</v>
      </c>
      <c r="G53" s="88">
        <f t="shared" si="1"/>
        <v>0</v>
      </c>
      <c r="H53" s="179" t="s">
        <v>302</v>
      </c>
      <c r="I53" s="178"/>
      <c r="J53" s="172">
        <v>0</v>
      </c>
      <c r="K53" s="93" t="s">
        <v>381</v>
      </c>
      <c r="L53" s="175"/>
      <c r="M53" s="89" t="s">
        <v>16</v>
      </c>
      <c r="N53" s="89" t="s">
        <v>16</v>
      </c>
      <c r="O53" s="89"/>
      <c r="P53" s="89"/>
      <c r="Q53" s="91" t="s">
        <v>513</v>
      </c>
    </row>
    <row r="54" spans="1:17" ht="21" customHeight="1" x14ac:dyDescent="0.2">
      <c r="A54" s="117"/>
      <c r="B54" s="84">
        <v>40</v>
      </c>
      <c r="C54" s="84" t="str">
        <f t="shared" si="0"/>
        <v/>
      </c>
      <c r="D54" s="84"/>
      <c r="E54" s="84">
        <v>0</v>
      </c>
      <c r="F54" s="85">
        <v>0</v>
      </c>
      <c r="G54" s="88">
        <f t="shared" si="1"/>
        <v>0</v>
      </c>
      <c r="H54" s="177" t="s">
        <v>303</v>
      </c>
      <c r="I54" s="180"/>
      <c r="J54" s="90">
        <v>0</v>
      </c>
      <c r="K54" s="94" t="s">
        <v>381</v>
      </c>
      <c r="L54" s="89" t="s">
        <v>513</v>
      </c>
      <c r="M54" s="89" t="s">
        <v>513</v>
      </c>
      <c r="N54" s="89" t="s">
        <v>513</v>
      </c>
      <c r="O54" s="89" t="s">
        <v>16</v>
      </c>
      <c r="P54" s="89"/>
      <c r="Q54" s="91" t="s">
        <v>513</v>
      </c>
    </row>
    <row r="55" spans="1:17" ht="21" customHeight="1" x14ac:dyDescent="0.2">
      <c r="A55" s="117"/>
      <c r="B55" s="84">
        <v>41</v>
      </c>
      <c r="C55" s="84" t="str">
        <f t="shared" ref="C55" si="4">IF(G55=0,"",IF(ISTEXT(G55),"",B55))</f>
        <v/>
      </c>
      <c r="D55" s="84"/>
      <c r="E55" s="84">
        <v>0</v>
      </c>
      <c r="F55" s="85">
        <v>0</v>
      </c>
      <c r="G55" s="88">
        <f t="shared" ref="G55" si="5">SUM(J55:Q55)</f>
        <v>0</v>
      </c>
      <c r="H55" s="274" t="s">
        <v>851</v>
      </c>
      <c r="I55" s="275"/>
      <c r="J55" s="90">
        <v>0</v>
      </c>
      <c r="K55" s="89" t="s">
        <v>381</v>
      </c>
      <c r="L55" s="89"/>
      <c r="M55" s="89"/>
      <c r="N55" s="89"/>
      <c r="O55" s="89"/>
      <c r="P55" s="89"/>
      <c r="Q55" s="91" t="s">
        <v>513</v>
      </c>
    </row>
    <row r="56" spans="1:17" ht="21" customHeight="1" x14ac:dyDescent="0.2">
      <c r="A56" s="117"/>
      <c r="B56" s="84">
        <v>42</v>
      </c>
      <c r="C56" s="84" t="str">
        <f t="shared" si="0"/>
        <v/>
      </c>
      <c r="D56" s="84"/>
      <c r="E56" s="84">
        <v>0</v>
      </c>
      <c r="F56" s="85">
        <v>0</v>
      </c>
      <c r="G56" s="88">
        <f t="shared" si="1"/>
        <v>0</v>
      </c>
      <c r="H56" s="179" t="s">
        <v>842</v>
      </c>
      <c r="I56" s="178"/>
      <c r="J56" s="90">
        <v>0</v>
      </c>
      <c r="K56" s="89" t="s">
        <v>381</v>
      </c>
      <c r="L56" s="89"/>
      <c r="M56" s="89"/>
      <c r="N56" s="89"/>
      <c r="O56" s="89"/>
      <c r="P56" s="89"/>
      <c r="Q56" s="91" t="s">
        <v>513</v>
      </c>
    </row>
    <row r="57" spans="1:17" ht="21" customHeight="1" x14ac:dyDescent="0.2">
      <c r="A57" s="117"/>
      <c r="B57" s="84">
        <v>43</v>
      </c>
      <c r="C57" s="84" t="str">
        <f t="shared" ref="C57" si="6">IF(G57=0,"",IF(ISTEXT(G57),"",B57))</f>
        <v/>
      </c>
      <c r="D57" s="84"/>
      <c r="E57" s="84">
        <v>0</v>
      </c>
      <c r="F57" s="85">
        <v>0</v>
      </c>
      <c r="G57" s="88" t="s">
        <v>16</v>
      </c>
      <c r="H57" s="267" t="s">
        <v>307</v>
      </c>
      <c r="I57" s="268"/>
      <c r="J57" s="90"/>
      <c r="K57" s="89" t="s">
        <v>381</v>
      </c>
      <c r="L57" s="89" t="s">
        <v>512</v>
      </c>
      <c r="M57" s="89" t="s">
        <v>381</v>
      </c>
      <c r="N57" s="89" t="s">
        <v>16</v>
      </c>
      <c r="O57" s="90" t="s">
        <v>16</v>
      </c>
      <c r="P57" s="90" t="s">
        <v>16</v>
      </c>
      <c r="Q57" s="91" t="s">
        <v>513</v>
      </c>
    </row>
    <row r="58" spans="1:17" ht="21" customHeight="1" x14ac:dyDescent="0.2">
      <c r="A58" s="117"/>
      <c r="B58" s="84">
        <v>44</v>
      </c>
      <c r="C58" s="84" t="str">
        <f t="shared" si="0"/>
        <v/>
      </c>
      <c r="D58" s="84"/>
      <c r="E58" s="84">
        <v>0</v>
      </c>
      <c r="F58" s="85">
        <v>0</v>
      </c>
      <c r="G58" s="88">
        <f t="shared" si="1"/>
        <v>0</v>
      </c>
      <c r="H58" s="179" t="s">
        <v>304</v>
      </c>
      <c r="I58" s="178"/>
      <c r="J58" s="90"/>
      <c r="K58" s="89" t="s">
        <v>16</v>
      </c>
      <c r="L58" s="89"/>
      <c r="M58" s="89"/>
      <c r="N58" s="89"/>
      <c r="O58" s="89"/>
      <c r="P58" s="89"/>
      <c r="Q58" s="91" t="s">
        <v>513</v>
      </c>
    </row>
    <row r="59" spans="1:17" ht="21" customHeight="1" x14ac:dyDescent="0.2">
      <c r="A59" s="117"/>
      <c r="B59" s="84">
        <v>45</v>
      </c>
      <c r="C59" s="84" t="str">
        <f t="shared" si="0"/>
        <v/>
      </c>
      <c r="D59" s="84"/>
      <c r="E59" s="84">
        <v>0</v>
      </c>
      <c r="F59" s="85">
        <v>0</v>
      </c>
      <c r="G59" s="88">
        <f t="shared" si="1"/>
        <v>0</v>
      </c>
      <c r="H59" s="179" t="s">
        <v>147</v>
      </c>
      <c r="I59" s="178"/>
      <c r="J59" s="90"/>
      <c r="K59" s="89"/>
      <c r="L59" s="89"/>
      <c r="M59" s="89"/>
      <c r="N59" s="89"/>
      <c r="O59" s="89"/>
      <c r="P59" s="89"/>
      <c r="Q59" s="91" t="s">
        <v>513</v>
      </c>
    </row>
    <row r="60" spans="1:17" ht="21" customHeight="1" x14ac:dyDescent="0.2">
      <c r="A60" s="117"/>
      <c r="B60" s="84">
        <v>46</v>
      </c>
      <c r="C60" s="84" t="str">
        <f t="shared" si="0"/>
        <v/>
      </c>
      <c r="D60" s="84"/>
      <c r="E60" s="84">
        <v>0</v>
      </c>
      <c r="F60" s="85">
        <v>0</v>
      </c>
      <c r="G60" s="88">
        <f t="shared" si="1"/>
        <v>0</v>
      </c>
      <c r="H60" s="179" t="s">
        <v>305</v>
      </c>
      <c r="I60" s="178"/>
      <c r="J60" s="90"/>
      <c r="K60" s="89" t="s">
        <v>16</v>
      </c>
      <c r="L60" s="89" t="s">
        <v>513</v>
      </c>
      <c r="M60" s="90"/>
      <c r="N60" s="90"/>
      <c r="O60" s="89" t="s">
        <v>513</v>
      </c>
      <c r="P60" s="89" t="s">
        <v>513</v>
      </c>
      <c r="Q60" s="91" t="s">
        <v>513</v>
      </c>
    </row>
    <row r="61" spans="1:17" ht="21" customHeight="1" x14ac:dyDescent="0.2">
      <c r="A61" s="117"/>
      <c r="B61" s="84">
        <v>47</v>
      </c>
      <c r="C61" s="84" t="str">
        <f t="shared" si="0"/>
        <v/>
      </c>
      <c r="D61" s="84"/>
      <c r="E61" s="84">
        <v>0</v>
      </c>
      <c r="F61" s="85">
        <v>0</v>
      </c>
      <c r="G61" s="88">
        <f t="shared" si="1"/>
        <v>0</v>
      </c>
      <c r="H61" s="179" t="s">
        <v>221</v>
      </c>
      <c r="I61" s="178"/>
      <c r="J61" s="90"/>
      <c r="K61" s="89" t="s">
        <v>16</v>
      </c>
      <c r="L61" s="89"/>
      <c r="M61" s="89" t="s">
        <v>16</v>
      </c>
      <c r="N61" s="89" t="s">
        <v>16</v>
      </c>
      <c r="O61" s="89"/>
      <c r="P61" s="89" t="s">
        <v>16</v>
      </c>
      <c r="Q61" s="91" t="s">
        <v>513</v>
      </c>
    </row>
    <row r="62" spans="1:17" ht="21" customHeight="1" x14ac:dyDescent="0.2">
      <c r="A62" s="117"/>
      <c r="B62" s="84">
        <v>48</v>
      </c>
      <c r="C62" s="84" t="str">
        <f t="shared" si="0"/>
        <v/>
      </c>
      <c r="D62" s="84"/>
      <c r="E62" s="84">
        <v>0</v>
      </c>
      <c r="F62" s="85">
        <v>0</v>
      </c>
      <c r="G62" s="88">
        <f t="shared" si="1"/>
        <v>0</v>
      </c>
      <c r="H62" s="179" t="s">
        <v>306</v>
      </c>
      <c r="I62" s="178"/>
      <c r="J62" s="90"/>
      <c r="K62" s="89" t="s">
        <v>381</v>
      </c>
      <c r="L62" s="89"/>
      <c r="M62" s="89"/>
      <c r="N62" s="89"/>
      <c r="O62" s="89" t="s">
        <v>513</v>
      </c>
      <c r="P62" s="89"/>
      <c r="Q62" s="91" t="s">
        <v>513</v>
      </c>
    </row>
    <row r="63" spans="1:17" ht="21" customHeight="1" x14ac:dyDescent="0.2">
      <c r="A63" s="117"/>
      <c r="B63" s="84">
        <v>49</v>
      </c>
      <c r="C63" s="84" t="str">
        <f t="shared" si="0"/>
        <v/>
      </c>
      <c r="D63" s="84"/>
      <c r="E63" s="84">
        <v>0</v>
      </c>
      <c r="F63" s="85">
        <v>0</v>
      </c>
      <c r="G63" s="88">
        <f t="shared" si="1"/>
        <v>0</v>
      </c>
      <c r="H63" s="179" t="s">
        <v>148</v>
      </c>
      <c r="I63" s="178"/>
      <c r="J63" s="90"/>
      <c r="K63" s="89" t="s">
        <v>16</v>
      </c>
      <c r="L63" s="89"/>
      <c r="M63" s="89"/>
      <c r="N63" s="89"/>
      <c r="O63" s="89" t="s">
        <v>513</v>
      </c>
      <c r="P63" s="89"/>
      <c r="Q63" s="91" t="s">
        <v>513</v>
      </c>
    </row>
    <row r="64" spans="1:17" ht="21" customHeight="1" x14ac:dyDescent="0.2">
      <c r="A64" s="117"/>
      <c r="B64" s="84">
        <v>50</v>
      </c>
      <c r="C64" s="84" t="str">
        <f t="shared" si="0"/>
        <v/>
      </c>
      <c r="D64" s="84"/>
      <c r="E64" s="84">
        <v>0</v>
      </c>
      <c r="F64" s="85">
        <v>0</v>
      </c>
      <c r="G64" s="88">
        <f t="shared" si="1"/>
        <v>0</v>
      </c>
      <c r="H64" s="179" t="s">
        <v>308</v>
      </c>
      <c r="I64" s="178"/>
      <c r="J64" s="89" t="s">
        <v>381</v>
      </c>
      <c r="K64" s="89" t="s">
        <v>381</v>
      </c>
      <c r="L64" s="89" t="s">
        <v>513</v>
      </c>
      <c r="M64" s="89" t="s">
        <v>16</v>
      </c>
      <c r="N64" s="89" t="s">
        <v>513</v>
      </c>
      <c r="O64" s="89" t="s">
        <v>16</v>
      </c>
      <c r="P64" s="89" t="s">
        <v>512</v>
      </c>
      <c r="Q64" s="91" t="s">
        <v>513</v>
      </c>
    </row>
    <row r="65" spans="1:20" ht="21" customHeight="1" x14ac:dyDescent="0.2">
      <c r="A65" s="117"/>
      <c r="B65" s="84">
        <v>51</v>
      </c>
      <c r="C65" s="84" t="str">
        <f>IF(SUM(C66:C76)&gt;0,B65,"")</f>
        <v/>
      </c>
      <c r="D65" s="84">
        <v>2</v>
      </c>
      <c r="E65" s="84" t="s">
        <v>380</v>
      </c>
      <c r="F65" s="85" t="s">
        <v>0</v>
      </c>
      <c r="G65" s="87" t="s">
        <v>1</v>
      </c>
      <c r="H65" s="181" t="s">
        <v>2</v>
      </c>
      <c r="I65" s="89" t="s">
        <v>19</v>
      </c>
      <c r="J65" s="89" t="s">
        <v>138</v>
      </c>
      <c r="K65" s="89" t="s">
        <v>93</v>
      </c>
      <c r="L65" s="89" t="s">
        <v>364</v>
      </c>
      <c r="M65" s="89" t="s">
        <v>359</v>
      </c>
      <c r="N65" s="89" t="s">
        <v>363</v>
      </c>
      <c r="O65" s="89" t="s">
        <v>365</v>
      </c>
      <c r="P65" s="89" t="s">
        <v>366</v>
      </c>
      <c r="Q65" s="91" t="s">
        <v>513</v>
      </c>
    </row>
    <row r="66" spans="1:20" ht="21" customHeight="1" x14ac:dyDescent="0.2">
      <c r="A66" s="117"/>
      <c r="B66" s="84">
        <v>52</v>
      </c>
      <c r="C66" s="84" t="str">
        <f t="shared" ref="C66:C75" si="7">IF(G66=0,"",IF(ISTEXT(G66),"",B66))</f>
        <v/>
      </c>
      <c r="D66" s="84"/>
      <c r="E66" s="84">
        <v>0</v>
      </c>
      <c r="F66" s="85">
        <v>0</v>
      </c>
      <c r="G66" s="88">
        <f t="shared" ref="G66:G75" si="8">SUM(I66:Q66)</f>
        <v>0</v>
      </c>
      <c r="H66" s="179" t="s">
        <v>309</v>
      </c>
      <c r="I66" s="89" t="s">
        <v>513</v>
      </c>
      <c r="J66" s="89" t="s">
        <v>381</v>
      </c>
      <c r="K66" s="89" t="s">
        <v>513</v>
      </c>
      <c r="L66" s="89" t="s">
        <v>513</v>
      </c>
      <c r="M66" s="89" t="s">
        <v>513</v>
      </c>
      <c r="N66" s="89"/>
      <c r="O66" s="89"/>
      <c r="P66" s="89"/>
      <c r="Q66" s="91"/>
    </row>
    <row r="67" spans="1:20" ht="21" customHeight="1" x14ac:dyDescent="0.2">
      <c r="A67" s="117"/>
      <c r="B67" s="84">
        <v>53</v>
      </c>
      <c r="C67" s="84" t="str">
        <f>IF(G67=0,"",IF(ISTEXT(G67),"",B67))</f>
        <v/>
      </c>
      <c r="D67" s="84"/>
      <c r="E67" s="84">
        <v>0</v>
      </c>
      <c r="F67" s="85">
        <v>0</v>
      </c>
      <c r="G67" s="88">
        <f>SUM(I67:Q67)</f>
        <v>0</v>
      </c>
      <c r="H67" s="179" t="s">
        <v>628</v>
      </c>
      <c r="I67" s="89"/>
      <c r="J67" s="89" t="s">
        <v>381</v>
      </c>
      <c r="K67" s="89"/>
      <c r="L67" s="89"/>
      <c r="M67" s="90" t="s">
        <v>16</v>
      </c>
      <c r="N67" s="89"/>
      <c r="O67" s="89"/>
      <c r="P67" s="89"/>
      <c r="Q67" s="91"/>
    </row>
    <row r="68" spans="1:20" ht="21" customHeight="1" x14ac:dyDescent="0.2">
      <c r="A68" s="117"/>
      <c r="B68" s="84">
        <v>54</v>
      </c>
      <c r="C68" s="84" t="str">
        <f t="shared" si="7"/>
        <v/>
      </c>
      <c r="D68" s="84"/>
      <c r="E68" s="84">
        <v>0</v>
      </c>
      <c r="F68" s="85">
        <v>0</v>
      </c>
      <c r="G68" s="88">
        <f t="shared" si="8"/>
        <v>0</v>
      </c>
      <c r="H68" s="179" t="s">
        <v>219</v>
      </c>
      <c r="I68" s="89"/>
      <c r="J68" s="89" t="s">
        <v>381</v>
      </c>
      <c r="K68" s="89" t="s">
        <v>513</v>
      </c>
      <c r="L68" s="89" t="s">
        <v>16</v>
      </c>
      <c r="M68" s="90" t="s">
        <v>513</v>
      </c>
      <c r="N68" s="89"/>
      <c r="O68" s="89"/>
      <c r="P68" s="89"/>
      <c r="Q68" s="91"/>
    </row>
    <row r="69" spans="1:20" ht="19.5" customHeight="1" x14ac:dyDescent="0.2">
      <c r="A69" s="117"/>
      <c r="B69" s="84">
        <v>55</v>
      </c>
      <c r="C69" s="84" t="str">
        <f t="shared" si="7"/>
        <v/>
      </c>
      <c r="D69" s="84"/>
      <c r="E69" s="84">
        <v>0</v>
      </c>
      <c r="F69" s="85">
        <v>0</v>
      </c>
      <c r="G69" s="88">
        <f t="shared" si="8"/>
        <v>0</v>
      </c>
      <c r="H69" s="177" t="s">
        <v>310</v>
      </c>
      <c r="I69" s="89" t="s">
        <v>513</v>
      </c>
      <c r="J69" s="89" t="s">
        <v>381</v>
      </c>
      <c r="K69" s="89" t="s">
        <v>513</v>
      </c>
      <c r="L69" s="89" t="s">
        <v>16</v>
      </c>
      <c r="M69" s="89"/>
      <c r="N69" s="89"/>
      <c r="O69" s="89"/>
      <c r="P69" s="89"/>
      <c r="Q69" s="91"/>
    </row>
    <row r="70" spans="1:20" ht="21" customHeight="1" x14ac:dyDescent="0.2">
      <c r="A70" s="117"/>
      <c r="B70" s="84">
        <v>56</v>
      </c>
      <c r="C70" s="84" t="str">
        <f t="shared" si="7"/>
        <v/>
      </c>
      <c r="D70" s="84"/>
      <c r="E70" s="84">
        <v>0</v>
      </c>
      <c r="F70" s="85">
        <v>0</v>
      </c>
      <c r="G70" s="88">
        <f t="shared" si="8"/>
        <v>0</v>
      </c>
      <c r="H70" s="179" t="s">
        <v>220</v>
      </c>
      <c r="I70" s="89"/>
      <c r="J70" s="89"/>
      <c r="K70" s="89"/>
      <c r="L70" s="89"/>
      <c r="M70" s="89" t="s">
        <v>513</v>
      </c>
      <c r="N70" s="89"/>
      <c r="O70" s="89"/>
      <c r="P70" s="89"/>
      <c r="Q70" s="91"/>
    </row>
    <row r="71" spans="1:20" ht="21" customHeight="1" x14ac:dyDescent="0.2">
      <c r="A71" s="117"/>
      <c r="B71" s="84">
        <v>57</v>
      </c>
      <c r="C71" s="84" t="str">
        <f t="shared" si="7"/>
        <v/>
      </c>
      <c r="D71" s="84"/>
      <c r="E71" s="84">
        <v>0</v>
      </c>
      <c r="F71" s="85">
        <v>0</v>
      </c>
      <c r="G71" s="88">
        <f t="shared" si="8"/>
        <v>0</v>
      </c>
      <c r="H71" s="179" t="s">
        <v>311</v>
      </c>
      <c r="I71" s="89"/>
      <c r="J71" s="89"/>
      <c r="K71" s="89"/>
      <c r="L71" s="89" t="s">
        <v>512</v>
      </c>
      <c r="M71" s="89" t="s">
        <v>381</v>
      </c>
      <c r="N71" s="89" t="s">
        <v>381</v>
      </c>
      <c r="O71" s="89" t="s">
        <v>381</v>
      </c>
      <c r="P71" s="89" t="s">
        <v>512</v>
      </c>
      <c r="Q71" s="91"/>
    </row>
    <row r="72" spans="1:20" ht="21" customHeight="1" x14ac:dyDescent="0.2">
      <c r="A72" s="117"/>
      <c r="B72" s="84">
        <v>58</v>
      </c>
      <c r="C72" s="84" t="str">
        <f t="shared" si="7"/>
        <v/>
      </c>
      <c r="D72" s="84"/>
      <c r="E72" s="84">
        <v>0</v>
      </c>
      <c r="F72" s="85">
        <v>0</v>
      </c>
      <c r="G72" s="88">
        <f t="shared" si="8"/>
        <v>0</v>
      </c>
      <c r="H72" s="179" t="s">
        <v>312</v>
      </c>
      <c r="I72" s="89"/>
      <c r="J72" s="89" t="s">
        <v>16</v>
      </c>
      <c r="K72" s="89"/>
      <c r="L72" s="89"/>
      <c r="M72" s="89"/>
      <c r="N72" s="89"/>
      <c r="O72" s="89"/>
      <c r="P72" s="89"/>
      <c r="Q72" s="91"/>
    </row>
    <row r="73" spans="1:20" ht="21" customHeight="1" x14ac:dyDescent="0.2">
      <c r="A73" s="117"/>
      <c r="B73" s="84">
        <v>59</v>
      </c>
      <c r="C73" s="84" t="str">
        <f t="shared" si="7"/>
        <v/>
      </c>
      <c r="D73" s="84"/>
      <c r="E73" s="84">
        <v>0</v>
      </c>
      <c r="F73" s="85">
        <v>0</v>
      </c>
      <c r="G73" s="88">
        <f t="shared" si="8"/>
        <v>0</v>
      </c>
      <c r="H73" s="179" t="s">
        <v>313</v>
      </c>
      <c r="I73" s="89" t="s">
        <v>513</v>
      </c>
      <c r="J73" s="89" t="s">
        <v>381</v>
      </c>
      <c r="K73" s="89" t="s">
        <v>513</v>
      </c>
      <c r="L73" s="89" t="s">
        <v>16</v>
      </c>
      <c r="M73" s="89" t="s">
        <v>16</v>
      </c>
      <c r="N73" s="89" t="s">
        <v>513</v>
      </c>
      <c r="O73" s="89" t="s">
        <v>513</v>
      </c>
      <c r="P73" s="89"/>
      <c r="Q73" s="91"/>
    </row>
    <row r="74" spans="1:20" ht="21" customHeight="1" x14ac:dyDescent="0.2">
      <c r="A74" s="117"/>
      <c r="B74" s="84">
        <v>60</v>
      </c>
      <c r="C74" s="84" t="str">
        <f t="shared" si="7"/>
        <v/>
      </c>
      <c r="D74" s="84"/>
      <c r="E74" s="84">
        <v>0</v>
      </c>
      <c r="F74" s="85">
        <v>0</v>
      </c>
      <c r="G74" s="88">
        <f t="shared" si="8"/>
        <v>0</v>
      </c>
      <c r="H74" s="179" t="s">
        <v>314</v>
      </c>
      <c r="I74" s="89" t="s">
        <v>513</v>
      </c>
      <c r="J74" s="89" t="s">
        <v>381</v>
      </c>
      <c r="K74" s="89" t="s">
        <v>513</v>
      </c>
      <c r="L74" s="89"/>
      <c r="M74" s="89"/>
      <c r="N74" s="89"/>
      <c r="O74" s="89"/>
      <c r="P74" s="89"/>
      <c r="Q74" s="91"/>
    </row>
    <row r="75" spans="1:20" ht="21" customHeight="1" x14ac:dyDescent="0.2">
      <c r="A75" s="117"/>
      <c r="B75" s="84">
        <v>61</v>
      </c>
      <c r="C75" s="84" t="str">
        <f t="shared" si="7"/>
        <v/>
      </c>
      <c r="D75" s="84"/>
      <c r="E75" s="84">
        <v>0</v>
      </c>
      <c r="F75" s="85">
        <v>0</v>
      </c>
      <c r="G75" s="88">
        <f t="shared" si="8"/>
        <v>0</v>
      </c>
      <c r="H75" s="179" t="s">
        <v>315</v>
      </c>
      <c r="I75" s="89" t="s">
        <v>513</v>
      </c>
      <c r="J75" s="89" t="s">
        <v>381</v>
      </c>
      <c r="K75" s="89" t="s">
        <v>513</v>
      </c>
      <c r="L75" s="89"/>
      <c r="M75" s="89"/>
      <c r="N75" s="89"/>
      <c r="O75" s="89"/>
      <c r="P75" s="89"/>
      <c r="Q75" s="91"/>
    </row>
    <row r="76" spans="1:20" ht="21" customHeight="1" x14ac:dyDescent="0.2">
      <c r="A76" s="117"/>
      <c r="B76" s="84">
        <v>62</v>
      </c>
      <c r="C76" s="84" t="str">
        <f>IF(G76=0,"",IF(ISTEXT(G76),"",B76))</f>
        <v/>
      </c>
      <c r="D76" s="84"/>
      <c r="E76" s="84">
        <v>0</v>
      </c>
      <c r="F76" s="85">
        <v>0</v>
      </c>
      <c r="G76" s="88">
        <f>SUM(I76:Q76)</f>
        <v>0</v>
      </c>
      <c r="H76" s="179" t="s">
        <v>627</v>
      </c>
      <c r="I76" s="89" t="s">
        <v>513</v>
      </c>
      <c r="J76" s="89" t="s">
        <v>381</v>
      </c>
      <c r="K76" s="89"/>
      <c r="L76" s="89"/>
      <c r="M76" s="89"/>
      <c r="N76" s="89"/>
      <c r="O76" s="89"/>
      <c r="P76" s="89"/>
      <c r="Q76" s="91"/>
    </row>
    <row r="77" spans="1:20" s="7" customFormat="1" ht="27.6" customHeight="1" x14ac:dyDescent="0.2">
      <c r="A77" s="117"/>
      <c r="B77" s="84">
        <v>63</v>
      </c>
      <c r="C77" s="84" t="str">
        <f>IF(SUM(C78:C93)&gt;0,B77,"")</f>
        <v/>
      </c>
      <c r="D77" s="84">
        <v>1</v>
      </c>
      <c r="E77" s="84"/>
      <c r="F77" s="85"/>
      <c r="G77" s="86"/>
      <c r="H77" s="183" t="s">
        <v>260</v>
      </c>
      <c r="I77" s="184"/>
      <c r="J77" s="185"/>
      <c r="K77" s="185"/>
      <c r="L77" s="185"/>
      <c r="M77" s="185"/>
      <c r="N77" s="185"/>
      <c r="O77" s="185"/>
      <c r="P77" s="185"/>
      <c r="Q77" s="185">
        <f>SUM(G78:G93)</f>
        <v>0</v>
      </c>
      <c r="R77" s="121"/>
      <c r="T77" s="8"/>
    </row>
    <row r="78" spans="1:20" ht="21" customHeight="1" x14ac:dyDescent="0.2">
      <c r="A78" s="117"/>
      <c r="B78" s="84">
        <v>64</v>
      </c>
      <c r="C78" s="84" t="str">
        <f>IF(SUM(C79:C83)&gt;0,B78,"")</f>
        <v/>
      </c>
      <c r="D78" s="84">
        <v>2</v>
      </c>
      <c r="E78" s="84" t="s">
        <v>380</v>
      </c>
      <c r="F78" s="85" t="s">
        <v>0</v>
      </c>
      <c r="G78" s="88" t="s">
        <v>1</v>
      </c>
      <c r="H78" s="177" t="s">
        <v>2</v>
      </c>
      <c r="I78" s="180"/>
      <c r="J78" s="89" t="s">
        <v>19</v>
      </c>
      <c r="K78" s="89" t="s">
        <v>93</v>
      </c>
      <c r="L78" s="89" t="s">
        <v>364</v>
      </c>
      <c r="M78" s="89" t="s">
        <v>359</v>
      </c>
      <c r="N78" s="89" t="s">
        <v>360</v>
      </c>
      <c r="O78" s="89" t="s">
        <v>361</v>
      </c>
      <c r="P78" s="91" t="s">
        <v>513</v>
      </c>
      <c r="Q78" s="91" t="s">
        <v>513</v>
      </c>
    </row>
    <row r="79" spans="1:20" ht="21" customHeight="1" x14ac:dyDescent="0.2">
      <c r="A79" s="117"/>
      <c r="B79" s="84">
        <v>65</v>
      </c>
      <c r="C79" s="84" t="str">
        <f t="shared" ref="C79:C91" si="9">IF(G79=0,"",IF(ISTEXT(G79),"",B79))</f>
        <v/>
      </c>
      <c r="D79" s="84"/>
      <c r="E79" s="84">
        <v>0</v>
      </c>
      <c r="F79" s="85">
        <v>0</v>
      </c>
      <c r="G79" s="88">
        <f>SUM(J79:Q79)</f>
        <v>0</v>
      </c>
      <c r="H79" s="179" t="s">
        <v>133</v>
      </c>
      <c r="I79" s="178"/>
      <c r="J79" s="89"/>
      <c r="K79" s="89" t="s">
        <v>381</v>
      </c>
      <c r="L79" s="89" t="s">
        <v>513</v>
      </c>
      <c r="M79" s="89" t="s">
        <v>513</v>
      </c>
      <c r="N79" s="89"/>
      <c r="O79" s="89"/>
      <c r="P79" s="91" t="s">
        <v>513</v>
      </c>
      <c r="Q79" s="91"/>
    </row>
    <row r="80" spans="1:20" ht="21" customHeight="1" x14ac:dyDescent="0.2">
      <c r="A80" s="117"/>
      <c r="B80" s="84">
        <v>66</v>
      </c>
      <c r="C80" s="84" t="str">
        <f t="shared" si="9"/>
        <v/>
      </c>
      <c r="D80" s="84"/>
      <c r="E80" s="84">
        <v>0</v>
      </c>
      <c r="F80" s="85">
        <v>0</v>
      </c>
      <c r="G80" s="88">
        <f>SUM(J80:Q80)</f>
        <v>0</v>
      </c>
      <c r="H80" s="179" t="s">
        <v>58</v>
      </c>
      <c r="I80" s="178"/>
      <c r="J80" s="89"/>
      <c r="K80" s="89" t="s">
        <v>381</v>
      </c>
      <c r="L80" s="90" t="s">
        <v>513</v>
      </c>
      <c r="M80" s="90" t="s">
        <v>16</v>
      </c>
      <c r="N80" s="90" t="s">
        <v>513</v>
      </c>
      <c r="O80" s="89" t="s">
        <v>513</v>
      </c>
      <c r="P80" s="91" t="s">
        <v>513</v>
      </c>
      <c r="Q80" s="91"/>
    </row>
    <row r="81" spans="1:20" ht="21" customHeight="1" x14ac:dyDescent="0.2">
      <c r="A81" s="117"/>
      <c r="B81" s="84">
        <v>67</v>
      </c>
      <c r="C81" s="84" t="str">
        <f t="shared" si="9"/>
        <v/>
      </c>
      <c r="D81" s="84"/>
      <c r="E81" s="84">
        <v>0</v>
      </c>
      <c r="F81" s="85">
        <v>0</v>
      </c>
      <c r="G81" s="88" t="s">
        <v>16</v>
      </c>
      <c r="H81" s="177" t="s">
        <v>134</v>
      </c>
      <c r="I81" s="178"/>
      <c r="J81" s="89" t="s">
        <v>513</v>
      </c>
      <c r="K81" s="89" t="s">
        <v>381</v>
      </c>
      <c r="L81" s="90" t="s">
        <v>16</v>
      </c>
      <c r="M81" s="90" t="s">
        <v>16</v>
      </c>
      <c r="N81" s="90" t="s">
        <v>16</v>
      </c>
      <c r="O81" s="89" t="s">
        <v>16</v>
      </c>
      <c r="P81" s="91" t="s">
        <v>513</v>
      </c>
      <c r="Q81" s="91" t="s">
        <v>513</v>
      </c>
    </row>
    <row r="82" spans="1:20" ht="21" customHeight="1" x14ac:dyDescent="0.2">
      <c r="A82" s="117"/>
      <c r="B82" s="84">
        <v>68</v>
      </c>
      <c r="C82" s="84" t="str">
        <f t="shared" si="9"/>
        <v/>
      </c>
      <c r="D82" s="84"/>
      <c r="E82" s="84">
        <v>0</v>
      </c>
      <c r="F82" s="85">
        <v>0</v>
      </c>
      <c r="G82" s="88" t="s">
        <v>16</v>
      </c>
      <c r="H82" s="179" t="s">
        <v>175</v>
      </c>
      <c r="I82" s="178"/>
      <c r="J82" s="89"/>
      <c r="K82" s="89" t="s">
        <v>381</v>
      </c>
      <c r="L82" s="89" t="s">
        <v>16</v>
      </c>
      <c r="M82" s="89" t="s">
        <v>517</v>
      </c>
      <c r="N82" s="89" t="s">
        <v>16</v>
      </c>
      <c r="O82" s="89" t="s">
        <v>16</v>
      </c>
      <c r="P82" s="91"/>
      <c r="Q82" s="91"/>
    </row>
    <row r="83" spans="1:20" ht="21" customHeight="1" x14ac:dyDescent="0.2">
      <c r="A83" s="117"/>
      <c r="B83" s="84">
        <v>69</v>
      </c>
      <c r="C83" s="84" t="str">
        <f>IF(G83=0,"",IF(ISTEXT(G83),"",B83))</f>
        <v/>
      </c>
      <c r="D83" s="84"/>
      <c r="E83" s="84">
        <v>0</v>
      </c>
      <c r="F83" s="85">
        <v>0</v>
      </c>
      <c r="G83" s="88">
        <f>SUM(J83:Q83)</f>
        <v>0</v>
      </c>
      <c r="H83" s="179" t="s">
        <v>595</v>
      </c>
      <c r="I83" s="178"/>
      <c r="J83" s="89"/>
      <c r="K83" s="89" t="s">
        <v>381</v>
      </c>
      <c r="L83" s="89" t="s">
        <v>16</v>
      </c>
      <c r="M83" s="89" t="s">
        <v>16</v>
      </c>
      <c r="N83" s="89" t="s">
        <v>16</v>
      </c>
      <c r="O83" s="89" t="s">
        <v>513</v>
      </c>
      <c r="P83" s="91"/>
      <c r="Q83" s="91"/>
    </row>
    <row r="84" spans="1:20" ht="21" customHeight="1" x14ac:dyDescent="0.2">
      <c r="A84" s="117"/>
      <c r="B84" s="84">
        <v>70</v>
      </c>
      <c r="C84" s="84" t="str">
        <f>IF(SUM(C85:C85)&gt;0,B84,"")</f>
        <v/>
      </c>
      <c r="D84" s="84">
        <v>2</v>
      </c>
      <c r="E84" s="84" t="s">
        <v>380</v>
      </c>
      <c r="F84" s="85" t="s">
        <v>0</v>
      </c>
      <c r="G84" s="88" t="s">
        <v>1</v>
      </c>
      <c r="H84" s="177" t="s">
        <v>2</v>
      </c>
      <c r="I84" s="180"/>
      <c r="J84" s="89" t="s">
        <v>19</v>
      </c>
      <c r="K84" s="89" t="s">
        <v>93</v>
      </c>
      <c r="L84" s="89" t="s">
        <v>358</v>
      </c>
      <c r="M84" s="89" t="s">
        <v>359</v>
      </c>
      <c r="N84" s="89" t="s">
        <v>363</v>
      </c>
      <c r="O84" s="89" t="s">
        <v>365</v>
      </c>
      <c r="P84" s="89" t="s">
        <v>366</v>
      </c>
      <c r="Q84" s="89" t="s">
        <v>513</v>
      </c>
    </row>
    <row r="85" spans="1:20" ht="21" customHeight="1" x14ac:dyDescent="0.2">
      <c r="A85" s="117"/>
      <c r="B85" s="84">
        <v>71</v>
      </c>
      <c r="C85" s="84" t="str">
        <f>IF(G85=0,"",IF(ISTEXT(G85),"",B85))</f>
        <v/>
      </c>
      <c r="D85" s="84"/>
      <c r="E85" s="84">
        <v>0</v>
      </c>
      <c r="F85" s="85">
        <v>0</v>
      </c>
      <c r="G85" s="88">
        <f t="shared" ref="G85:G91" si="10">SUM(J85:Q85)</f>
        <v>0</v>
      </c>
      <c r="H85" s="179" t="s">
        <v>41</v>
      </c>
      <c r="I85" s="178"/>
      <c r="J85" s="89"/>
      <c r="K85" s="89" t="s">
        <v>16</v>
      </c>
      <c r="L85" s="89" t="s">
        <v>16</v>
      </c>
      <c r="M85" s="89"/>
      <c r="N85" s="89"/>
      <c r="O85" s="89"/>
      <c r="P85" s="89" t="s">
        <v>513</v>
      </c>
      <c r="Q85" s="91" t="s">
        <v>513</v>
      </c>
    </row>
    <row r="86" spans="1:20" ht="21" customHeight="1" x14ac:dyDescent="0.2">
      <c r="A86" s="117"/>
      <c r="B86" s="84">
        <v>72</v>
      </c>
      <c r="C86" s="84" t="str">
        <f>IF(SUM(C87:C91)&gt;0,B86,"")</f>
        <v/>
      </c>
      <c r="D86" s="84">
        <v>2</v>
      </c>
      <c r="E86" s="84" t="s">
        <v>380</v>
      </c>
      <c r="F86" s="85" t="s">
        <v>0</v>
      </c>
      <c r="G86" s="88" t="s">
        <v>1</v>
      </c>
      <c r="H86" s="177" t="s">
        <v>2</v>
      </c>
      <c r="I86" s="180"/>
      <c r="J86" s="89" t="s">
        <v>19</v>
      </c>
      <c r="K86" s="89" t="s">
        <v>93</v>
      </c>
      <c r="L86" s="89" t="s">
        <v>364</v>
      </c>
      <c r="M86" s="89" t="s">
        <v>359</v>
      </c>
      <c r="N86" s="89" t="s">
        <v>360</v>
      </c>
      <c r="O86" s="89" t="s">
        <v>361</v>
      </c>
      <c r="P86" s="91" t="s">
        <v>513</v>
      </c>
      <c r="Q86" s="91" t="s">
        <v>513</v>
      </c>
    </row>
    <row r="87" spans="1:20" ht="21" customHeight="1" x14ac:dyDescent="0.2">
      <c r="A87" s="117"/>
      <c r="B87" s="84">
        <v>73</v>
      </c>
      <c r="C87" s="84" t="str">
        <f t="shared" si="9"/>
        <v/>
      </c>
      <c r="D87" s="84"/>
      <c r="E87" s="84"/>
      <c r="F87" s="85"/>
      <c r="G87" s="88">
        <f t="shared" si="10"/>
        <v>0</v>
      </c>
      <c r="H87" s="177" t="s">
        <v>135</v>
      </c>
      <c r="I87" s="180"/>
      <c r="J87" s="89"/>
      <c r="K87" s="89" t="s">
        <v>16</v>
      </c>
      <c r="L87" s="89" t="s">
        <v>16</v>
      </c>
      <c r="M87" s="89" t="s">
        <v>16</v>
      </c>
      <c r="N87" s="89" t="s">
        <v>16</v>
      </c>
      <c r="O87" s="89"/>
      <c r="P87" s="91"/>
      <c r="Q87" s="91"/>
    </row>
    <row r="88" spans="1:20" ht="21" customHeight="1" x14ac:dyDescent="0.2">
      <c r="A88" s="117"/>
      <c r="B88" s="84">
        <v>74</v>
      </c>
      <c r="C88" s="84" t="str">
        <f t="shared" si="9"/>
        <v/>
      </c>
      <c r="D88" s="84"/>
      <c r="E88" s="84"/>
      <c r="F88" s="85"/>
      <c r="G88" s="88">
        <f t="shared" si="10"/>
        <v>0</v>
      </c>
      <c r="H88" s="177" t="s">
        <v>788</v>
      </c>
      <c r="I88" s="180"/>
      <c r="J88" s="89"/>
      <c r="K88" s="89" t="s">
        <v>16</v>
      </c>
      <c r="L88" s="89" t="s">
        <v>16</v>
      </c>
      <c r="M88" s="89"/>
      <c r="N88" s="89"/>
      <c r="O88" s="89"/>
      <c r="P88" s="91"/>
      <c r="Q88" s="91"/>
    </row>
    <row r="89" spans="1:20" ht="21" customHeight="1" x14ac:dyDescent="0.2">
      <c r="A89" s="117"/>
      <c r="B89" s="84">
        <v>75</v>
      </c>
      <c r="C89" s="84" t="str">
        <f t="shared" si="9"/>
        <v/>
      </c>
      <c r="D89" s="84"/>
      <c r="E89" s="84"/>
      <c r="F89" s="85"/>
      <c r="G89" s="88">
        <f t="shared" si="10"/>
        <v>0</v>
      </c>
      <c r="H89" s="177" t="s">
        <v>789</v>
      </c>
      <c r="I89" s="180"/>
      <c r="J89" s="89"/>
      <c r="K89" s="89" t="s">
        <v>16</v>
      </c>
      <c r="L89" s="89" t="s">
        <v>16</v>
      </c>
      <c r="M89" s="89"/>
      <c r="N89" s="89"/>
      <c r="O89" s="89"/>
      <c r="P89" s="91"/>
      <c r="Q89" s="91"/>
    </row>
    <row r="90" spans="1:20" ht="21" customHeight="1" x14ac:dyDescent="0.2">
      <c r="A90" s="117"/>
      <c r="B90" s="84">
        <v>76</v>
      </c>
      <c r="C90" s="84" t="str">
        <f t="shared" si="9"/>
        <v/>
      </c>
      <c r="D90" s="84"/>
      <c r="E90" s="84"/>
      <c r="F90" s="85"/>
      <c r="G90" s="88">
        <f t="shared" si="10"/>
        <v>0</v>
      </c>
      <c r="H90" s="177" t="s">
        <v>790</v>
      </c>
      <c r="I90" s="180"/>
      <c r="J90" s="89"/>
      <c r="K90" s="89" t="s">
        <v>16</v>
      </c>
      <c r="L90" s="89" t="s">
        <v>16</v>
      </c>
      <c r="M90" s="89"/>
      <c r="N90" s="89"/>
      <c r="O90" s="89" t="s">
        <v>513</v>
      </c>
      <c r="P90" s="91"/>
      <c r="Q90" s="91"/>
    </row>
    <row r="91" spans="1:20" ht="21" customHeight="1" x14ac:dyDescent="0.2">
      <c r="A91" s="117"/>
      <c r="B91" s="84">
        <v>77</v>
      </c>
      <c r="C91" s="84" t="str">
        <f t="shared" si="9"/>
        <v/>
      </c>
      <c r="D91" s="84"/>
      <c r="E91" s="84"/>
      <c r="F91" s="85"/>
      <c r="G91" s="88">
        <f t="shared" si="10"/>
        <v>0</v>
      </c>
      <c r="H91" s="177" t="s">
        <v>902</v>
      </c>
      <c r="I91" s="180"/>
      <c r="J91" s="89"/>
      <c r="K91" s="89" t="s">
        <v>16</v>
      </c>
      <c r="L91" s="89" t="s">
        <v>16</v>
      </c>
      <c r="M91" s="89"/>
      <c r="N91" s="89"/>
      <c r="O91" s="89"/>
      <c r="P91" s="91"/>
      <c r="Q91" s="91"/>
    </row>
    <row r="92" spans="1:20" ht="21" customHeight="1" x14ac:dyDescent="0.2">
      <c r="A92" s="117"/>
      <c r="B92" s="84">
        <v>78</v>
      </c>
      <c r="C92" s="84" t="str">
        <f>IF(SUM(C93)&gt;0,B92,"")</f>
        <v/>
      </c>
      <c r="D92" s="84">
        <v>2</v>
      </c>
      <c r="E92" s="84" t="s">
        <v>380</v>
      </c>
      <c r="F92" s="85" t="s">
        <v>0</v>
      </c>
      <c r="G92" s="88" t="s">
        <v>1</v>
      </c>
      <c r="H92" s="177" t="s">
        <v>2</v>
      </c>
      <c r="I92" s="180"/>
      <c r="J92" s="89" t="s">
        <v>19</v>
      </c>
      <c r="K92" s="89" t="s">
        <v>364</v>
      </c>
      <c r="L92" s="89" t="s">
        <v>359</v>
      </c>
      <c r="M92" s="89" t="s">
        <v>363</v>
      </c>
      <c r="N92" s="89" t="s">
        <v>365</v>
      </c>
      <c r="O92" s="89" t="s">
        <v>366</v>
      </c>
      <c r="P92" s="91" t="s">
        <v>513</v>
      </c>
      <c r="Q92" s="91" t="s">
        <v>513</v>
      </c>
    </row>
    <row r="93" spans="1:20" ht="21" customHeight="1" x14ac:dyDescent="0.2">
      <c r="A93" s="117"/>
      <c r="B93" s="84">
        <v>79</v>
      </c>
      <c r="C93" s="84" t="str">
        <f>IF(G93=0,"",IF(ISTEXT(G93),"",B93))</f>
        <v/>
      </c>
      <c r="D93" s="84"/>
      <c r="E93" s="84"/>
      <c r="F93" s="85"/>
      <c r="G93" s="88">
        <f>SUM(J93:Q93)</f>
        <v>0</v>
      </c>
      <c r="H93" s="177" t="s">
        <v>787</v>
      </c>
      <c r="I93" s="180"/>
      <c r="J93" s="89"/>
      <c r="K93" s="89" t="s">
        <v>16</v>
      </c>
      <c r="L93" s="89" t="s">
        <v>16</v>
      </c>
      <c r="M93" s="89"/>
      <c r="N93" s="89"/>
      <c r="O93" s="89"/>
      <c r="P93" s="91"/>
      <c r="Q93" s="91"/>
    </row>
    <row r="94" spans="1:20" s="7" customFormat="1" ht="27.6" customHeight="1" x14ac:dyDescent="0.2">
      <c r="A94" s="117"/>
      <c r="B94" s="84">
        <v>80</v>
      </c>
      <c r="C94" s="84" t="str">
        <f>IF(SUM(C95:C106)&gt;0,B94,"")</f>
        <v/>
      </c>
      <c r="D94" s="84">
        <v>1</v>
      </c>
      <c r="E94" s="84"/>
      <c r="F94" s="85"/>
      <c r="G94" s="86"/>
      <c r="H94" s="183" t="s">
        <v>233</v>
      </c>
      <c r="I94" s="184"/>
      <c r="J94" s="185"/>
      <c r="K94" s="185"/>
      <c r="L94" s="185"/>
      <c r="M94" s="185"/>
      <c r="N94" s="185"/>
      <c r="O94" s="185"/>
      <c r="P94" s="185"/>
      <c r="Q94" s="185">
        <f>SUM(G95:G106)</f>
        <v>0</v>
      </c>
      <c r="R94" s="121"/>
      <c r="T94" s="8"/>
    </row>
    <row r="95" spans="1:20" ht="21" customHeight="1" x14ac:dyDescent="0.2">
      <c r="A95" s="117"/>
      <c r="B95" s="84">
        <v>81</v>
      </c>
      <c r="C95" s="84" t="str">
        <f>IF(SUM(C96:C106)&gt;0,B95,"")</f>
        <v/>
      </c>
      <c r="D95" s="84">
        <v>2</v>
      </c>
      <c r="E95" s="84" t="s">
        <v>380</v>
      </c>
      <c r="F95" s="85" t="s">
        <v>0</v>
      </c>
      <c r="G95" s="88" t="s">
        <v>1</v>
      </c>
      <c r="H95" s="179" t="s">
        <v>2</v>
      </c>
      <c r="I95" s="178"/>
      <c r="J95" s="89" t="s">
        <v>19</v>
      </c>
      <c r="K95" s="89" t="s">
        <v>93</v>
      </c>
      <c r="L95" s="89" t="s">
        <v>364</v>
      </c>
      <c r="M95" s="89" t="s">
        <v>359</v>
      </c>
      <c r="N95" s="89" t="s">
        <v>360</v>
      </c>
      <c r="O95" s="89" t="s">
        <v>361</v>
      </c>
      <c r="P95" s="91" t="s">
        <v>513</v>
      </c>
      <c r="Q95" s="91" t="s">
        <v>513</v>
      </c>
    </row>
    <row r="96" spans="1:20" ht="21" customHeight="1" x14ac:dyDescent="0.2">
      <c r="A96" s="117"/>
      <c r="B96" s="84">
        <v>82</v>
      </c>
      <c r="C96" s="84" t="str">
        <f t="shared" ref="C96:C106" si="11">IF(G96=0,"",IF(ISTEXT(G96),"",B96))</f>
        <v/>
      </c>
      <c r="D96" s="84"/>
      <c r="E96" s="84">
        <v>0</v>
      </c>
      <c r="F96" s="85">
        <v>0</v>
      </c>
      <c r="G96" s="88">
        <f t="shared" ref="G96:G103" si="12">SUM(J96:Q96)</f>
        <v>0</v>
      </c>
      <c r="H96" s="179" t="s">
        <v>37</v>
      </c>
      <c r="I96" s="178"/>
      <c r="J96" s="89"/>
      <c r="K96" s="89" t="s">
        <v>16</v>
      </c>
      <c r="L96" s="89" t="s">
        <v>513</v>
      </c>
      <c r="M96" s="89"/>
      <c r="N96" s="89"/>
      <c r="O96" s="89"/>
      <c r="P96" s="91"/>
      <c r="Q96" s="91"/>
    </row>
    <row r="97" spans="1:20" ht="21" customHeight="1" x14ac:dyDescent="0.2">
      <c r="A97" s="117"/>
      <c r="B97" s="84">
        <v>83</v>
      </c>
      <c r="C97" s="84" t="str">
        <f t="shared" si="11"/>
        <v/>
      </c>
      <c r="D97" s="84"/>
      <c r="E97" s="84">
        <v>0</v>
      </c>
      <c r="F97" s="85">
        <v>0</v>
      </c>
      <c r="G97" s="88">
        <f t="shared" si="12"/>
        <v>0</v>
      </c>
      <c r="H97" s="179" t="s">
        <v>38</v>
      </c>
      <c r="I97" s="178"/>
      <c r="J97" s="89"/>
      <c r="K97" s="89" t="s">
        <v>16</v>
      </c>
      <c r="L97" s="89" t="s">
        <v>16</v>
      </c>
      <c r="M97" s="89" t="s">
        <v>513</v>
      </c>
      <c r="N97" s="89" t="s">
        <v>513</v>
      </c>
      <c r="O97" s="89"/>
      <c r="P97" s="91"/>
      <c r="Q97" s="91"/>
    </row>
    <row r="98" spans="1:20" ht="21" customHeight="1" x14ac:dyDescent="0.2">
      <c r="A98" s="117"/>
      <c r="B98" s="84">
        <v>84</v>
      </c>
      <c r="C98" s="84" t="str">
        <f t="shared" si="11"/>
        <v/>
      </c>
      <c r="D98" s="84"/>
      <c r="E98" s="84">
        <v>0</v>
      </c>
      <c r="F98" s="85">
        <v>0</v>
      </c>
      <c r="G98" s="88">
        <f t="shared" si="12"/>
        <v>0</v>
      </c>
      <c r="H98" s="179" t="s">
        <v>39</v>
      </c>
      <c r="I98" s="178"/>
      <c r="J98" s="89"/>
      <c r="K98" s="89" t="s">
        <v>16</v>
      </c>
      <c r="L98" s="89" t="s">
        <v>513</v>
      </c>
      <c r="M98" s="89" t="s">
        <v>513</v>
      </c>
      <c r="N98" s="89"/>
      <c r="O98" s="89"/>
      <c r="P98" s="91"/>
      <c r="Q98" s="91"/>
    </row>
    <row r="99" spans="1:20" ht="21" customHeight="1" x14ac:dyDescent="0.2">
      <c r="A99" s="117"/>
      <c r="B99" s="84">
        <v>85</v>
      </c>
      <c r="C99" s="84" t="str">
        <f t="shared" si="11"/>
        <v/>
      </c>
      <c r="D99" s="84"/>
      <c r="E99" s="84">
        <v>0</v>
      </c>
      <c r="F99" s="85">
        <v>0</v>
      </c>
      <c r="G99" s="88">
        <f t="shared" si="12"/>
        <v>0</v>
      </c>
      <c r="H99" s="179" t="s">
        <v>23</v>
      </c>
      <c r="I99" s="178"/>
      <c r="J99" s="89"/>
      <c r="K99" s="89" t="s">
        <v>16</v>
      </c>
      <c r="L99" s="89" t="s">
        <v>513</v>
      </c>
      <c r="M99" s="89" t="s">
        <v>513</v>
      </c>
      <c r="N99" s="89" t="s">
        <v>513</v>
      </c>
      <c r="O99" s="89" t="s">
        <v>513</v>
      </c>
      <c r="P99" s="91"/>
      <c r="Q99" s="91"/>
    </row>
    <row r="100" spans="1:20" ht="21" customHeight="1" x14ac:dyDescent="0.2">
      <c r="A100" s="117"/>
      <c r="B100" s="84">
        <v>86</v>
      </c>
      <c r="C100" s="84" t="str">
        <f t="shared" si="11"/>
        <v/>
      </c>
      <c r="D100" s="84"/>
      <c r="E100" s="84">
        <v>0</v>
      </c>
      <c r="F100" s="85">
        <v>0</v>
      </c>
      <c r="G100" s="88">
        <f t="shared" si="12"/>
        <v>0</v>
      </c>
      <c r="H100" s="179" t="s">
        <v>27</v>
      </c>
      <c r="I100" s="178"/>
      <c r="J100" s="89"/>
      <c r="K100" s="89" t="s">
        <v>16</v>
      </c>
      <c r="L100" s="89"/>
      <c r="M100" s="89" t="s">
        <v>16</v>
      </c>
      <c r="N100" s="89" t="s">
        <v>513</v>
      </c>
      <c r="O100" s="89"/>
      <c r="P100" s="91"/>
      <c r="Q100" s="91"/>
    </row>
    <row r="101" spans="1:20" ht="21" customHeight="1" x14ac:dyDescent="0.2">
      <c r="A101" s="117"/>
      <c r="B101" s="84">
        <v>87</v>
      </c>
      <c r="C101" s="84" t="str">
        <f t="shared" si="11"/>
        <v/>
      </c>
      <c r="D101" s="84"/>
      <c r="E101" s="84">
        <v>0</v>
      </c>
      <c r="F101" s="85">
        <v>0</v>
      </c>
      <c r="G101" s="88">
        <f t="shared" si="12"/>
        <v>0</v>
      </c>
      <c r="H101" s="179" t="s">
        <v>21</v>
      </c>
      <c r="I101" s="178"/>
      <c r="J101" s="89"/>
      <c r="K101" s="89"/>
      <c r="L101" s="89"/>
      <c r="M101" s="89"/>
      <c r="N101" s="89"/>
      <c r="O101" s="89"/>
      <c r="P101" s="91"/>
      <c r="Q101" s="91"/>
    </row>
    <row r="102" spans="1:20" ht="21" customHeight="1" x14ac:dyDescent="0.2">
      <c r="A102" s="117"/>
      <c r="B102" s="84">
        <v>88</v>
      </c>
      <c r="C102" s="84" t="str">
        <f t="shared" si="11"/>
        <v/>
      </c>
      <c r="D102" s="84"/>
      <c r="E102" s="84">
        <v>0</v>
      </c>
      <c r="F102" s="85">
        <v>0</v>
      </c>
      <c r="G102" s="88">
        <f t="shared" si="12"/>
        <v>0</v>
      </c>
      <c r="H102" s="179" t="s">
        <v>22</v>
      </c>
      <c r="I102" s="178"/>
      <c r="J102" s="89"/>
      <c r="K102" s="89" t="s">
        <v>381</v>
      </c>
      <c r="L102" s="89" t="s">
        <v>381</v>
      </c>
      <c r="M102" s="89" t="s">
        <v>381</v>
      </c>
      <c r="N102" s="89" t="s">
        <v>381</v>
      </c>
      <c r="O102" s="89" t="s">
        <v>513</v>
      </c>
      <c r="P102" s="91" t="s">
        <v>513</v>
      </c>
      <c r="Q102" s="91"/>
    </row>
    <row r="103" spans="1:20" ht="21" customHeight="1" x14ac:dyDescent="0.2">
      <c r="A103" s="117"/>
      <c r="B103" s="84">
        <v>89</v>
      </c>
      <c r="C103" s="84" t="str">
        <f t="shared" si="11"/>
        <v/>
      </c>
      <c r="D103" s="84"/>
      <c r="E103" s="84">
        <v>0</v>
      </c>
      <c r="F103" s="85">
        <v>0</v>
      </c>
      <c r="G103" s="88">
        <f t="shared" si="12"/>
        <v>0</v>
      </c>
      <c r="H103" s="179" t="s">
        <v>28</v>
      </c>
      <c r="I103" s="178"/>
      <c r="J103" s="89" t="s">
        <v>513</v>
      </c>
      <c r="K103" s="89" t="s">
        <v>16</v>
      </c>
      <c r="L103" s="89"/>
      <c r="M103" s="89"/>
      <c r="N103" s="89"/>
      <c r="O103" s="89"/>
      <c r="P103" s="91" t="s">
        <v>513</v>
      </c>
      <c r="Q103" s="91" t="s">
        <v>513</v>
      </c>
    </row>
    <row r="104" spans="1:20" ht="21" customHeight="1" x14ac:dyDescent="0.2">
      <c r="A104" s="117"/>
      <c r="B104" s="84">
        <v>90</v>
      </c>
      <c r="C104" s="84" t="str">
        <f t="shared" si="11"/>
        <v/>
      </c>
      <c r="D104" s="84"/>
      <c r="E104" s="84">
        <v>0</v>
      </c>
      <c r="F104" s="85">
        <v>0</v>
      </c>
      <c r="G104" s="88">
        <f>SUM(J104:Q104)</f>
        <v>0</v>
      </c>
      <c r="H104" s="179" t="s">
        <v>29</v>
      </c>
      <c r="I104" s="178"/>
      <c r="J104" s="89"/>
      <c r="K104" s="89" t="s">
        <v>381</v>
      </c>
      <c r="L104" s="89" t="s">
        <v>381</v>
      </c>
      <c r="M104" s="89" t="s">
        <v>16</v>
      </c>
      <c r="N104" s="89"/>
      <c r="O104" s="90"/>
      <c r="P104" s="91" t="s">
        <v>513</v>
      </c>
      <c r="Q104" s="91"/>
    </row>
    <row r="105" spans="1:20" ht="21" customHeight="1" x14ac:dyDescent="0.2">
      <c r="A105" s="117"/>
      <c r="B105" s="84">
        <v>91</v>
      </c>
      <c r="C105" s="84" t="str">
        <f t="shared" si="11"/>
        <v/>
      </c>
      <c r="D105" s="84"/>
      <c r="E105" s="84">
        <v>0</v>
      </c>
      <c r="F105" s="85">
        <v>0</v>
      </c>
      <c r="G105" s="88">
        <f>SUM(J105:Q105)</f>
        <v>0</v>
      </c>
      <c r="H105" s="179" t="s">
        <v>30</v>
      </c>
      <c r="I105" s="178"/>
      <c r="J105" s="89"/>
      <c r="K105" s="89" t="s">
        <v>381</v>
      </c>
      <c r="L105" s="89" t="s">
        <v>16</v>
      </c>
      <c r="M105" s="89" t="s">
        <v>16</v>
      </c>
      <c r="N105" s="89" t="s">
        <v>513</v>
      </c>
      <c r="O105" s="89"/>
      <c r="P105" s="91"/>
      <c r="Q105" s="91"/>
    </row>
    <row r="106" spans="1:20" ht="21" customHeight="1" x14ac:dyDescent="0.2">
      <c r="A106" s="117"/>
      <c r="B106" s="84">
        <v>92</v>
      </c>
      <c r="C106" s="84" t="str">
        <f t="shared" si="11"/>
        <v/>
      </c>
      <c r="D106" s="84"/>
      <c r="E106" s="84">
        <v>0</v>
      </c>
      <c r="F106" s="85">
        <v>0</v>
      </c>
      <c r="G106" s="88">
        <f>SUM(J106:Q106)</f>
        <v>0</v>
      </c>
      <c r="H106" s="179" t="s">
        <v>36</v>
      </c>
      <c r="I106" s="178"/>
      <c r="J106" s="89" t="s">
        <v>515</v>
      </c>
      <c r="K106" s="89" t="s">
        <v>381</v>
      </c>
      <c r="L106" s="89" t="s">
        <v>381</v>
      </c>
      <c r="M106" s="309">
        <v>0</v>
      </c>
      <c r="N106" s="310"/>
      <c r="O106" s="89" t="s">
        <v>16</v>
      </c>
      <c r="P106" s="91" t="s">
        <v>513</v>
      </c>
      <c r="Q106" s="91" t="s">
        <v>513</v>
      </c>
    </row>
    <row r="107" spans="1:20" s="7" customFormat="1" ht="27.6" customHeight="1" x14ac:dyDescent="0.2">
      <c r="A107" s="117"/>
      <c r="B107" s="84">
        <v>93</v>
      </c>
      <c r="C107" s="84" t="str">
        <f>IF(SUM(C108:C124)&gt;0,B107,"")</f>
        <v/>
      </c>
      <c r="D107" s="84">
        <v>1</v>
      </c>
      <c r="E107" s="84"/>
      <c r="F107" s="85"/>
      <c r="G107" s="86"/>
      <c r="H107" s="183" t="s">
        <v>445</v>
      </c>
      <c r="I107" s="184"/>
      <c r="J107" s="185"/>
      <c r="K107" s="185"/>
      <c r="L107" s="185"/>
      <c r="M107" s="185" t="s">
        <v>513</v>
      </c>
      <c r="N107" s="185"/>
      <c r="O107" s="185"/>
      <c r="P107" s="185"/>
      <c r="Q107" s="185">
        <f>SUM(G108:G123)</f>
        <v>0</v>
      </c>
      <c r="R107" s="121"/>
      <c r="T107" s="8"/>
    </row>
    <row r="108" spans="1:20" ht="21" customHeight="1" x14ac:dyDescent="0.2">
      <c r="A108" s="117"/>
      <c r="B108" s="84">
        <v>94</v>
      </c>
      <c r="C108" s="84" t="str">
        <f>IF(SUM(C109:C121)&gt;0,B108,"")</f>
        <v/>
      </c>
      <c r="D108" s="84">
        <v>2</v>
      </c>
      <c r="E108" s="84" t="s">
        <v>380</v>
      </c>
      <c r="F108" s="85" t="s">
        <v>0</v>
      </c>
      <c r="G108" s="88" t="s">
        <v>1</v>
      </c>
      <c r="H108" s="179" t="s">
        <v>2</v>
      </c>
      <c r="I108" s="178"/>
      <c r="J108" s="89" t="s">
        <v>19</v>
      </c>
      <c r="K108" s="89" t="s">
        <v>93</v>
      </c>
      <c r="L108" s="89" t="s">
        <v>364</v>
      </c>
      <c r="M108" s="89" t="s">
        <v>359</v>
      </c>
      <c r="N108" s="89" t="s">
        <v>360</v>
      </c>
      <c r="O108" s="89" t="s">
        <v>518</v>
      </c>
      <c r="P108" s="91" t="s">
        <v>513</v>
      </c>
      <c r="Q108" s="91" t="s">
        <v>513</v>
      </c>
    </row>
    <row r="109" spans="1:20" ht="21" customHeight="1" x14ac:dyDescent="0.2">
      <c r="A109" s="117"/>
      <c r="B109" s="84">
        <v>95</v>
      </c>
      <c r="C109" s="84" t="str">
        <f t="shared" ref="C109:C121" si="13">IF(G109=0,"",IF(ISTEXT(G109),"",B109))</f>
        <v/>
      </c>
      <c r="D109" s="84"/>
      <c r="E109" s="84">
        <v>0</v>
      </c>
      <c r="F109" s="85">
        <v>0</v>
      </c>
      <c r="G109" s="88">
        <f t="shared" ref="G109:G121" si="14">SUM(J109:Q109)</f>
        <v>0</v>
      </c>
      <c r="H109" s="179" t="s">
        <v>4</v>
      </c>
      <c r="I109" s="178"/>
      <c r="J109" s="89"/>
      <c r="K109" s="89" t="s">
        <v>16</v>
      </c>
      <c r="L109" s="90"/>
      <c r="M109" s="89"/>
      <c r="N109" s="89" t="s">
        <v>513</v>
      </c>
      <c r="O109" s="89"/>
      <c r="P109" s="91"/>
      <c r="Q109" s="91"/>
    </row>
    <row r="110" spans="1:20" ht="21" customHeight="1" x14ac:dyDescent="0.2">
      <c r="A110" s="117"/>
      <c r="B110" s="84">
        <v>96</v>
      </c>
      <c r="C110" s="84" t="str">
        <f t="shared" si="13"/>
        <v/>
      </c>
      <c r="D110" s="84"/>
      <c r="E110" s="84">
        <v>0</v>
      </c>
      <c r="F110" s="85">
        <v>0</v>
      </c>
      <c r="G110" s="88">
        <f t="shared" si="14"/>
        <v>0</v>
      </c>
      <c r="H110" s="179" t="s">
        <v>25</v>
      </c>
      <c r="I110" s="178"/>
      <c r="J110" s="89"/>
      <c r="K110" s="89" t="s">
        <v>16</v>
      </c>
      <c r="L110" s="89" t="s">
        <v>16</v>
      </c>
      <c r="M110" s="89" t="s">
        <v>513</v>
      </c>
      <c r="N110" s="89" t="s">
        <v>513</v>
      </c>
      <c r="O110" s="89" t="s">
        <v>513</v>
      </c>
      <c r="P110" s="91"/>
      <c r="Q110" s="91"/>
    </row>
    <row r="111" spans="1:20" ht="21" customHeight="1" x14ac:dyDescent="0.2">
      <c r="A111" s="117"/>
      <c r="B111" s="84">
        <v>97</v>
      </c>
      <c r="C111" s="84" t="str">
        <f t="shared" si="13"/>
        <v/>
      </c>
      <c r="D111" s="84"/>
      <c r="E111" s="84">
        <v>0</v>
      </c>
      <c r="F111" s="85">
        <v>0</v>
      </c>
      <c r="G111" s="88">
        <f t="shared" si="14"/>
        <v>0</v>
      </c>
      <c r="H111" s="179" t="s">
        <v>18</v>
      </c>
      <c r="I111" s="178"/>
      <c r="J111" s="89"/>
      <c r="K111" s="89" t="s">
        <v>16</v>
      </c>
      <c r="L111" s="89" t="s">
        <v>16</v>
      </c>
      <c r="M111" s="89" t="s">
        <v>513</v>
      </c>
      <c r="N111" s="89" t="s">
        <v>513</v>
      </c>
      <c r="O111" s="89"/>
      <c r="P111" s="91"/>
      <c r="Q111" s="91"/>
    </row>
    <row r="112" spans="1:20" ht="21" customHeight="1" x14ac:dyDescent="0.2">
      <c r="A112" s="117"/>
      <c r="B112" s="84">
        <v>98</v>
      </c>
      <c r="C112" s="84" t="str">
        <f t="shared" si="13"/>
        <v/>
      </c>
      <c r="D112" s="84"/>
      <c r="E112" s="84">
        <v>0</v>
      </c>
      <c r="F112" s="85">
        <v>0</v>
      </c>
      <c r="G112" s="88">
        <f t="shared" si="14"/>
        <v>0</v>
      </c>
      <c r="H112" s="179" t="s">
        <v>26</v>
      </c>
      <c r="I112" s="178"/>
      <c r="J112" s="89"/>
      <c r="K112" s="89"/>
      <c r="L112" s="89"/>
      <c r="M112" s="89" t="s">
        <v>513</v>
      </c>
      <c r="N112" s="89" t="s">
        <v>513</v>
      </c>
      <c r="O112" s="89"/>
      <c r="P112" s="91"/>
      <c r="Q112" s="91"/>
    </row>
    <row r="113" spans="1:20" ht="21" customHeight="1" x14ac:dyDescent="0.2">
      <c r="A113" s="117"/>
      <c r="B113" s="84">
        <v>99</v>
      </c>
      <c r="C113" s="84" t="str">
        <f t="shared" si="13"/>
        <v/>
      </c>
      <c r="D113" s="84"/>
      <c r="E113" s="84">
        <v>0</v>
      </c>
      <c r="F113" s="85">
        <v>0</v>
      </c>
      <c r="G113" s="88">
        <f t="shared" si="14"/>
        <v>0</v>
      </c>
      <c r="H113" s="179" t="s">
        <v>5</v>
      </c>
      <c r="I113" s="178"/>
      <c r="J113" s="89"/>
      <c r="K113" s="89"/>
      <c r="L113" s="89"/>
      <c r="M113" s="89"/>
      <c r="N113" s="89"/>
      <c r="O113" s="89"/>
      <c r="P113" s="91"/>
      <c r="Q113" s="91"/>
    </row>
    <row r="114" spans="1:20" ht="21" customHeight="1" x14ac:dyDescent="0.2">
      <c r="A114" s="117"/>
      <c r="B114" s="84">
        <v>100</v>
      </c>
      <c r="C114" s="84" t="str">
        <f t="shared" si="13"/>
        <v/>
      </c>
      <c r="D114" s="84"/>
      <c r="E114" s="84">
        <v>0</v>
      </c>
      <c r="F114" s="85">
        <v>0</v>
      </c>
      <c r="G114" s="88">
        <f t="shared" si="14"/>
        <v>0</v>
      </c>
      <c r="H114" s="179" t="s">
        <v>35</v>
      </c>
      <c r="I114" s="178"/>
      <c r="J114" s="89">
        <v>0</v>
      </c>
      <c r="K114" s="89" t="s">
        <v>16</v>
      </c>
      <c r="L114" s="89" t="s">
        <v>16</v>
      </c>
      <c r="M114" s="89" t="s">
        <v>513</v>
      </c>
      <c r="N114" s="89" t="s">
        <v>513</v>
      </c>
      <c r="O114" s="89" t="s">
        <v>513</v>
      </c>
      <c r="P114" s="91"/>
      <c r="Q114" s="91"/>
    </row>
    <row r="115" spans="1:20" ht="21" customHeight="1" x14ac:dyDescent="0.2">
      <c r="A115" s="117"/>
      <c r="B115" s="84">
        <v>101</v>
      </c>
      <c r="C115" s="84" t="str">
        <f t="shared" ref="C115" si="15">IF(G115=0,"",IF(ISTEXT(G115),"",B115))</f>
        <v/>
      </c>
      <c r="D115" s="84"/>
      <c r="E115" s="84">
        <v>0</v>
      </c>
      <c r="F115" s="85">
        <v>0</v>
      </c>
      <c r="G115" s="88">
        <f t="shared" ref="G115" si="16">SUM(J115:Q115)</f>
        <v>0</v>
      </c>
      <c r="H115" s="249" t="s">
        <v>811</v>
      </c>
      <c r="I115" s="250"/>
      <c r="J115" s="89"/>
      <c r="K115" s="89" t="s">
        <v>16</v>
      </c>
      <c r="L115" s="89"/>
      <c r="M115" s="89" t="s">
        <v>513</v>
      </c>
      <c r="N115" s="89" t="s">
        <v>513</v>
      </c>
      <c r="O115" s="89"/>
      <c r="P115" s="91"/>
      <c r="Q115" s="91"/>
    </row>
    <row r="116" spans="1:20" ht="21" customHeight="1" x14ac:dyDescent="0.2">
      <c r="A116" s="117"/>
      <c r="B116" s="84">
        <v>102</v>
      </c>
      <c r="C116" s="84" t="str">
        <f t="shared" si="13"/>
        <v/>
      </c>
      <c r="D116" s="84"/>
      <c r="E116" s="84">
        <v>0</v>
      </c>
      <c r="F116" s="85">
        <v>0</v>
      </c>
      <c r="G116" s="88">
        <f t="shared" si="14"/>
        <v>0</v>
      </c>
      <c r="H116" s="179" t="s">
        <v>10</v>
      </c>
      <c r="I116" s="178"/>
      <c r="J116" s="89"/>
      <c r="K116" s="89" t="s">
        <v>16</v>
      </c>
      <c r="L116" s="89" t="s">
        <v>16</v>
      </c>
      <c r="M116" s="89" t="s">
        <v>513</v>
      </c>
      <c r="N116" s="89" t="s">
        <v>513</v>
      </c>
      <c r="O116" s="89"/>
      <c r="P116" s="91"/>
      <c r="Q116" s="91"/>
    </row>
    <row r="117" spans="1:20" ht="21" customHeight="1" x14ac:dyDescent="0.2">
      <c r="A117" s="117"/>
      <c r="B117" s="84">
        <v>103</v>
      </c>
      <c r="C117" s="84" t="str">
        <f t="shared" si="13"/>
        <v/>
      </c>
      <c r="D117" s="84"/>
      <c r="E117" s="84">
        <v>0</v>
      </c>
      <c r="F117" s="85">
        <v>0</v>
      </c>
      <c r="G117" s="88">
        <f t="shared" si="14"/>
        <v>0</v>
      </c>
      <c r="H117" s="177" t="s">
        <v>282</v>
      </c>
      <c r="I117" s="180"/>
      <c r="J117" s="89"/>
      <c r="K117" s="89" t="s">
        <v>16</v>
      </c>
      <c r="L117" s="89" t="s">
        <v>16</v>
      </c>
      <c r="M117" s="89" t="s">
        <v>513</v>
      </c>
      <c r="N117" s="89" t="s">
        <v>513</v>
      </c>
      <c r="O117" s="89"/>
      <c r="P117" s="91"/>
      <c r="Q117" s="91"/>
    </row>
    <row r="118" spans="1:20" ht="21" customHeight="1" x14ac:dyDescent="0.2">
      <c r="A118" s="117"/>
      <c r="B118" s="84">
        <v>104</v>
      </c>
      <c r="C118" s="84" t="str">
        <f t="shared" si="13"/>
        <v/>
      </c>
      <c r="D118" s="84"/>
      <c r="E118" s="84">
        <v>0</v>
      </c>
      <c r="F118" s="85">
        <v>0</v>
      </c>
      <c r="G118" s="88">
        <f t="shared" si="14"/>
        <v>0</v>
      </c>
      <c r="H118" s="177" t="s">
        <v>283</v>
      </c>
      <c r="I118" s="180"/>
      <c r="J118" s="89"/>
      <c r="K118" s="89" t="s">
        <v>16</v>
      </c>
      <c r="L118" s="89"/>
      <c r="M118" s="89"/>
      <c r="N118" s="89" t="s">
        <v>513</v>
      </c>
      <c r="O118" s="89"/>
      <c r="P118" s="91"/>
      <c r="Q118" s="91"/>
      <c r="R118" s="124">
        <v>0</v>
      </c>
    </row>
    <row r="119" spans="1:20" ht="21" customHeight="1" x14ac:dyDescent="0.2">
      <c r="A119" s="117"/>
      <c r="B119" s="84">
        <v>105</v>
      </c>
      <c r="C119" s="84" t="str">
        <f t="shared" si="13"/>
        <v/>
      </c>
      <c r="D119" s="84"/>
      <c r="E119" s="84">
        <v>0</v>
      </c>
      <c r="F119" s="85">
        <v>0</v>
      </c>
      <c r="G119" s="88">
        <f t="shared" si="14"/>
        <v>0</v>
      </c>
      <c r="H119" s="179" t="s">
        <v>34</v>
      </c>
      <c r="I119" s="178"/>
      <c r="J119" s="89"/>
      <c r="K119" s="89" t="s">
        <v>16</v>
      </c>
      <c r="L119" s="89" t="s">
        <v>16</v>
      </c>
      <c r="M119" s="89" t="s">
        <v>513</v>
      </c>
      <c r="N119" s="89" t="s">
        <v>513</v>
      </c>
      <c r="O119" s="89"/>
      <c r="P119" s="91" t="s">
        <v>513</v>
      </c>
      <c r="Q119" s="91"/>
    </row>
    <row r="120" spans="1:20" ht="21" customHeight="1" x14ac:dyDescent="0.2">
      <c r="A120" s="117"/>
      <c r="B120" s="84">
        <v>106</v>
      </c>
      <c r="C120" s="84" t="str">
        <f t="shared" si="13"/>
        <v/>
      </c>
      <c r="D120" s="84"/>
      <c r="E120" s="84">
        <v>0</v>
      </c>
      <c r="F120" s="85">
        <v>0</v>
      </c>
      <c r="G120" s="88">
        <f t="shared" si="14"/>
        <v>0</v>
      </c>
      <c r="H120" s="179" t="s">
        <v>42</v>
      </c>
      <c r="I120" s="178"/>
      <c r="J120" s="89"/>
      <c r="K120" s="89" t="s">
        <v>16</v>
      </c>
      <c r="L120" s="89" t="s">
        <v>16</v>
      </c>
      <c r="M120" s="89" t="s">
        <v>513</v>
      </c>
      <c r="N120" s="89" t="s">
        <v>513</v>
      </c>
      <c r="O120" s="89" t="s">
        <v>513</v>
      </c>
      <c r="P120" s="91"/>
      <c r="Q120" s="91"/>
    </row>
    <row r="121" spans="1:20" ht="21" customHeight="1" x14ac:dyDescent="0.2">
      <c r="A121" s="117"/>
      <c r="B121" s="84">
        <v>107</v>
      </c>
      <c r="C121" s="84" t="str">
        <f t="shared" si="13"/>
        <v/>
      </c>
      <c r="D121" s="84"/>
      <c r="E121" s="84">
        <v>0</v>
      </c>
      <c r="F121" s="85">
        <v>0</v>
      </c>
      <c r="G121" s="88">
        <f t="shared" si="14"/>
        <v>0</v>
      </c>
      <c r="H121" s="179" t="s">
        <v>11</v>
      </c>
      <c r="I121" s="178"/>
      <c r="J121" s="89"/>
      <c r="K121" s="89"/>
      <c r="L121" s="89"/>
      <c r="M121" s="89" t="s">
        <v>513</v>
      </c>
      <c r="N121" s="89" t="s">
        <v>513</v>
      </c>
      <c r="O121" s="89" t="s">
        <v>513</v>
      </c>
      <c r="P121" s="91"/>
      <c r="Q121" s="91"/>
    </row>
    <row r="122" spans="1:20" ht="21" customHeight="1" x14ac:dyDescent="0.2">
      <c r="A122" s="117"/>
      <c r="B122" s="84">
        <v>108</v>
      </c>
      <c r="C122" s="84" t="str">
        <f>IF(SUM(C123:C124)&gt;0,B122,"")</f>
        <v/>
      </c>
      <c r="D122" s="84">
        <v>2</v>
      </c>
      <c r="E122" s="84" t="s">
        <v>380</v>
      </c>
      <c r="F122" s="85" t="s">
        <v>0</v>
      </c>
      <c r="G122" s="88" t="s">
        <v>1</v>
      </c>
      <c r="H122" s="179" t="s">
        <v>2</v>
      </c>
      <c r="I122" s="178"/>
      <c r="J122" s="89" t="s">
        <v>19</v>
      </c>
      <c r="K122" s="89" t="s">
        <v>93</v>
      </c>
      <c r="L122" s="89" t="s">
        <v>364</v>
      </c>
      <c r="M122" s="89" t="s">
        <v>359</v>
      </c>
      <c r="N122" s="89" t="s">
        <v>363</v>
      </c>
      <c r="O122" s="89" t="s">
        <v>516</v>
      </c>
      <c r="P122" s="89" t="s">
        <v>366</v>
      </c>
      <c r="Q122" s="91" t="s">
        <v>513</v>
      </c>
    </row>
    <row r="123" spans="1:20" ht="21" customHeight="1" x14ac:dyDescent="0.2">
      <c r="A123" s="117"/>
      <c r="B123" s="84">
        <v>109</v>
      </c>
      <c r="C123" s="84" t="str">
        <f>IF(G123=0,"",IF(ISTEXT(G123),"",B123))</f>
        <v/>
      </c>
      <c r="D123" s="84"/>
      <c r="E123" s="84">
        <v>0</v>
      </c>
      <c r="F123" s="85">
        <v>0</v>
      </c>
      <c r="G123" s="88">
        <f>SUM(J123:Q123)</f>
        <v>0</v>
      </c>
      <c r="H123" s="179" t="s">
        <v>40</v>
      </c>
      <c r="I123" s="178"/>
      <c r="J123" s="89"/>
      <c r="K123" s="89">
        <v>0</v>
      </c>
      <c r="L123" s="89" t="s">
        <v>513</v>
      </c>
      <c r="M123" s="89" t="s">
        <v>16</v>
      </c>
      <c r="N123" s="89"/>
      <c r="O123" s="89"/>
      <c r="P123" s="89"/>
      <c r="Q123" s="91"/>
    </row>
    <row r="124" spans="1:20" ht="21" customHeight="1" x14ac:dyDescent="0.2">
      <c r="A124" s="117"/>
      <c r="B124" s="84">
        <v>110</v>
      </c>
      <c r="C124" s="84" t="str">
        <f>IF(G124=0,"",IF(ISTEXT(G124),"",B124))</f>
        <v/>
      </c>
      <c r="D124" s="84"/>
      <c r="E124" s="84">
        <v>0</v>
      </c>
      <c r="F124" s="85">
        <v>0</v>
      </c>
      <c r="G124" s="88" t="s">
        <v>16</v>
      </c>
      <c r="H124" s="179" t="s">
        <v>636</v>
      </c>
      <c r="I124" s="178"/>
      <c r="J124" s="89" t="s">
        <v>16</v>
      </c>
      <c r="K124" s="89" t="s">
        <v>16</v>
      </c>
      <c r="L124" s="89" t="s">
        <v>16</v>
      </c>
      <c r="M124" s="89" t="s">
        <v>16</v>
      </c>
      <c r="N124" s="89" t="s">
        <v>16</v>
      </c>
      <c r="O124" s="89" t="s">
        <v>16</v>
      </c>
      <c r="P124" s="89" t="s">
        <v>16</v>
      </c>
      <c r="Q124" s="91"/>
    </row>
    <row r="125" spans="1:20" s="7" customFormat="1" ht="27.6" customHeight="1" x14ac:dyDescent="0.2">
      <c r="A125" s="117"/>
      <c r="B125" s="84">
        <v>111</v>
      </c>
      <c r="C125" s="84" t="str">
        <f>IF(SUM(C126:C132)&gt;0,B125,"")</f>
        <v/>
      </c>
      <c r="D125" s="84">
        <v>1</v>
      </c>
      <c r="E125" s="84"/>
      <c r="F125" s="85"/>
      <c r="G125" s="86"/>
      <c r="H125" s="183" t="s">
        <v>857</v>
      </c>
      <c r="I125" s="184"/>
      <c r="J125" s="185"/>
      <c r="K125" s="185"/>
      <c r="L125" s="185"/>
      <c r="M125" s="185"/>
      <c r="N125" s="185"/>
      <c r="O125" s="185"/>
      <c r="P125" s="185"/>
      <c r="Q125" s="185">
        <f>SUM(G126:G132)</f>
        <v>0</v>
      </c>
      <c r="R125" s="121"/>
      <c r="T125" s="8"/>
    </row>
    <row r="126" spans="1:20" ht="21" customHeight="1" x14ac:dyDescent="0.2">
      <c r="A126" s="117"/>
      <c r="B126" s="84">
        <v>112</v>
      </c>
      <c r="C126" s="84" t="str">
        <f>IF(SUM(C127:C132)&gt;0,B126,"")</f>
        <v/>
      </c>
      <c r="D126" s="84">
        <v>2</v>
      </c>
      <c r="E126" s="84" t="s">
        <v>380</v>
      </c>
      <c r="F126" s="85" t="s">
        <v>0</v>
      </c>
      <c r="G126" s="88" t="s">
        <v>1</v>
      </c>
      <c r="H126" s="281" t="s">
        <v>2</v>
      </c>
      <c r="I126" s="282"/>
      <c r="J126" s="89" t="s">
        <v>19</v>
      </c>
      <c r="K126" s="89" t="s">
        <v>93</v>
      </c>
      <c r="L126" s="89" t="s">
        <v>364</v>
      </c>
      <c r="M126" s="89" t="s">
        <v>359</v>
      </c>
      <c r="N126" s="89" t="s">
        <v>360</v>
      </c>
      <c r="O126" s="89" t="s">
        <v>361</v>
      </c>
      <c r="P126" s="91" t="s">
        <v>513</v>
      </c>
      <c r="Q126" s="91" t="s">
        <v>513</v>
      </c>
    </row>
    <row r="127" spans="1:20" ht="21" customHeight="1" x14ac:dyDescent="0.2">
      <c r="A127" s="117"/>
      <c r="B127" s="84">
        <v>113</v>
      </c>
      <c r="C127" s="84" t="str">
        <f t="shared" ref="C127" si="17">IF(G127=0,"",IF(ISTEXT(G127),"",B127))</f>
        <v/>
      </c>
      <c r="D127" s="84"/>
      <c r="E127" s="84">
        <v>0</v>
      </c>
      <c r="F127" s="85">
        <v>0</v>
      </c>
      <c r="G127" s="88">
        <f t="shared" ref="G127" si="18">SUM(J127:Q127)</f>
        <v>0</v>
      </c>
      <c r="H127" s="301" t="s">
        <v>61</v>
      </c>
      <c r="I127" s="302"/>
      <c r="J127" s="89"/>
      <c r="K127" s="89" t="s">
        <v>16</v>
      </c>
      <c r="L127" s="89" t="s">
        <v>513</v>
      </c>
      <c r="M127" s="89"/>
      <c r="N127" s="89"/>
      <c r="O127" s="89"/>
      <c r="P127" s="91"/>
      <c r="Q127" s="91"/>
    </row>
    <row r="128" spans="1:20" ht="21" customHeight="1" x14ac:dyDescent="0.2">
      <c r="A128" s="117"/>
      <c r="B128" s="84">
        <v>114</v>
      </c>
      <c r="C128" s="84" t="str">
        <f t="shared" ref="C128:C132" si="19">IF(G128=0,"",IF(ISTEXT(G128),"",B128))</f>
        <v/>
      </c>
      <c r="D128" s="84"/>
      <c r="E128" s="84">
        <v>0</v>
      </c>
      <c r="F128" s="85">
        <v>0</v>
      </c>
      <c r="G128" s="88">
        <f t="shared" ref="G128:G132" si="20">SUM(J128:Q128)</f>
        <v>0</v>
      </c>
      <c r="H128" s="281" t="s">
        <v>906</v>
      </c>
      <c r="I128" s="282"/>
      <c r="J128" s="89"/>
      <c r="K128" s="89" t="s">
        <v>16</v>
      </c>
      <c r="L128" s="89" t="s">
        <v>16</v>
      </c>
      <c r="M128" s="89"/>
      <c r="N128" s="89"/>
      <c r="O128" s="89"/>
      <c r="P128" s="91"/>
      <c r="Q128" s="91"/>
      <c r="R128" s="121" t="s">
        <v>905</v>
      </c>
    </row>
    <row r="129" spans="1:3253" ht="21" customHeight="1" x14ac:dyDescent="0.2">
      <c r="A129" s="117"/>
      <c r="B129" s="84">
        <v>115</v>
      </c>
      <c r="C129" s="84" t="str">
        <f t="shared" si="19"/>
        <v/>
      </c>
      <c r="D129" s="84"/>
      <c r="E129" s="84">
        <v>0</v>
      </c>
      <c r="F129" s="85">
        <v>0</v>
      </c>
      <c r="G129" s="88">
        <f t="shared" si="20"/>
        <v>0</v>
      </c>
      <c r="H129" s="281" t="s">
        <v>828</v>
      </c>
      <c r="I129" s="282"/>
      <c r="J129" s="89"/>
      <c r="K129" s="89" t="s">
        <v>16</v>
      </c>
      <c r="L129" s="89" t="s">
        <v>16</v>
      </c>
      <c r="M129" s="89" t="s">
        <v>513</v>
      </c>
      <c r="N129" s="89" t="s">
        <v>513</v>
      </c>
      <c r="O129" s="89"/>
      <c r="P129" s="91"/>
      <c r="Q129" s="91"/>
    </row>
    <row r="130" spans="1:3253" ht="21" customHeight="1" x14ac:dyDescent="0.2">
      <c r="A130" s="117"/>
      <c r="B130" s="84">
        <v>116</v>
      </c>
      <c r="C130" s="84" t="str">
        <f t="shared" si="19"/>
        <v/>
      </c>
      <c r="D130" s="84"/>
      <c r="E130" s="84">
        <v>0</v>
      </c>
      <c r="F130" s="85">
        <v>0</v>
      </c>
      <c r="G130" s="88">
        <f t="shared" si="20"/>
        <v>0</v>
      </c>
      <c r="H130" s="281" t="s">
        <v>858</v>
      </c>
      <c r="I130" s="282"/>
      <c r="J130" s="89"/>
      <c r="K130" s="89"/>
      <c r="L130" s="89" t="s">
        <v>513</v>
      </c>
      <c r="M130" s="89" t="s">
        <v>513</v>
      </c>
      <c r="N130" s="89"/>
      <c r="O130" s="89"/>
      <c r="P130" s="91"/>
      <c r="Q130" s="91"/>
    </row>
    <row r="131" spans="1:3253" ht="21" customHeight="1" x14ac:dyDescent="0.2">
      <c r="A131" s="117"/>
      <c r="B131" s="84">
        <v>117</v>
      </c>
      <c r="C131" s="84" t="str">
        <f t="shared" si="19"/>
        <v/>
      </c>
      <c r="D131" s="84"/>
      <c r="E131" s="84">
        <v>0</v>
      </c>
      <c r="F131" s="85">
        <v>0</v>
      </c>
      <c r="G131" s="88">
        <f t="shared" si="20"/>
        <v>0</v>
      </c>
      <c r="H131" s="281" t="s">
        <v>393</v>
      </c>
      <c r="I131" s="282"/>
      <c r="J131" s="89"/>
      <c r="K131" s="89" t="s">
        <v>16</v>
      </c>
      <c r="L131" s="89" t="s">
        <v>16</v>
      </c>
      <c r="M131" s="89" t="s">
        <v>513</v>
      </c>
      <c r="N131" s="89" t="s">
        <v>513</v>
      </c>
      <c r="O131" s="89" t="s">
        <v>513</v>
      </c>
      <c r="P131" s="91"/>
      <c r="Q131" s="91"/>
    </row>
    <row r="132" spans="1:3253" ht="21" customHeight="1" x14ac:dyDescent="0.2">
      <c r="A132" s="117"/>
      <c r="B132" s="84">
        <v>118</v>
      </c>
      <c r="C132" s="84" t="str">
        <f t="shared" si="19"/>
        <v/>
      </c>
      <c r="D132" s="84"/>
      <c r="E132" s="84">
        <v>0</v>
      </c>
      <c r="F132" s="85">
        <v>0</v>
      </c>
      <c r="G132" s="88">
        <f t="shared" si="20"/>
        <v>0</v>
      </c>
      <c r="H132" s="281" t="s">
        <v>195</v>
      </c>
      <c r="I132" s="282"/>
      <c r="J132" s="89"/>
      <c r="K132" s="89" t="s">
        <v>16</v>
      </c>
      <c r="L132" s="89" t="s">
        <v>16</v>
      </c>
      <c r="M132" s="89"/>
      <c r="N132" s="89" t="s">
        <v>513</v>
      </c>
      <c r="O132" s="89"/>
      <c r="P132" s="91"/>
      <c r="Q132" s="91"/>
    </row>
    <row r="133" spans="1:3253" s="7" customFormat="1" ht="27.6" customHeight="1" x14ac:dyDescent="0.2">
      <c r="A133" s="117"/>
      <c r="B133" s="84">
        <v>119</v>
      </c>
      <c r="C133" s="84" t="str">
        <f>IF(SUM(C134:C186)&gt;0,B133,"")</f>
        <v/>
      </c>
      <c r="D133" s="84">
        <v>1</v>
      </c>
      <c r="E133" s="84"/>
      <c r="F133" s="85"/>
      <c r="G133" s="86"/>
      <c r="H133" s="183" t="s">
        <v>255</v>
      </c>
      <c r="I133" s="184"/>
      <c r="J133" s="185"/>
      <c r="K133" s="185"/>
      <c r="L133" s="185"/>
      <c r="M133" s="185"/>
      <c r="N133" s="185"/>
      <c r="O133" s="185"/>
      <c r="P133" s="185"/>
      <c r="Q133" s="185">
        <f>SUM(G134:G186)</f>
        <v>0</v>
      </c>
      <c r="R133" s="121"/>
      <c r="T133" s="8"/>
    </row>
    <row r="134" spans="1:3253" s="68" customFormat="1" ht="21" customHeight="1" x14ac:dyDescent="0.2">
      <c r="A134" s="117"/>
      <c r="B134" s="84">
        <v>120</v>
      </c>
      <c r="C134" s="101" t="str">
        <f>IF(SUM(C135:C176)&gt;0,B134,"")</f>
        <v/>
      </c>
      <c r="D134" s="101">
        <v>2</v>
      </c>
      <c r="E134" s="101" t="s">
        <v>380</v>
      </c>
      <c r="F134" s="102" t="s">
        <v>0</v>
      </c>
      <c r="G134" s="103" t="s">
        <v>1</v>
      </c>
      <c r="H134" s="186" t="s">
        <v>2</v>
      </c>
      <c r="I134" s="187"/>
      <c r="J134" s="175" t="s">
        <v>19</v>
      </c>
      <c r="K134" s="89" t="s">
        <v>93</v>
      </c>
      <c r="L134" s="89" t="s">
        <v>364</v>
      </c>
      <c r="M134" s="89" t="s">
        <v>359</v>
      </c>
      <c r="N134" s="89" t="s">
        <v>360</v>
      </c>
      <c r="O134" s="89" t="s">
        <v>361</v>
      </c>
      <c r="P134" s="91" t="s">
        <v>513</v>
      </c>
      <c r="Q134" s="91" t="s">
        <v>513</v>
      </c>
      <c r="R134" s="121"/>
      <c r="S134" s="69"/>
      <c r="T134" s="70"/>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c r="FD134" s="69"/>
      <c r="FE134" s="69"/>
      <c r="FF134" s="69"/>
      <c r="FG134" s="69"/>
      <c r="FH134" s="69"/>
      <c r="FI134" s="69"/>
      <c r="FJ134" s="69"/>
      <c r="FK134" s="69"/>
      <c r="FL134" s="69"/>
      <c r="FM134" s="69"/>
      <c r="FN134" s="69"/>
      <c r="FO134" s="69"/>
      <c r="FP134" s="69"/>
      <c r="FQ134" s="69"/>
      <c r="FR134" s="69"/>
      <c r="FS134" s="69"/>
      <c r="FT134" s="69"/>
      <c r="FU134" s="69"/>
      <c r="FV134" s="69"/>
      <c r="FW134" s="69"/>
      <c r="FX134" s="69"/>
      <c r="FY134" s="69"/>
      <c r="FZ134" s="69"/>
      <c r="GA134" s="69"/>
      <c r="GB134" s="69"/>
      <c r="GC134" s="69"/>
      <c r="GD134" s="69"/>
      <c r="GE134" s="69"/>
      <c r="GF134" s="69"/>
      <c r="GG134" s="69"/>
      <c r="GH134" s="69"/>
      <c r="GI134" s="69"/>
      <c r="GJ134" s="69"/>
      <c r="GK134" s="69"/>
      <c r="GL134" s="69"/>
      <c r="GM134" s="69"/>
      <c r="GN134" s="69"/>
      <c r="GO134" s="69"/>
      <c r="GP134" s="69"/>
      <c r="GQ134" s="69"/>
      <c r="GR134" s="69"/>
      <c r="GS134" s="69"/>
      <c r="GT134" s="69"/>
      <c r="GU134" s="69"/>
      <c r="GV134" s="69"/>
      <c r="GW134" s="69"/>
      <c r="GX134" s="69"/>
      <c r="GY134" s="69"/>
      <c r="GZ134" s="69"/>
      <c r="HA134" s="69"/>
      <c r="HB134" s="69"/>
      <c r="HC134" s="69"/>
      <c r="HD134" s="69"/>
      <c r="HE134" s="69"/>
      <c r="HF134" s="69"/>
      <c r="HG134" s="69"/>
      <c r="HH134" s="69"/>
      <c r="HI134" s="69"/>
      <c r="HJ134" s="69"/>
      <c r="HK134" s="69"/>
      <c r="HL134" s="69"/>
      <c r="HM134" s="69"/>
      <c r="HN134" s="69"/>
      <c r="HO134" s="69"/>
      <c r="HP134" s="69"/>
      <c r="HQ134" s="69"/>
      <c r="HR134" s="69"/>
      <c r="HS134" s="69"/>
      <c r="HT134" s="69"/>
      <c r="HU134" s="69"/>
      <c r="HV134" s="69"/>
      <c r="HW134" s="69"/>
      <c r="HX134" s="69"/>
      <c r="HY134" s="69"/>
      <c r="HZ134" s="69"/>
      <c r="IA134" s="69"/>
      <c r="IB134" s="69"/>
      <c r="IC134" s="69"/>
      <c r="ID134" s="69"/>
      <c r="IE134" s="69"/>
      <c r="IF134" s="69"/>
      <c r="IG134" s="69"/>
      <c r="IH134" s="69"/>
      <c r="II134" s="69"/>
      <c r="IJ134" s="69"/>
      <c r="IK134" s="69"/>
      <c r="IL134" s="69"/>
      <c r="IM134" s="69"/>
      <c r="IN134" s="69"/>
      <c r="IO134" s="69"/>
      <c r="IP134" s="69"/>
      <c r="IQ134" s="69"/>
      <c r="IR134" s="69"/>
      <c r="IS134" s="69"/>
      <c r="IT134" s="69"/>
      <c r="IU134" s="69"/>
      <c r="IV134" s="69"/>
      <c r="IW134" s="69"/>
      <c r="IX134" s="69"/>
      <c r="IY134" s="69"/>
      <c r="IZ134" s="69"/>
      <c r="JA134" s="69"/>
      <c r="JB134" s="69"/>
      <c r="JC134" s="69"/>
      <c r="JD134" s="69"/>
      <c r="JE134" s="69"/>
      <c r="JF134" s="69"/>
      <c r="JG134" s="69"/>
      <c r="JH134" s="69"/>
      <c r="JI134" s="69"/>
      <c r="JJ134" s="69"/>
      <c r="JK134" s="69"/>
      <c r="JL134" s="69"/>
      <c r="JM134" s="69"/>
      <c r="JN134" s="69"/>
      <c r="JO134" s="69"/>
      <c r="JP134" s="69"/>
      <c r="JQ134" s="69"/>
      <c r="JR134" s="69"/>
      <c r="JS134" s="69"/>
      <c r="JT134" s="69"/>
      <c r="JU134" s="69"/>
      <c r="JV134" s="69"/>
      <c r="JW134" s="69"/>
      <c r="JX134" s="69"/>
      <c r="JY134" s="69"/>
      <c r="JZ134" s="69"/>
      <c r="KA134" s="69"/>
      <c r="KB134" s="69"/>
      <c r="KC134" s="69"/>
      <c r="KD134" s="69"/>
      <c r="KE134" s="69"/>
      <c r="KF134" s="69"/>
      <c r="KG134" s="69"/>
      <c r="KH134" s="69"/>
      <c r="KI134" s="69"/>
      <c r="KJ134" s="69"/>
      <c r="KK134" s="69"/>
      <c r="KL134" s="69"/>
      <c r="KM134" s="69"/>
      <c r="KN134" s="69"/>
      <c r="KO134" s="69"/>
      <c r="KP134" s="69"/>
      <c r="KQ134" s="69"/>
      <c r="KR134" s="69"/>
      <c r="KS134" s="69"/>
      <c r="KT134" s="69"/>
      <c r="KU134" s="69"/>
      <c r="KV134" s="69"/>
      <c r="KW134" s="69"/>
      <c r="KX134" s="69"/>
      <c r="KY134" s="69"/>
      <c r="KZ134" s="69"/>
      <c r="LA134" s="69"/>
      <c r="LB134" s="69"/>
      <c r="LC134" s="69"/>
      <c r="LD134" s="69"/>
      <c r="LE134" s="69"/>
      <c r="LF134" s="69"/>
      <c r="LG134" s="69"/>
      <c r="LH134" s="69"/>
      <c r="LI134" s="69"/>
      <c r="LJ134" s="69"/>
      <c r="LK134" s="69"/>
      <c r="LL134" s="69"/>
      <c r="LM134" s="69"/>
      <c r="LN134" s="69"/>
      <c r="LO134" s="69"/>
      <c r="LP134" s="69"/>
      <c r="LQ134" s="69"/>
      <c r="LR134" s="69"/>
      <c r="LS134" s="69"/>
      <c r="LT134" s="69"/>
      <c r="LU134" s="69"/>
      <c r="LV134" s="69"/>
      <c r="LW134" s="69"/>
      <c r="LX134" s="69"/>
      <c r="LY134" s="69"/>
      <c r="LZ134" s="69"/>
      <c r="MA134" s="69"/>
      <c r="MB134" s="69"/>
      <c r="MC134" s="69"/>
      <c r="MD134" s="69"/>
      <c r="ME134" s="69"/>
      <c r="MF134" s="69"/>
      <c r="MG134" s="69"/>
      <c r="MH134" s="69"/>
      <c r="MI134" s="69"/>
      <c r="MJ134" s="69"/>
      <c r="MK134" s="69"/>
      <c r="ML134" s="69"/>
      <c r="MM134" s="69"/>
      <c r="MN134" s="69"/>
      <c r="MO134" s="69"/>
      <c r="MP134" s="69"/>
      <c r="MQ134" s="69"/>
      <c r="MR134" s="69"/>
      <c r="MS134" s="69"/>
      <c r="MT134" s="69"/>
      <c r="MU134" s="69"/>
      <c r="MV134" s="69"/>
      <c r="MW134" s="69"/>
      <c r="MX134" s="69"/>
      <c r="MY134" s="69"/>
      <c r="MZ134" s="69"/>
      <c r="NA134" s="69"/>
      <c r="NB134" s="69"/>
      <c r="NC134" s="69"/>
      <c r="ND134" s="69"/>
      <c r="NE134" s="69"/>
      <c r="NF134" s="69"/>
      <c r="NG134" s="69"/>
      <c r="NH134" s="69"/>
      <c r="NI134" s="69"/>
      <c r="NJ134" s="69"/>
      <c r="NK134" s="69"/>
      <c r="NL134" s="69"/>
      <c r="NM134" s="69"/>
      <c r="NN134" s="69"/>
      <c r="NO134" s="69"/>
      <c r="NP134" s="69"/>
      <c r="NQ134" s="69"/>
      <c r="NR134" s="69"/>
      <c r="NS134" s="69"/>
      <c r="NT134" s="69"/>
      <c r="NU134" s="69"/>
      <c r="NV134" s="69"/>
      <c r="NW134" s="69"/>
      <c r="NX134" s="69"/>
      <c r="NY134" s="69"/>
      <c r="NZ134" s="69"/>
      <c r="OA134" s="69"/>
      <c r="OB134" s="69"/>
      <c r="OC134" s="69"/>
      <c r="OD134" s="69"/>
      <c r="OE134" s="69"/>
      <c r="OF134" s="69"/>
      <c r="OG134" s="69"/>
      <c r="OH134" s="69"/>
      <c r="OI134" s="69"/>
      <c r="OJ134" s="69"/>
      <c r="OK134" s="69"/>
      <c r="OL134" s="69"/>
      <c r="OM134" s="69"/>
      <c r="ON134" s="69"/>
      <c r="OO134" s="69"/>
      <c r="OP134" s="69"/>
      <c r="OQ134" s="69"/>
      <c r="OR134" s="69"/>
      <c r="OS134" s="69"/>
      <c r="OT134" s="69"/>
      <c r="OU134" s="69"/>
      <c r="OV134" s="69"/>
      <c r="OW134" s="69"/>
      <c r="OX134" s="69"/>
      <c r="OY134" s="69"/>
      <c r="OZ134" s="69"/>
      <c r="PA134" s="69"/>
      <c r="PB134" s="69"/>
      <c r="PC134" s="69"/>
      <c r="PD134" s="69"/>
      <c r="PE134" s="69"/>
      <c r="PF134" s="69"/>
      <c r="PG134" s="69"/>
      <c r="PH134" s="69"/>
      <c r="PI134" s="69"/>
      <c r="PJ134" s="69"/>
      <c r="PK134" s="69"/>
      <c r="PL134" s="69"/>
      <c r="PM134" s="69"/>
      <c r="PN134" s="69"/>
      <c r="PO134" s="69"/>
      <c r="PP134" s="69"/>
      <c r="PQ134" s="69"/>
      <c r="PR134" s="69"/>
      <c r="PS134" s="69"/>
      <c r="PT134" s="69"/>
      <c r="PU134" s="69"/>
      <c r="PV134" s="69"/>
      <c r="PW134" s="69"/>
      <c r="PX134" s="69"/>
      <c r="PY134" s="69"/>
      <c r="PZ134" s="69"/>
      <c r="QA134" s="69"/>
      <c r="QB134" s="69"/>
      <c r="QC134" s="69"/>
      <c r="QD134" s="69"/>
      <c r="QE134" s="69"/>
      <c r="QF134" s="69"/>
      <c r="QG134" s="69"/>
      <c r="QH134" s="69"/>
      <c r="QI134" s="69"/>
      <c r="QJ134" s="69"/>
      <c r="QK134" s="69"/>
      <c r="QL134" s="69"/>
      <c r="QM134" s="69"/>
      <c r="QN134" s="69"/>
      <c r="QO134" s="69"/>
      <c r="QP134" s="69"/>
      <c r="QQ134" s="69"/>
      <c r="QR134" s="69"/>
      <c r="QS134" s="69"/>
      <c r="QT134" s="69"/>
      <c r="QU134" s="69"/>
      <c r="QV134" s="69"/>
      <c r="QW134" s="69"/>
      <c r="QX134" s="69"/>
      <c r="QY134" s="69"/>
      <c r="QZ134" s="69"/>
      <c r="RA134" s="69"/>
      <c r="RB134" s="69"/>
      <c r="RC134" s="69"/>
      <c r="RD134" s="69"/>
      <c r="RE134" s="69"/>
      <c r="RF134" s="69"/>
      <c r="RG134" s="69"/>
      <c r="RH134" s="69"/>
      <c r="RI134" s="69"/>
      <c r="RJ134" s="69"/>
      <c r="RK134" s="69"/>
      <c r="RL134" s="69"/>
      <c r="RM134" s="69"/>
      <c r="RN134" s="69"/>
      <c r="RO134" s="69"/>
      <c r="RP134" s="69"/>
      <c r="RQ134" s="69"/>
      <c r="RR134" s="69"/>
      <c r="RS134" s="69"/>
      <c r="RT134" s="69"/>
      <c r="RU134" s="69"/>
      <c r="RV134" s="69"/>
      <c r="RW134" s="69"/>
      <c r="RX134" s="69"/>
      <c r="RY134" s="69"/>
      <c r="RZ134" s="69"/>
      <c r="SA134" s="69"/>
      <c r="SB134" s="69"/>
      <c r="SC134" s="69"/>
      <c r="SD134" s="69"/>
      <c r="SE134" s="69"/>
      <c r="SF134" s="69"/>
      <c r="SG134" s="69"/>
      <c r="SH134" s="69"/>
      <c r="SI134" s="69"/>
      <c r="SJ134" s="69"/>
      <c r="SK134" s="69"/>
      <c r="SL134" s="69"/>
      <c r="SM134" s="69"/>
      <c r="SN134" s="69"/>
      <c r="SO134" s="69"/>
      <c r="SP134" s="69"/>
      <c r="SQ134" s="69"/>
      <c r="SR134" s="69"/>
      <c r="SS134" s="69"/>
      <c r="ST134" s="69"/>
      <c r="SU134" s="69"/>
      <c r="SV134" s="69"/>
      <c r="SW134" s="69"/>
      <c r="SX134" s="69"/>
      <c r="SY134" s="69"/>
      <c r="SZ134" s="69"/>
      <c r="TA134" s="69"/>
      <c r="TB134" s="69"/>
      <c r="TC134" s="69"/>
      <c r="TD134" s="69"/>
      <c r="TE134" s="69"/>
      <c r="TF134" s="69"/>
      <c r="TG134" s="69"/>
      <c r="TH134" s="69"/>
      <c r="TI134" s="69"/>
      <c r="TJ134" s="69"/>
      <c r="TK134" s="69"/>
      <c r="TL134" s="69"/>
      <c r="TM134" s="69"/>
      <c r="TN134" s="69"/>
      <c r="TO134" s="69"/>
      <c r="TP134" s="69"/>
      <c r="TQ134" s="69"/>
      <c r="TR134" s="69"/>
      <c r="TS134" s="69"/>
      <c r="TT134" s="69"/>
      <c r="TU134" s="69"/>
      <c r="TV134" s="69"/>
      <c r="TW134" s="69"/>
      <c r="TX134" s="69"/>
      <c r="TY134" s="69"/>
      <c r="TZ134" s="69"/>
      <c r="UA134" s="69"/>
      <c r="UB134" s="69"/>
      <c r="UC134" s="69"/>
      <c r="UD134" s="69"/>
      <c r="UE134" s="69"/>
      <c r="UF134" s="69"/>
      <c r="UG134" s="69"/>
      <c r="UH134" s="69"/>
      <c r="UI134" s="69"/>
      <c r="UJ134" s="69"/>
      <c r="UK134" s="69"/>
      <c r="UL134" s="69"/>
      <c r="UM134" s="69"/>
      <c r="UN134" s="69"/>
      <c r="UO134" s="69"/>
      <c r="UP134" s="69"/>
      <c r="UQ134" s="69"/>
      <c r="UR134" s="69"/>
      <c r="US134" s="69"/>
      <c r="UT134" s="69"/>
      <c r="UU134" s="69"/>
      <c r="UV134" s="69"/>
      <c r="UW134" s="69"/>
      <c r="UX134" s="69"/>
      <c r="UY134" s="69"/>
      <c r="UZ134" s="69"/>
      <c r="VA134" s="69"/>
      <c r="VB134" s="69"/>
      <c r="VC134" s="69"/>
      <c r="VD134" s="69"/>
      <c r="VE134" s="69"/>
      <c r="VF134" s="69"/>
      <c r="VG134" s="69"/>
      <c r="VH134" s="69"/>
      <c r="VI134" s="69"/>
      <c r="VJ134" s="69"/>
      <c r="VK134" s="69"/>
      <c r="VL134" s="69"/>
      <c r="VM134" s="69"/>
      <c r="VN134" s="69"/>
      <c r="VO134" s="69"/>
      <c r="VP134" s="69"/>
      <c r="VQ134" s="69"/>
      <c r="VR134" s="69"/>
      <c r="VS134" s="69"/>
      <c r="VT134" s="69"/>
      <c r="VU134" s="69"/>
      <c r="VV134" s="69"/>
      <c r="VW134" s="69"/>
      <c r="VX134" s="69"/>
      <c r="VY134" s="69"/>
      <c r="VZ134" s="69"/>
      <c r="WA134" s="69"/>
      <c r="WB134" s="69"/>
      <c r="WC134" s="69"/>
      <c r="WD134" s="69"/>
      <c r="WE134" s="69"/>
      <c r="WF134" s="69"/>
      <c r="WG134" s="69"/>
      <c r="WH134" s="69"/>
      <c r="WI134" s="69"/>
      <c r="WJ134" s="69"/>
      <c r="WK134" s="69"/>
      <c r="WL134" s="69"/>
      <c r="WM134" s="69"/>
      <c r="WN134" s="69"/>
      <c r="WO134" s="69"/>
      <c r="WP134" s="69"/>
      <c r="WQ134" s="69"/>
      <c r="WR134" s="69"/>
      <c r="WS134" s="69"/>
      <c r="WT134" s="69"/>
      <c r="WU134" s="69"/>
      <c r="WV134" s="69"/>
      <c r="WW134" s="69"/>
      <c r="WX134" s="69"/>
      <c r="WY134" s="69"/>
      <c r="WZ134" s="69"/>
      <c r="XA134" s="69"/>
      <c r="XB134" s="69"/>
      <c r="XC134" s="69"/>
      <c r="XD134" s="69"/>
      <c r="XE134" s="69"/>
      <c r="XF134" s="69"/>
      <c r="XG134" s="69"/>
      <c r="XH134" s="69"/>
      <c r="XI134" s="69"/>
      <c r="XJ134" s="69"/>
      <c r="XK134" s="69"/>
      <c r="XL134" s="69"/>
      <c r="XM134" s="69"/>
      <c r="XN134" s="69"/>
      <c r="XO134" s="69"/>
      <c r="XP134" s="69"/>
      <c r="XQ134" s="69"/>
      <c r="XR134" s="69"/>
      <c r="XS134" s="69"/>
      <c r="XT134" s="69"/>
      <c r="XU134" s="69"/>
      <c r="XV134" s="69"/>
      <c r="XW134" s="69"/>
      <c r="XX134" s="69"/>
      <c r="XY134" s="69"/>
      <c r="XZ134" s="69"/>
      <c r="YA134" s="69"/>
      <c r="YB134" s="69"/>
      <c r="YC134" s="69"/>
      <c r="YD134" s="69"/>
      <c r="YE134" s="69"/>
      <c r="YF134" s="69"/>
      <c r="YG134" s="69"/>
      <c r="YH134" s="69"/>
      <c r="YI134" s="69"/>
      <c r="YJ134" s="69"/>
      <c r="YK134" s="69"/>
      <c r="YL134" s="69"/>
      <c r="YM134" s="69"/>
      <c r="YN134" s="69"/>
      <c r="YO134" s="69"/>
      <c r="YP134" s="69"/>
      <c r="YQ134" s="69"/>
      <c r="YR134" s="69"/>
      <c r="YS134" s="69"/>
      <c r="YT134" s="69"/>
      <c r="YU134" s="69"/>
      <c r="YV134" s="69"/>
      <c r="YW134" s="69"/>
      <c r="YX134" s="69"/>
      <c r="YY134" s="69"/>
      <c r="YZ134" s="69"/>
      <c r="ZA134" s="69"/>
      <c r="ZB134" s="69"/>
      <c r="ZC134" s="69"/>
      <c r="ZD134" s="69"/>
      <c r="ZE134" s="69"/>
      <c r="ZF134" s="69"/>
      <c r="ZG134" s="69"/>
      <c r="ZH134" s="69"/>
      <c r="ZI134" s="69"/>
      <c r="ZJ134" s="69"/>
      <c r="ZK134" s="69"/>
      <c r="ZL134" s="69"/>
      <c r="ZM134" s="69"/>
      <c r="ZN134" s="69"/>
      <c r="ZO134" s="69"/>
      <c r="ZP134" s="69"/>
      <c r="ZQ134" s="69"/>
      <c r="ZR134" s="69"/>
      <c r="ZS134" s="69"/>
      <c r="ZT134" s="69"/>
      <c r="ZU134" s="69"/>
      <c r="ZV134" s="69"/>
      <c r="ZW134" s="69"/>
      <c r="ZX134" s="69"/>
      <c r="ZY134" s="69"/>
      <c r="ZZ134" s="69"/>
      <c r="AAA134" s="69"/>
      <c r="AAB134" s="69"/>
      <c r="AAC134" s="69"/>
      <c r="AAD134" s="69"/>
      <c r="AAE134" s="69"/>
      <c r="AAF134" s="69"/>
      <c r="AAG134" s="69"/>
      <c r="AAH134" s="69"/>
      <c r="AAI134" s="69"/>
      <c r="AAJ134" s="69"/>
      <c r="AAK134" s="69"/>
      <c r="AAL134" s="69"/>
      <c r="AAM134" s="69"/>
      <c r="AAN134" s="69"/>
      <c r="AAO134" s="69"/>
      <c r="AAP134" s="69"/>
      <c r="AAQ134" s="69"/>
      <c r="AAR134" s="69"/>
      <c r="AAS134" s="69"/>
      <c r="AAT134" s="69"/>
      <c r="AAU134" s="69"/>
      <c r="AAV134" s="69"/>
      <c r="AAW134" s="69"/>
      <c r="AAX134" s="69"/>
      <c r="AAY134" s="69"/>
      <c r="AAZ134" s="69"/>
      <c r="ABA134" s="69"/>
      <c r="ABB134" s="69"/>
      <c r="ABC134" s="69"/>
      <c r="ABD134" s="69"/>
      <c r="ABE134" s="69"/>
      <c r="ABF134" s="69"/>
      <c r="ABG134" s="69"/>
      <c r="ABH134" s="69"/>
      <c r="ABI134" s="69"/>
      <c r="ABJ134" s="69"/>
      <c r="ABK134" s="69"/>
      <c r="ABL134" s="69"/>
      <c r="ABM134" s="69"/>
      <c r="ABN134" s="69"/>
      <c r="ABO134" s="69"/>
      <c r="ABP134" s="69"/>
      <c r="ABQ134" s="69"/>
      <c r="ABR134" s="69"/>
      <c r="ABS134" s="69"/>
      <c r="ABT134" s="69"/>
      <c r="ABU134" s="69"/>
      <c r="ABV134" s="69"/>
      <c r="ABW134" s="69"/>
      <c r="ABX134" s="69"/>
      <c r="ABY134" s="69"/>
      <c r="ABZ134" s="69"/>
      <c r="ACA134" s="69"/>
      <c r="ACB134" s="69"/>
      <c r="ACC134" s="69"/>
      <c r="ACD134" s="69"/>
      <c r="ACE134" s="69"/>
      <c r="ACF134" s="69"/>
      <c r="ACG134" s="69"/>
      <c r="ACH134" s="69"/>
      <c r="ACI134" s="69"/>
      <c r="ACJ134" s="69"/>
      <c r="ACK134" s="69"/>
      <c r="ACL134" s="69"/>
      <c r="ACM134" s="69"/>
      <c r="ACN134" s="69"/>
      <c r="ACO134" s="69"/>
      <c r="ACP134" s="69"/>
      <c r="ACQ134" s="69"/>
      <c r="ACR134" s="69"/>
      <c r="ACS134" s="69"/>
      <c r="ACT134" s="69"/>
      <c r="ACU134" s="69"/>
      <c r="ACV134" s="69"/>
      <c r="ACW134" s="69"/>
      <c r="ACX134" s="69"/>
      <c r="ACY134" s="69"/>
      <c r="ACZ134" s="69"/>
      <c r="ADA134" s="69"/>
      <c r="ADB134" s="69"/>
      <c r="ADC134" s="69"/>
      <c r="ADD134" s="69"/>
      <c r="ADE134" s="69"/>
      <c r="ADF134" s="69"/>
      <c r="ADG134" s="69"/>
      <c r="ADH134" s="69"/>
      <c r="ADI134" s="69"/>
      <c r="ADJ134" s="69"/>
      <c r="ADK134" s="69"/>
      <c r="ADL134" s="69"/>
      <c r="ADM134" s="69"/>
      <c r="ADN134" s="69"/>
      <c r="ADO134" s="69"/>
      <c r="ADP134" s="69"/>
      <c r="ADQ134" s="69"/>
      <c r="ADR134" s="69"/>
      <c r="ADS134" s="69"/>
      <c r="ADT134" s="69"/>
      <c r="ADU134" s="69"/>
      <c r="ADV134" s="69"/>
      <c r="ADW134" s="69"/>
      <c r="ADX134" s="69"/>
      <c r="ADY134" s="69"/>
      <c r="ADZ134" s="69"/>
      <c r="AEA134" s="69"/>
      <c r="AEB134" s="69"/>
      <c r="AEC134" s="69"/>
      <c r="AED134" s="69"/>
      <c r="AEE134" s="69"/>
      <c r="AEF134" s="69"/>
      <c r="AEG134" s="69"/>
      <c r="AEH134" s="69"/>
      <c r="AEI134" s="69"/>
      <c r="AEJ134" s="69"/>
      <c r="AEK134" s="69"/>
      <c r="AEL134" s="69"/>
      <c r="AEM134" s="69"/>
      <c r="AEN134" s="69"/>
      <c r="AEO134" s="69"/>
      <c r="AEP134" s="69"/>
      <c r="AEQ134" s="69"/>
      <c r="AER134" s="69"/>
      <c r="AES134" s="69"/>
      <c r="AET134" s="69"/>
      <c r="AEU134" s="69"/>
      <c r="AEV134" s="69"/>
      <c r="AEW134" s="69"/>
      <c r="AEX134" s="69"/>
      <c r="AEY134" s="69"/>
      <c r="AEZ134" s="69"/>
      <c r="AFA134" s="69"/>
      <c r="AFB134" s="69"/>
      <c r="AFC134" s="69"/>
      <c r="AFD134" s="69"/>
      <c r="AFE134" s="69"/>
      <c r="AFF134" s="69"/>
      <c r="AFG134" s="69"/>
      <c r="AFH134" s="69"/>
      <c r="AFI134" s="69"/>
      <c r="AFJ134" s="69"/>
      <c r="AFK134" s="69"/>
      <c r="AFL134" s="69"/>
      <c r="AFM134" s="69"/>
      <c r="AFN134" s="69"/>
      <c r="AFO134" s="69"/>
      <c r="AFP134" s="69"/>
      <c r="AFQ134" s="69"/>
      <c r="AFR134" s="69"/>
      <c r="AFS134" s="69"/>
      <c r="AFT134" s="69"/>
      <c r="AFU134" s="69"/>
      <c r="AFV134" s="69"/>
      <c r="AFW134" s="69"/>
      <c r="AFX134" s="69"/>
      <c r="AFY134" s="69"/>
      <c r="AFZ134" s="69"/>
      <c r="AGA134" s="69"/>
      <c r="AGB134" s="69"/>
      <c r="AGC134" s="69"/>
      <c r="AGD134" s="69"/>
      <c r="AGE134" s="69"/>
      <c r="AGF134" s="69"/>
      <c r="AGG134" s="69"/>
      <c r="AGH134" s="69"/>
      <c r="AGI134" s="69"/>
      <c r="AGJ134" s="69"/>
      <c r="AGK134" s="69"/>
      <c r="AGL134" s="69"/>
      <c r="AGM134" s="69"/>
      <c r="AGN134" s="69"/>
      <c r="AGO134" s="69"/>
      <c r="AGP134" s="69"/>
      <c r="AGQ134" s="69"/>
      <c r="AGR134" s="69"/>
      <c r="AGS134" s="69"/>
      <c r="AGT134" s="69"/>
      <c r="AGU134" s="69"/>
      <c r="AGV134" s="69"/>
      <c r="AGW134" s="69"/>
      <c r="AGX134" s="69"/>
      <c r="AGY134" s="69"/>
      <c r="AGZ134" s="69"/>
      <c r="AHA134" s="69"/>
      <c r="AHB134" s="69"/>
      <c r="AHC134" s="69"/>
      <c r="AHD134" s="69"/>
      <c r="AHE134" s="69"/>
      <c r="AHF134" s="69"/>
      <c r="AHG134" s="69"/>
      <c r="AHH134" s="69"/>
      <c r="AHI134" s="69"/>
      <c r="AHJ134" s="69"/>
      <c r="AHK134" s="69"/>
      <c r="AHL134" s="69"/>
      <c r="AHM134" s="69"/>
      <c r="AHN134" s="69"/>
      <c r="AHO134" s="69"/>
      <c r="AHP134" s="69"/>
      <c r="AHQ134" s="69"/>
      <c r="AHR134" s="69"/>
      <c r="AHS134" s="69"/>
      <c r="AHT134" s="69"/>
      <c r="AHU134" s="69"/>
      <c r="AHV134" s="69"/>
      <c r="AHW134" s="69"/>
      <c r="AHX134" s="69"/>
      <c r="AHY134" s="69"/>
      <c r="AHZ134" s="69"/>
      <c r="AIA134" s="69"/>
      <c r="AIB134" s="69"/>
      <c r="AIC134" s="69"/>
      <c r="AID134" s="69"/>
      <c r="AIE134" s="69"/>
      <c r="AIF134" s="69"/>
      <c r="AIG134" s="69"/>
      <c r="AIH134" s="69"/>
      <c r="AII134" s="69"/>
      <c r="AIJ134" s="69"/>
      <c r="AIK134" s="69"/>
      <c r="AIL134" s="69"/>
      <c r="AIM134" s="69"/>
      <c r="AIN134" s="69"/>
      <c r="AIO134" s="69"/>
      <c r="AIP134" s="69"/>
      <c r="AIQ134" s="69"/>
      <c r="AIR134" s="69"/>
      <c r="AIS134" s="69"/>
      <c r="AIT134" s="69"/>
      <c r="AIU134" s="69"/>
      <c r="AIV134" s="69"/>
      <c r="AIW134" s="69"/>
      <c r="AIX134" s="69"/>
      <c r="AIY134" s="69"/>
      <c r="AIZ134" s="69"/>
      <c r="AJA134" s="69"/>
      <c r="AJB134" s="69"/>
      <c r="AJC134" s="69"/>
      <c r="AJD134" s="69"/>
      <c r="AJE134" s="69"/>
      <c r="AJF134" s="69"/>
      <c r="AJG134" s="69"/>
      <c r="AJH134" s="69"/>
      <c r="AJI134" s="69"/>
      <c r="AJJ134" s="69"/>
      <c r="AJK134" s="69"/>
      <c r="AJL134" s="69"/>
      <c r="AJM134" s="69"/>
      <c r="AJN134" s="69"/>
      <c r="AJO134" s="69"/>
      <c r="AJP134" s="69"/>
      <c r="AJQ134" s="69"/>
      <c r="AJR134" s="69"/>
      <c r="AJS134" s="69"/>
      <c r="AJT134" s="69"/>
      <c r="AJU134" s="69"/>
      <c r="AJV134" s="69"/>
      <c r="AJW134" s="69"/>
      <c r="AJX134" s="69"/>
      <c r="AJY134" s="69"/>
      <c r="AJZ134" s="69"/>
      <c r="AKA134" s="69"/>
      <c r="AKB134" s="69"/>
      <c r="AKC134" s="69"/>
      <c r="AKD134" s="69"/>
      <c r="AKE134" s="69"/>
      <c r="AKF134" s="69"/>
      <c r="AKG134" s="69"/>
      <c r="AKH134" s="69"/>
      <c r="AKI134" s="69"/>
      <c r="AKJ134" s="69"/>
      <c r="AKK134" s="69"/>
      <c r="AKL134" s="69"/>
      <c r="AKM134" s="69"/>
      <c r="AKN134" s="69"/>
      <c r="AKO134" s="69"/>
      <c r="AKP134" s="69"/>
      <c r="AKQ134" s="69"/>
      <c r="AKR134" s="69"/>
      <c r="AKS134" s="69"/>
      <c r="AKT134" s="69"/>
      <c r="AKU134" s="69"/>
      <c r="AKV134" s="69"/>
      <c r="AKW134" s="69"/>
      <c r="AKX134" s="69"/>
      <c r="AKY134" s="69"/>
      <c r="AKZ134" s="69"/>
      <c r="ALA134" s="69"/>
      <c r="ALB134" s="69"/>
      <c r="ALC134" s="69"/>
      <c r="ALD134" s="69"/>
      <c r="ALE134" s="69"/>
      <c r="ALF134" s="69"/>
      <c r="ALG134" s="69"/>
      <c r="ALH134" s="69"/>
      <c r="ALI134" s="69"/>
      <c r="ALJ134" s="69"/>
      <c r="ALK134" s="69"/>
      <c r="ALL134" s="69"/>
      <c r="ALM134" s="69"/>
      <c r="ALN134" s="69"/>
      <c r="ALO134" s="69"/>
      <c r="ALP134" s="69"/>
      <c r="ALQ134" s="69"/>
      <c r="ALR134" s="69"/>
      <c r="ALS134" s="69"/>
      <c r="ALT134" s="69"/>
      <c r="ALU134" s="69"/>
      <c r="ALV134" s="69"/>
      <c r="ALW134" s="69"/>
      <c r="ALX134" s="69"/>
      <c r="ALY134" s="69"/>
      <c r="ALZ134" s="69"/>
      <c r="AMA134" s="69"/>
      <c r="AMB134" s="69"/>
      <c r="AMC134" s="69"/>
      <c r="AMD134" s="69"/>
      <c r="AME134" s="69"/>
      <c r="AMF134" s="69"/>
      <c r="AMG134" s="69"/>
      <c r="AMH134" s="69"/>
      <c r="AMI134" s="69"/>
      <c r="AMJ134" s="69"/>
      <c r="AMK134" s="69"/>
      <c r="AML134" s="69"/>
      <c r="AMM134" s="69"/>
      <c r="AMN134" s="69"/>
      <c r="AMO134" s="69"/>
      <c r="AMP134" s="69"/>
      <c r="AMQ134" s="69"/>
      <c r="AMR134" s="69"/>
      <c r="AMS134" s="69"/>
      <c r="AMT134" s="69"/>
      <c r="AMU134" s="69"/>
      <c r="AMV134" s="69"/>
      <c r="AMW134" s="69"/>
      <c r="AMX134" s="69"/>
      <c r="AMY134" s="69"/>
      <c r="AMZ134" s="69"/>
      <c r="ANA134" s="69"/>
      <c r="ANB134" s="69"/>
      <c r="ANC134" s="69"/>
      <c r="AND134" s="69"/>
      <c r="ANE134" s="69"/>
      <c r="ANF134" s="69"/>
      <c r="ANG134" s="69"/>
      <c r="ANH134" s="69"/>
      <c r="ANI134" s="69"/>
      <c r="ANJ134" s="69"/>
      <c r="ANK134" s="69"/>
      <c r="ANL134" s="69"/>
      <c r="ANM134" s="69"/>
      <c r="ANN134" s="69"/>
      <c r="ANO134" s="69"/>
      <c r="ANP134" s="69"/>
      <c r="ANQ134" s="69"/>
      <c r="ANR134" s="69"/>
      <c r="ANS134" s="69"/>
      <c r="ANT134" s="69"/>
      <c r="ANU134" s="69"/>
      <c r="ANV134" s="69"/>
      <c r="ANW134" s="69"/>
      <c r="ANX134" s="69"/>
      <c r="ANY134" s="69"/>
      <c r="ANZ134" s="69"/>
      <c r="AOA134" s="69"/>
      <c r="AOB134" s="69"/>
      <c r="AOC134" s="69"/>
      <c r="AOD134" s="69"/>
      <c r="AOE134" s="69"/>
      <c r="AOF134" s="69"/>
      <c r="AOG134" s="69"/>
      <c r="AOH134" s="69"/>
      <c r="AOI134" s="69"/>
      <c r="AOJ134" s="69"/>
      <c r="AOK134" s="69"/>
      <c r="AOL134" s="69"/>
      <c r="AOM134" s="69"/>
      <c r="AON134" s="69"/>
      <c r="AOO134" s="69"/>
      <c r="AOP134" s="69"/>
      <c r="AOQ134" s="69"/>
      <c r="AOR134" s="69"/>
      <c r="AOS134" s="69"/>
      <c r="AOT134" s="69"/>
      <c r="AOU134" s="69"/>
      <c r="AOV134" s="69"/>
      <c r="AOW134" s="69"/>
      <c r="AOX134" s="69"/>
      <c r="AOY134" s="69"/>
      <c r="AOZ134" s="69"/>
      <c r="APA134" s="69"/>
      <c r="APB134" s="69"/>
      <c r="APC134" s="69"/>
      <c r="APD134" s="69"/>
      <c r="APE134" s="69"/>
      <c r="APF134" s="69"/>
      <c r="APG134" s="69"/>
      <c r="APH134" s="69"/>
      <c r="API134" s="69"/>
      <c r="APJ134" s="69"/>
      <c r="APK134" s="69"/>
      <c r="APL134" s="69"/>
      <c r="APM134" s="69"/>
      <c r="APN134" s="69"/>
      <c r="APO134" s="69"/>
      <c r="APP134" s="69"/>
      <c r="APQ134" s="69"/>
      <c r="APR134" s="69"/>
      <c r="APS134" s="69"/>
      <c r="APT134" s="69"/>
      <c r="APU134" s="69"/>
      <c r="APV134" s="69"/>
      <c r="APW134" s="69"/>
      <c r="APX134" s="69"/>
      <c r="APY134" s="69"/>
      <c r="APZ134" s="69"/>
      <c r="AQA134" s="69"/>
      <c r="AQB134" s="69"/>
      <c r="AQC134" s="69"/>
      <c r="AQD134" s="69"/>
      <c r="AQE134" s="69"/>
      <c r="AQF134" s="69"/>
      <c r="AQG134" s="69"/>
      <c r="AQH134" s="69"/>
      <c r="AQI134" s="69"/>
      <c r="AQJ134" s="69"/>
      <c r="AQK134" s="69"/>
      <c r="AQL134" s="69"/>
      <c r="AQM134" s="69"/>
      <c r="AQN134" s="69"/>
      <c r="AQO134" s="69"/>
      <c r="AQP134" s="69"/>
      <c r="AQQ134" s="69"/>
      <c r="AQR134" s="69"/>
      <c r="AQS134" s="69"/>
      <c r="AQT134" s="69"/>
      <c r="AQU134" s="69"/>
      <c r="AQV134" s="69"/>
      <c r="AQW134" s="69"/>
      <c r="AQX134" s="69"/>
      <c r="AQY134" s="69"/>
      <c r="AQZ134" s="69"/>
      <c r="ARA134" s="69"/>
      <c r="ARB134" s="69"/>
      <c r="ARC134" s="69"/>
      <c r="ARD134" s="69"/>
      <c r="ARE134" s="69"/>
      <c r="ARF134" s="69"/>
      <c r="ARG134" s="69"/>
      <c r="ARH134" s="69"/>
      <c r="ARI134" s="69"/>
      <c r="ARJ134" s="69"/>
      <c r="ARK134" s="69"/>
      <c r="ARL134" s="69"/>
      <c r="ARM134" s="69"/>
      <c r="ARN134" s="69"/>
      <c r="ARO134" s="69"/>
      <c r="ARP134" s="69"/>
      <c r="ARQ134" s="69"/>
      <c r="ARR134" s="69"/>
      <c r="ARS134" s="69"/>
      <c r="ART134" s="69"/>
      <c r="ARU134" s="69"/>
      <c r="ARV134" s="69"/>
      <c r="ARW134" s="69"/>
      <c r="ARX134" s="69"/>
      <c r="ARY134" s="69"/>
      <c r="ARZ134" s="69"/>
      <c r="ASA134" s="69"/>
      <c r="ASB134" s="69"/>
      <c r="ASC134" s="69"/>
      <c r="ASD134" s="69"/>
      <c r="ASE134" s="69"/>
      <c r="ASF134" s="69"/>
      <c r="ASG134" s="69"/>
      <c r="ASH134" s="69"/>
      <c r="ASI134" s="69"/>
      <c r="ASJ134" s="69"/>
      <c r="ASK134" s="69"/>
      <c r="ASL134" s="69"/>
      <c r="ASM134" s="69"/>
      <c r="ASN134" s="69"/>
      <c r="ASO134" s="69"/>
      <c r="ASP134" s="69"/>
      <c r="ASQ134" s="69"/>
      <c r="ASR134" s="69"/>
      <c r="ASS134" s="69"/>
      <c r="AST134" s="69"/>
      <c r="ASU134" s="69"/>
      <c r="ASV134" s="69"/>
      <c r="ASW134" s="69"/>
      <c r="ASX134" s="69"/>
      <c r="ASY134" s="69"/>
      <c r="ASZ134" s="69"/>
      <c r="ATA134" s="69"/>
      <c r="ATB134" s="69"/>
      <c r="ATC134" s="69"/>
      <c r="ATD134" s="69"/>
      <c r="ATE134" s="69"/>
      <c r="ATF134" s="69"/>
      <c r="ATG134" s="69"/>
      <c r="ATH134" s="69"/>
      <c r="ATI134" s="69"/>
      <c r="ATJ134" s="69"/>
      <c r="ATK134" s="69"/>
      <c r="ATL134" s="69"/>
      <c r="ATM134" s="69"/>
      <c r="ATN134" s="69"/>
      <c r="ATO134" s="69"/>
      <c r="ATP134" s="69"/>
      <c r="ATQ134" s="69"/>
      <c r="ATR134" s="69"/>
      <c r="ATS134" s="69"/>
      <c r="ATT134" s="69"/>
      <c r="ATU134" s="69"/>
      <c r="ATV134" s="69"/>
      <c r="ATW134" s="69"/>
      <c r="ATX134" s="69"/>
      <c r="ATY134" s="69"/>
      <c r="ATZ134" s="69"/>
      <c r="AUA134" s="69"/>
      <c r="AUB134" s="69"/>
      <c r="AUC134" s="69"/>
      <c r="AUD134" s="69"/>
      <c r="AUE134" s="69"/>
      <c r="AUF134" s="69"/>
      <c r="AUG134" s="69"/>
      <c r="AUH134" s="69"/>
      <c r="AUI134" s="69"/>
      <c r="AUJ134" s="69"/>
      <c r="AUK134" s="69"/>
      <c r="AUL134" s="69"/>
      <c r="AUM134" s="69"/>
      <c r="AUN134" s="69"/>
      <c r="AUO134" s="69"/>
      <c r="AUP134" s="69"/>
      <c r="AUQ134" s="69"/>
      <c r="AUR134" s="69"/>
      <c r="AUS134" s="69"/>
      <c r="AUT134" s="69"/>
      <c r="AUU134" s="69"/>
      <c r="AUV134" s="69"/>
      <c r="AUW134" s="69"/>
      <c r="AUX134" s="69"/>
      <c r="AUY134" s="69"/>
      <c r="AUZ134" s="69"/>
      <c r="AVA134" s="69"/>
      <c r="AVB134" s="69"/>
      <c r="AVC134" s="69"/>
      <c r="AVD134" s="69"/>
      <c r="AVE134" s="69"/>
      <c r="AVF134" s="69"/>
      <c r="AVG134" s="69"/>
      <c r="AVH134" s="69"/>
      <c r="AVI134" s="69"/>
      <c r="AVJ134" s="69"/>
      <c r="AVK134" s="69"/>
      <c r="AVL134" s="69"/>
      <c r="AVM134" s="69"/>
      <c r="AVN134" s="69"/>
      <c r="AVO134" s="69"/>
      <c r="AVP134" s="69"/>
      <c r="AVQ134" s="69"/>
      <c r="AVR134" s="69"/>
      <c r="AVS134" s="69"/>
      <c r="AVT134" s="69"/>
      <c r="AVU134" s="69"/>
      <c r="AVV134" s="69"/>
      <c r="AVW134" s="69"/>
      <c r="AVX134" s="69"/>
      <c r="AVY134" s="69"/>
      <c r="AVZ134" s="69"/>
      <c r="AWA134" s="69"/>
      <c r="AWB134" s="69"/>
      <c r="AWC134" s="69"/>
      <c r="AWD134" s="69"/>
      <c r="AWE134" s="69"/>
      <c r="AWF134" s="69"/>
      <c r="AWG134" s="69"/>
      <c r="AWH134" s="69"/>
      <c r="AWI134" s="69"/>
      <c r="AWJ134" s="69"/>
      <c r="AWK134" s="69"/>
      <c r="AWL134" s="69"/>
      <c r="AWM134" s="69"/>
      <c r="AWN134" s="69"/>
      <c r="AWO134" s="69"/>
      <c r="AWP134" s="69"/>
      <c r="AWQ134" s="69"/>
      <c r="AWR134" s="69"/>
      <c r="AWS134" s="69"/>
      <c r="AWT134" s="69"/>
      <c r="AWU134" s="69"/>
      <c r="AWV134" s="69"/>
      <c r="AWW134" s="69"/>
      <c r="AWX134" s="69"/>
      <c r="AWY134" s="69"/>
      <c r="AWZ134" s="69"/>
      <c r="AXA134" s="69"/>
      <c r="AXB134" s="69"/>
      <c r="AXC134" s="69"/>
      <c r="AXD134" s="69"/>
      <c r="AXE134" s="69"/>
      <c r="AXF134" s="69"/>
      <c r="AXG134" s="69"/>
      <c r="AXH134" s="69"/>
      <c r="AXI134" s="69"/>
      <c r="AXJ134" s="69"/>
      <c r="AXK134" s="69"/>
      <c r="AXL134" s="69"/>
      <c r="AXM134" s="69"/>
      <c r="AXN134" s="69"/>
      <c r="AXO134" s="69"/>
      <c r="AXP134" s="69"/>
      <c r="AXQ134" s="69"/>
      <c r="AXR134" s="69"/>
      <c r="AXS134" s="69"/>
      <c r="AXT134" s="69"/>
      <c r="AXU134" s="69"/>
      <c r="AXV134" s="69"/>
      <c r="AXW134" s="69"/>
      <c r="AXX134" s="69"/>
      <c r="AXY134" s="69"/>
      <c r="AXZ134" s="69"/>
      <c r="AYA134" s="69"/>
      <c r="AYB134" s="69"/>
      <c r="AYC134" s="69"/>
      <c r="AYD134" s="69"/>
      <c r="AYE134" s="69"/>
      <c r="AYF134" s="69"/>
      <c r="AYG134" s="69"/>
      <c r="AYH134" s="69"/>
      <c r="AYI134" s="69"/>
      <c r="AYJ134" s="69"/>
      <c r="AYK134" s="69"/>
      <c r="AYL134" s="69"/>
      <c r="AYM134" s="69"/>
      <c r="AYN134" s="69"/>
      <c r="AYO134" s="69"/>
      <c r="AYP134" s="69"/>
      <c r="AYQ134" s="69"/>
      <c r="AYR134" s="69"/>
      <c r="AYS134" s="69"/>
      <c r="AYT134" s="69"/>
      <c r="AYU134" s="69"/>
      <c r="AYV134" s="69"/>
      <c r="AYW134" s="69"/>
      <c r="AYX134" s="69"/>
      <c r="AYY134" s="69"/>
      <c r="AYZ134" s="69"/>
      <c r="AZA134" s="69"/>
      <c r="AZB134" s="69"/>
      <c r="AZC134" s="69"/>
      <c r="AZD134" s="69"/>
      <c r="AZE134" s="69"/>
      <c r="AZF134" s="69"/>
      <c r="AZG134" s="69"/>
      <c r="AZH134" s="69"/>
      <c r="AZI134" s="69"/>
      <c r="AZJ134" s="69"/>
      <c r="AZK134" s="69"/>
      <c r="AZL134" s="69"/>
      <c r="AZM134" s="69"/>
      <c r="AZN134" s="69"/>
      <c r="AZO134" s="69"/>
      <c r="AZP134" s="69"/>
      <c r="AZQ134" s="69"/>
      <c r="AZR134" s="69"/>
      <c r="AZS134" s="69"/>
      <c r="AZT134" s="69"/>
      <c r="AZU134" s="69"/>
      <c r="AZV134" s="69"/>
      <c r="AZW134" s="69"/>
      <c r="AZX134" s="69"/>
      <c r="AZY134" s="69"/>
      <c r="AZZ134" s="69"/>
      <c r="BAA134" s="69"/>
      <c r="BAB134" s="69"/>
      <c r="BAC134" s="69"/>
      <c r="BAD134" s="69"/>
      <c r="BAE134" s="69"/>
      <c r="BAF134" s="69"/>
      <c r="BAG134" s="69"/>
      <c r="BAH134" s="69"/>
      <c r="BAI134" s="69"/>
      <c r="BAJ134" s="69"/>
      <c r="BAK134" s="69"/>
      <c r="BAL134" s="69"/>
      <c r="BAM134" s="69"/>
      <c r="BAN134" s="69"/>
      <c r="BAO134" s="69"/>
      <c r="BAP134" s="69"/>
      <c r="BAQ134" s="69"/>
      <c r="BAR134" s="69"/>
      <c r="BAS134" s="69"/>
      <c r="BAT134" s="69"/>
      <c r="BAU134" s="69"/>
      <c r="BAV134" s="69"/>
      <c r="BAW134" s="69"/>
      <c r="BAX134" s="69"/>
      <c r="BAY134" s="69"/>
      <c r="BAZ134" s="69"/>
      <c r="BBA134" s="69"/>
      <c r="BBB134" s="69"/>
      <c r="BBC134" s="69"/>
      <c r="BBD134" s="69"/>
      <c r="BBE134" s="69"/>
      <c r="BBF134" s="69"/>
      <c r="BBG134" s="69"/>
      <c r="BBH134" s="69"/>
      <c r="BBI134" s="69"/>
      <c r="BBJ134" s="69"/>
      <c r="BBK134" s="69"/>
      <c r="BBL134" s="69"/>
      <c r="BBM134" s="69"/>
      <c r="BBN134" s="69"/>
      <c r="BBO134" s="69"/>
      <c r="BBP134" s="69"/>
      <c r="BBQ134" s="69"/>
      <c r="BBR134" s="69"/>
      <c r="BBS134" s="69"/>
      <c r="BBT134" s="69"/>
      <c r="BBU134" s="69"/>
      <c r="BBV134" s="69"/>
      <c r="BBW134" s="69"/>
      <c r="BBX134" s="69"/>
      <c r="BBY134" s="69"/>
      <c r="BBZ134" s="69"/>
      <c r="BCA134" s="69"/>
      <c r="BCB134" s="69"/>
      <c r="BCC134" s="69"/>
      <c r="BCD134" s="69"/>
      <c r="BCE134" s="69"/>
      <c r="BCF134" s="69"/>
      <c r="BCG134" s="69"/>
      <c r="BCH134" s="69"/>
      <c r="BCI134" s="69"/>
      <c r="BCJ134" s="69"/>
      <c r="BCK134" s="69"/>
      <c r="BCL134" s="69"/>
      <c r="BCM134" s="69"/>
      <c r="BCN134" s="69"/>
      <c r="BCO134" s="69"/>
      <c r="BCP134" s="69"/>
      <c r="BCQ134" s="69"/>
      <c r="BCR134" s="69"/>
      <c r="BCS134" s="69"/>
      <c r="BCT134" s="69"/>
      <c r="BCU134" s="69"/>
      <c r="BCV134" s="69"/>
      <c r="BCW134" s="69"/>
      <c r="BCX134" s="69"/>
      <c r="BCY134" s="69"/>
      <c r="BCZ134" s="69"/>
      <c r="BDA134" s="69"/>
      <c r="BDB134" s="69"/>
      <c r="BDC134" s="69"/>
      <c r="BDD134" s="69"/>
      <c r="BDE134" s="69"/>
      <c r="BDF134" s="69"/>
      <c r="BDG134" s="69"/>
      <c r="BDH134" s="69"/>
      <c r="BDI134" s="69"/>
      <c r="BDJ134" s="69"/>
      <c r="BDK134" s="69"/>
      <c r="BDL134" s="69"/>
      <c r="BDM134" s="69"/>
      <c r="BDN134" s="69"/>
      <c r="BDO134" s="69"/>
      <c r="BDP134" s="69"/>
      <c r="BDQ134" s="69"/>
      <c r="BDR134" s="69"/>
      <c r="BDS134" s="69"/>
      <c r="BDT134" s="69"/>
      <c r="BDU134" s="69"/>
      <c r="BDV134" s="69"/>
      <c r="BDW134" s="69"/>
      <c r="BDX134" s="69"/>
      <c r="BDY134" s="69"/>
      <c r="BDZ134" s="69"/>
      <c r="BEA134" s="69"/>
      <c r="BEB134" s="69"/>
      <c r="BEC134" s="69"/>
      <c r="BED134" s="69"/>
      <c r="BEE134" s="69"/>
      <c r="BEF134" s="69"/>
      <c r="BEG134" s="69"/>
      <c r="BEH134" s="69"/>
      <c r="BEI134" s="69"/>
      <c r="BEJ134" s="69"/>
      <c r="BEK134" s="69"/>
      <c r="BEL134" s="69"/>
      <c r="BEM134" s="69"/>
      <c r="BEN134" s="69"/>
      <c r="BEO134" s="69"/>
      <c r="BEP134" s="69"/>
      <c r="BEQ134" s="69"/>
      <c r="BER134" s="69"/>
      <c r="BES134" s="69"/>
      <c r="BET134" s="69"/>
      <c r="BEU134" s="69"/>
      <c r="BEV134" s="69"/>
      <c r="BEW134" s="69"/>
      <c r="BEX134" s="69"/>
      <c r="BEY134" s="69"/>
      <c r="BEZ134" s="69"/>
      <c r="BFA134" s="69"/>
      <c r="BFB134" s="69"/>
      <c r="BFC134" s="69"/>
      <c r="BFD134" s="69"/>
      <c r="BFE134" s="69"/>
      <c r="BFF134" s="69"/>
      <c r="BFG134" s="69"/>
      <c r="BFH134" s="69"/>
      <c r="BFI134" s="69"/>
      <c r="BFJ134" s="69"/>
      <c r="BFK134" s="69"/>
      <c r="BFL134" s="69"/>
      <c r="BFM134" s="69"/>
      <c r="BFN134" s="69"/>
      <c r="BFO134" s="69"/>
      <c r="BFP134" s="69"/>
      <c r="BFQ134" s="69"/>
      <c r="BFR134" s="69"/>
      <c r="BFS134" s="69"/>
      <c r="BFT134" s="69"/>
      <c r="BFU134" s="69"/>
      <c r="BFV134" s="69"/>
      <c r="BFW134" s="69"/>
      <c r="BFX134" s="69"/>
      <c r="BFY134" s="69"/>
      <c r="BFZ134" s="69"/>
      <c r="BGA134" s="69"/>
      <c r="BGB134" s="69"/>
      <c r="BGC134" s="69"/>
      <c r="BGD134" s="69"/>
      <c r="BGE134" s="69"/>
      <c r="BGF134" s="69"/>
      <c r="BGG134" s="69"/>
      <c r="BGH134" s="69"/>
      <c r="BGI134" s="69"/>
      <c r="BGJ134" s="69"/>
      <c r="BGK134" s="69"/>
      <c r="BGL134" s="69"/>
      <c r="BGM134" s="69"/>
      <c r="BGN134" s="69"/>
      <c r="BGO134" s="69"/>
      <c r="BGP134" s="69"/>
      <c r="BGQ134" s="69"/>
      <c r="BGR134" s="69"/>
      <c r="BGS134" s="69"/>
      <c r="BGT134" s="69"/>
      <c r="BGU134" s="69"/>
      <c r="BGV134" s="69"/>
      <c r="BGW134" s="69"/>
      <c r="BGX134" s="69"/>
      <c r="BGY134" s="69"/>
      <c r="BGZ134" s="69"/>
      <c r="BHA134" s="69"/>
      <c r="BHB134" s="69"/>
      <c r="BHC134" s="69"/>
      <c r="BHD134" s="69"/>
      <c r="BHE134" s="69"/>
      <c r="BHF134" s="69"/>
      <c r="BHG134" s="69"/>
      <c r="BHH134" s="69"/>
      <c r="BHI134" s="69"/>
      <c r="BHJ134" s="69"/>
      <c r="BHK134" s="69"/>
      <c r="BHL134" s="69"/>
      <c r="BHM134" s="69"/>
      <c r="BHN134" s="69"/>
      <c r="BHO134" s="69"/>
      <c r="BHP134" s="69"/>
      <c r="BHQ134" s="69"/>
      <c r="BHR134" s="69"/>
      <c r="BHS134" s="69"/>
      <c r="BHT134" s="69"/>
      <c r="BHU134" s="69"/>
      <c r="BHV134" s="69"/>
      <c r="BHW134" s="69"/>
      <c r="BHX134" s="69"/>
      <c r="BHY134" s="69"/>
      <c r="BHZ134" s="69"/>
      <c r="BIA134" s="69"/>
      <c r="BIB134" s="69"/>
      <c r="BIC134" s="69"/>
      <c r="BID134" s="69"/>
      <c r="BIE134" s="69"/>
      <c r="BIF134" s="69"/>
      <c r="BIG134" s="69"/>
      <c r="BIH134" s="69"/>
      <c r="BII134" s="69"/>
      <c r="BIJ134" s="69"/>
      <c r="BIK134" s="69"/>
      <c r="BIL134" s="69"/>
      <c r="BIM134" s="69"/>
      <c r="BIN134" s="69"/>
      <c r="BIO134" s="69"/>
      <c r="BIP134" s="69"/>
      <c r="BIQ134" s="69"/>
      <c r="BIR134" s="69"/>
      <c r="BIS134" s="69"/>
      <c r="BIT134" s="69"/>
      <c r="BIU134" s="69"/>
      <c r="BIV134" s="69"/>
      <c r="BIW134" s="69"/>
      <c r="BIX134" s="69"/>
      <c r="BIY134" s="69"/>
      <c r="BIZ134" s="69"/>
      <c r="BJA134" s="69"/>
      <c r="BJB134" s="69"/>
      <c r="BJC134" s="69"/>
      <c r="BJD134" s="69"/>
      <c r="BJE134" s="69"/>
      <c r="BJF134" s="69"/>
      <c r="BJG134" s="69"/>
      <c r="BJH134" s="69"/>
      <c r="BJI134" s="69"/>
      <c r="BJJ134" s="69"/>
      <c r="BJK134" s="69"/>
      <c r="BJL134" s="69"/>
      <c r="BJM134" s="69"/>
      <c r="BJN134" s="69"/>
      <c r="BJO134" s="69"/>
      <c r="BJP134" s="69"/>
      <c r="BJQ134" s="69"/>
      <c r="BJR134" s="69"/>
      <c r="BJS134" s="69"/>
      <c r="BJT134" s="69"/>
      <c r="BJU134" s="69"/>
      <c r="BJV134" s="69"/>
      <c r="BJW134" s="69"/>
      <c r="BJX134" s="69"/>
      <c r="BJY134" s="69"/>
      <c r="BJZ134" s="69"/>
      <c r="BKA134" s="69"/>
      <c r="BKB134" s="69"/>
      <c r="BKC134" s="69"/>
      <c r="BKD134" s="69"/>
      <c r="BKE134" s="69"/>
      <c r="BKF134" s="69"/>
      <c r="BKG134" s="69"/>
      <c r="BKH134" s="69"/>
      <c r="BKI134" s="69"/>
      <c r="BKJ134" s="69"/>
      <c r="BKK134" s="69"/>
      <c r="BKL134" s="69"/>
      <c r="BKM134" s="69"/>
      <c r="BKN134" s="69"/>
      <c r="BKO134" s="69"/>
      <c r="BKP134" s="69"/>
      <c r="BKQ134" s="69"/>
      <c r="BKR134" s="69"/>
      <c r="BKS134" s="69"/>
      <c r="BKT134" s="69"/>
      <c r="BKU134" s="69"/>
      <c r="BKV134" s="69"/>
      <c r="BKW134" s="69"/>
      <c r="BKX134" s="69"/>
      <c r="BKY134" s="69"/>
      <c r="BKZ134" s="69"/>
      <c r="BLA134" s="69"/>
      <c r="BLB134" s="69"/>
      <c r="BLC134" s="69"/>
      <c r="BLD134" s="69"/>
      <c r="BLE134" s="69"/>
      <c r="BLF134" s="69"/>
      <c r="BLG134" s="69"/>
      <c r="BLH134" s="69"/>
      <c r="BLI134" s="69"/>
      <c r="BLJ134" s="69"/>
      <c r="BLK134" s="69"/>
      <c r="BLL134" s="69"/>
      <c r="BLM134" s="69"/>
      <c r="BLN134" s="69"/>
      <c r="BLO134" s="69"/>
      <c r="BLP134" s="69"/>
      <c r="BLQ134" s="69"/>
      <c r="BLR134" s="69"/>
      <c r="BLS134" s="69"/>
      <c r="BLT134" s="69"/>
      <c r="BLU134" s="69"/>
      <c r="BLV134" s="69"/>
      <c r="BLW134" s="69"/>
      <c r="BLX134" s="69"/>
      <c r="BLY134" s="69"/>
      <c r="BLZ134" s="69"/>
      <c r="BMA134" s="69"/>
      <c r="BMB134" s="69"/>
      <c r="BMC134" s="69"/>
      <c r="BMD134" s="69"/>
      <c r="BME134" s="69"/>
      <c r="BMF134" s="69"/>
      <c r="BMG134" s="69"/>
      <c r="BMH134" s="69"/>
      <c r="BMI134" s="69"/>
      <c r="BMJ134" s="69"/>
      <c r="BMK134" s="69"/>
      <c r="BML134" s="69"/>
      <c r="BMM134" s="69"/>
      <c r="BMN134" s="69"/>
      <c r="BMO134" s="69"/>
      <c r="BMP134" s="69"/>
      <c r="BMQ134" s="69"/>
      <c r="BMR134" s="69"/>
      <c r="BMS134" s="69"/>
      <c r="BMT134" s="69"/>
      <c r="BMU134" s="69"/>
      <c r="BMV134" s="69"/>
      <c r="BMW134" s="69"/>
      <c r="BMX134" s="69"/>
      <c r="BMY134" s="69"/>
      <c r="BMZ134" s="69"/>
      <c r="BNA134" s="69"/>
      <c r="BNB134" s="69"/>
      <c r="BNC134" s="69"/>
      <c r="BND134" s="69"/>
      <c r="BNE134" s="69"/>
      <c r="BNF134" s="69"/>
      <c r="BNG134" s="69"/>
      <c r="BNH134" s="69"/>
      <c r="BNI134" s="69"/>
      <c r="BNJ134" s="69"/>
      <c r="BNK134" s="69"/>
      <c r="BNL134" s="69"/>
      <c r="BNM134" s="69"/>
      <c r="BNN134" s="69"/>
      <c r="BNO134" s="69"/>
      <c r="BNP134" s="69"/>
      <c r="BNQ134" s="69"/>
      <c r="BNR134" s="69"/>
      <c r="BNS134" s="69"/>
      <c r="BNT134" s="69"/>
      <c r="BNU134" s="69"/>
      <c r="BNV134" s="69"/>
      <c r="BNW134" s="69"/>
      <c r="BNX134" s="69"/>
      <c r="BNY134" s="69"/>
      <c r="BNZ134" s="69"/>
      <c r="BOA134" s="69"/>
      <c r="BOB134" s="69"/>
      <c r="BOC134" s="69"/>
      <c r="BOD134" s="69"/>
      <c r="BOE134" s="69"/>
      <c r="BOF134" s="69"/>
      <c r="BOG134" s="69"/>
      <c r="BOH134" s="69"/>
      <c r="BOI134" s="69"/>
      <c r="BOJ134" s="69"/>
      <c r="BOK134" s="69"/>
      <c r="BOL134" s="69"/>
      <c r="BOM134" s="69"/>
      <c r="BON134" s="69"/>
      <c r="BOO134" s="69"/>
      <c r="BOP134" s="69"/>
      <c r="BOQ134" s="69"/>
      <c r="BOR134" s="69"/>
      <c r="BOS134" s="69"/>
      <c r="BOT134" s="69"/>
      <c r="BOU134" s="69"/>
      <c r="BOV134" s="69"/>
      <c r="BOW134" s="69"/>
      <c r="BOX134" s="69"/>
      <c r="BOY134" s="69"/>
      <c r="BOZ134" s="69"/>
      <c r="BPA134" s="69"/>
      <c r="BPB134" s="69"/>
      <c r="BPC134" s="69"/>
      <c r="BPD134" s="69"/>
      <c r="BPE134" s="69"/>
      <c r="BPF134" s="69"/>
      <c r="BPG134" s="69"/>
      <c r="BPH134" s="69"/>
      <c r="BPI134" s="69"/>
      <c r="BPJ134" s="69"/>
      <c r="BPK134" s="69"/>
      <c r="BPL134" s="69"/>
      <c r="BPM134" s="69"/>
      <c r="BPN134" s="69"/>
      <c r="BPO134" s="69"/>
      <c r="BPP134" s="69"/>
      <c r="BPQ134" s="69"/>
      <c r="BPR134" s="69"/>
      <c r="BPS134" s="69"/>
      <c r="BPT134" s="69"/>
      <c r="BPU134" s="69"/>
      <c r="BPV134" s="69"/>
      <c r="BPW134" s="69"/>
      <c r="BPX134" s="69"/>
      <c r="BPY134" s="69"/>
      <c r="BPZ134" s="69"/>
      <c r="BQA134" s="69"/>
      <c r="BQB134" s="69"/>
      <c r="BQC134" s="69"/>
      <c r="BQD134" s="69"/>
      <c r="BQE134" s="69"/>
      <c r="BQF134" s="69"/>
      <c r="BQG134" s="69"/>
      <c r="BQH134" s="69"/>
      <c r="BQI134" s="69"/>
      <c r="BQJ134" s="69"/>
      <c r="BQK134" s="69"/>
      <c r="BQL134" s="69"/>
      <c r="BQM134" s="69"/>
      <c r="BQN134" s="69"/>
      <c r="BQO134" s="69"/>
      <c r="BQP134" s="69"/>
      <c r="BQQ134" s="69"/>
      <c r="BQR134" s="69"/>
      <c r="BQS134" s="69"/>
      <c r="BQT134" s="69"/>
      <c r="BQU134" s="69"/>
      <c r="BQV134" s="69"/>
      <c r="BQW134" s="69"/>
      <c r="BQX134" s="69"/>
      <c r="BQY134" s="69"/>
      <c r="BQZ134" s="69"/>
      <c r="BRA134" s="69"/>
      <c r="BRB134" s="69"/>
      <c r="BRC134" s="69"/>
      <c r="BRD134" s="69"/>
      <c r="BRE134" s="69"/>
      <c r="BRF134" s="69"/>
      <c r="BRG134" s="69"/>
      <c r="BRH134" s="69"/>
      <c r="BRI134" s="69"/>
      <c r="BRJ134" s="69"/>
      <c r="BRK134" s="69"/>
      <c r="BRL134" s="69"/>
      <c r="BRM134" s="69"/>
      <c r="BRN134" s="69"/>
      <c r="BRO134" s="69"/>
      <c r="BRP134" s="69"/>
      <c r="BRQ134" s="69"/>
      <c r="BRR134" s="69"/>
      <c r="BRS134" s="69"/>
      <c r="BRT134" s="69"/>
      <c r="BRU134" s="69"/>
      <c r="BRV134" s="69"/>
      <c r="BRW134" s="69"/>
      <c r="BRX134" s="69"/>
      <c r="BRY134" s="69"/>
      <c r="BRZ134" s="69"/>
      <c r="BSA134" s="69"/>
      <c r="BSB134" s="69"/>
      <c r="BSC134" s="69"/>
      <c r="BSD134" s="69"/>
      <c r="BSE134" s="69"/>
      <c r="BSF134" s="69"/>
      <c r="BSG134" s="69"/>
      <c r="BSH134" s="69"/>
      <c r="BSI134" s="69"/>
      <c r="BSJ134" s="69"/>
      <c r="BSK134" s="69"/>
      <c r="BSL134" s="69"/>
      <c r="BSM134" s="69"/>
      <c r="BSN134" s="69"/>
      <c r="BSO134" s="69"/>
      <c r="BSP134" s="69"/>
      <c r="BSQ134" s="69"/>
      <c r="BSR134" s="69"/>
      <c r="BSS134" s="69"/>
      <c r="BST134" s="69"/>
      <c r="BSU134" s="69"/>
      <c r="BSV134" s="69"/>
      <c r="BSW134" s="69"/>
      <c r="BSX134" s="69"/>
      <c r="BSY134" s="69"/>
      <c r="BSZ134" s="69"/>
      <c r="BTA134" s="69"/>
      <c r="BTB134" s="69"/>
      <c r="BTC134" s="69"/>
      <c r="BTD134" s="69"/>
      <c r="BTE134" s="69"/>
      <c r="BTF134" s="69"/>
      <c r="BTG134" s="69"/>
      <c r="BTH134" s="69"/>
      <c r="BTI134" s="69"/>
      <c r="BTJ134" s="69"/>
      <c r="BTK134" s="69"/>
      <c r="BTL134" s="69"/>
      <c r="BTM134" s="69"/>
      <c r="BTN134" s="69"/>
      <c r="BTO134" s="69"/>
      <c r="BTP134" s="69"/>
      <c r="BTQ134" s="69"/>
      <c r="BTR134" s="69"/>
      <c r="BTS134" s="69"/>
      <c r="BTT134" s="69"/>
      <c r="BTU134" s="69"/>
      <c r="BTV134" s="69"/>
      <c r="BTW134" s="69"/>
      <c r="BTX134" s="69"/>
      <c r="BTY134" s="69"/>
      <c r="BTZ134" s="69"/>
      <c r="BUA134" s="69"/>
      <c r="BUB134" s="69"/>
      <c r="BUC134" s="69"/>
      <c r="BUD134" s="69"/>
      <c r="BUE134" s="69"/>
      <c r="BUF134" s="69"/>
      <c r="BUG134" s="69"/>
      <c r="BUH134" s="69"/>
      <c r="BUI134" s="69"/>
      <c r="BUJ134" s="69"/>
      <c r="BUK134" s="69"/>
      <c r="BUL134" s="69"/>
      <c r="BUM134" s="69"/>
      <c r="BUN134" s="69"/>
      <c r="BUO134" s="69"/>
      <c r="BUP134" s="69"/>
      <c r="BUQ134" s="69"/>
      <c r="BUR134" s="69"/>
      <c r="BUS134" s="69"/>
      <c r="BUT134" s="69"/>
      <c r="BUU134" s="69"/>
      <c r="BUV134" s="69"/>
      <c r="BUW134" s="69"/>
      <c r="BUX134" s="69"/>
      <c r="BUY134" s="69"/>
      <c r="BUZ134" s="69"/>
      <c r="BVA134" s="69"/>
      <c r="BVB134" s="69"/>
      <c r="BVC134" s="69"/>
      <c r="BVD134" s="69"/>
      <c r="BVE134" s="69"/>
      <c r="BVF134" s="69"/>
      <c r="BVG134" s="69"/>
      <c r="BVH134" s="69"/>
      <c r="BVI134" s="69"/>
      <c r="BVJ134" s="69"/>
      <c r="BVK134" s="69"/>
      <c r="BVL134" s="69"/>
      <c r="BVM134" s="69"/>
      <c r="BVN134" s="69"/>
      <c r="BVO134" s="69"/>
      <c r="BVP134" s="69"/>
      <c r="BVQ134" s="69"/>
      <c r="BVR134" s="69"/>
      <c r="BVS134" s="69"/>
      <c r="BVT134" s="69"/>
      <c r="BVU134" s="69"/>
      <c r="BVV134" s="69"/>
      <c r="BVW134" s="69"/>
      <c r="BVX134" s="69"/>
      <c r="BVY134" s="69"/>
      <c r="BVZ134" s="69"/>
      <c r="BWA134" s="69"/>
      <c r="BWB134" s="69"/>
      <c r="BWC134" s="69"/>
      <c r="BWD134" s="69"/>
      <c r="BWE134" s="69"/>
      <c r="BWF134" s="69"/>
      <c r="BWG134" s="69"/>
      <c r="BWH134" s="69"/>
      <c r="BWI134" s="69"/>
      <c r="BWJ134" s="69"/>
      <c r="BWK134" s="69"/>
      <c r="BWL134" s="69"/>
      <c r="BWM134" s="69"/>
      <c r="BWN134" s="69"/>
      <c r="BWO134" s="69"/>
      <c r="BWP134" s="69"/>
      <c r="BWQ134" s="69"/>
      <c r="BWR134" s="69"/>
      <c r="BWS134" s="69"/>
      <c r="BWT134" s="69"/>
      <c r="BWU134" s="69"/>
      <c r="BWV134" s="69"/>
      <c r="BWW134" s="69"/>
      <c r="BWX134" s="69"/>
      <c r="BWY134" s="69"/>
      <c r="BWZ134" s="69"/>
      <c r="BXA134" s="69"/>
      <c r="BXB134" s="69"/>
      <c r="BXC134" s="69"/>
      <c r="BXD134" s="69"/>
      <c r="BXE134" s="69"/>
      <c r="BXF134" s="69"/>
      <c r="BXG134" s="69"/>
      <c r="BXH134" s="69"/>
      <c r="BXI134" s="69"/>
      <c r="BXJ134" s="69"/>
      <c r="BXK134" s="69"/>
      <c r="BXL134" s="69"/>
      <c r="BXM134" s="69"/>
      <c r="BXN134" s="69"/>
      <c r="BXO134" s="69"/>
      <c r="BXP134" s="69"/>
      <c r="BXQ134" s="69"/>
      <c r="BXR134" s="69"/>
      <c r="BXS134" s="69"/>
      <c r="BXT134" s="69"/>
      <c r="BXU134" s="69"/>
      <c r="BXV134" s="69"/>
      <c r="BXW134" s="69"/>
      <c r="BXX134" s="69"/>
      <c r="BXY134" s="69"/>
      <c r="BXZ134" s="69"/>
      <c r="BYA134" s="69"/>
      <c r="BYB134" s="69"/>
      <c r="BYC134" s="69"/>
      <c r="BYD134" s="69"/>
      <c r="BYE134" s="69"/>
      <c r="BYF134" s="69"/>
      <c r="BYG134" s="69"/>
      <c r="BYH134" s="69"/>
      <c r="BYI134" s="69"/>
      <c r="BYJ134" s="69"/>
      <c r="BYK134" s="69"/>
      <c r="BYL134" s="69"/>
      <c r="BYM134" s="69"/>
      <c r="BYN134" s="69"/>
      <c r="BYO134" s="69"/>
      <c r="BYP134" s="69"/>
      <c r="BYQ134" s="69"/>
      <c r="BYR134" s="69"/>
      <c r="BYS134" s="69"/>
      <c r="BYT134" s="69"/>
      <c r="BYU134" s="69"/>
      <c r="BYV134" s="69"/>
      <c r="BYW134" s="69"/>
      <c r="BYX134" s="69"/>
      <c r="BYY134" s="69"/>
      <c r="BYZ134" s="69"/>
      <c r="BZA134" s="69"/>
      <c r="BZB134" s="69"/>
      <c r="BZC134" s="69"/>
      <c r="BZD134" s="69"/>
      <c r="BZE134" s="69"/>
      <c r="BZF134" s="69"/>
      <c r="BZG134" s="69"/>
      <c r="BZH134" s="69"/>
      <c r="BZI134" s="69"/>
      <c r="BZJ134" s="69"/>
      <c r="BZK134" s="69"/>
      <c r="BZL134" s="69"/>
      <c r="BZM134" s="69"/>
      <c r="BZN134" s="69"/>
      <c r="BZO134" s="69"/>
      <c r="BZP134" s="69"/>
      <c r="BZQ134" s="69"/>
      <c r="BZR134" s="69"/>
      <c r="BZS134" s="69"/>
      <c r="BZT134" s="69"/>
      <c r="BZU134" s="69"/>
      <c r="BZV134" s="69"/>
      <c r="BZW134" s="69"/>
      <c r="BZX134" s="69"/>
      <c r="BZY134" s="69"/>
      <c r="BZZ134" s="69"/>
      <c r="CAA134" s="69"/>
      <c r="CAB134" s="69"/>
      <c r="CAC134" s="69"/>
      <c r="CAD134" s="69"/>
      <c r="CAE134" s="69"/>
      <c r="CAF134" s="69"/>
      <c r="CAG134" s="69"/>
      <c r="CAH134" s="69"/>
      <c r="CAI134" s="69"/>
      <c r="CAJ134" s="69"/>
      <c r="CAK134" s="69"/>
      <c r="CAL134" s="69"/>
      <c r="CAM134" s="69"/>
      <c r="CAN134" s="69"/>
      <c r="CAO134" s="69"/>
      <c r="CAP134" s="69"/>
      <c r="CAQ134" s="69"/>
      <c r="CAR134" s="69"/>
      <c r="CAS134" s="69"/>
      <c r="CAT134" s="69"/>
      <c r="CAU134" s="69"/>
      <c r="CAV134" s="69"/>
      <c r="CAW134" s="69"/>
      <c r="CAX134" s="69"/>
      <c r="CAY134" s="69"/>
      <c r="CAZ134" s="69"/>
      <c r="CBA134" s="69"/>
      <c r="CBB134" s="69"/>
      <c r="CBC134" s="69"/>
      <c r="CBD134" s="69"/>
      <c r="CBE134" s="69"/>
      <c r="CBF134" s="69"/>
      <c r="CBG134" s="69"/>
      <c r="CBH134" s="69"/>
      <c r="CBI134" s="69"/>
      <c r="CBJ134" s="69"/>
      <c r="CBK134" s="69"/>
      <c r="CBL134" s="69"/>
      <c r="CBM134" s="69"/>
      <c r="CBN134" s="69"/>
      <c r="CBO134" s="69"/>
      <c r="CBP134" s="69"/>
      <c r="CBQ134" s="69"/>
      <c r="CBR134" s="69"/>
      <c r="CBS134" s="69"/>
      <c r="CBT134" s="69"/>
      <c r="CBU134" s="69"/>
      <c r="CBV134" s="69"/>
      <c r="CBW134" s="69"/>
      <c r="CBX134" s="69"/>
      <c r="CBY134" s="69"/>
      <c r="CBZ134" s="69"/>
      <c r="CCA134" s="69"/>
      <c r="CCB134" s="69"/>
      <c r="CCC134" s="69"/>
      <c r="CCD134" s="69"/>
      <c r="CCE134" s="69"/>
      <c r="CCF134" s="69"/>
      <c r="CCG134" s="69"/>
      <c r="CCH134" s="69"/>
      <c r="CCI134" s="69"/>
      <c r="CCJ134" s="69"/>
      <c r="CCK134" s="69"/>
      <c r="CCL134" s="69"/>
      <c r="CCM134" s="69"/>
      <c r="CCN134" s="69"/>
      <c r="CCO134" s="69"/>
      <c r="CCP134" s="69"/>
      <c r="CCQ134" s="69"/>
      <c r="CCR134" s="69"/>
      <c r="CCS134" s="69"/>
      <c r="CCT134" s="69"/>
      <c r="CCU134" s="69"/>
      <c r="CCV134" s="69"/>
      <c r="CCW134" s="69"/>
      <c r="CCX134" s="69"/>
      <c r="CCY134" s="69"/>
      <c r="CCZ134" s="69"/>
      <c r="CDA134" s="69"/>
      <c r="CDB134" s="69"/>
      <c r="CDC134" s="69"/>
      <c r="CDD134" s="69"/>
      <c r="CDE134" s="69"/>
      <c r="CDF134" s="69"/>
      <c r="CDG134" s="69"/>
      <c r="CDH134" s="69"/>
      <c r="CDI134" s="69"/>
      <c r="CDJ134" s="69"/>
      <c r="CDK134" s="69"/>
      <c r="CDL134" s="69"/>
      <c r="CDM134" s="69"/>
      <c r="CDN134" s="69"/>
      <c r="CDO134" s="69"/>
      <c r="CDP134" s="69"/>
      <c r="CDQ134" s="69"/>
      <c r="CDR134" s="69"/>
      <c r="CDS134" s="69"/>
      <c r="CDT134" s="69"/>
      <c r="CDU134" s="69"/>
      <c r="CDV134" s="69"/>
      <c r="CDW134" s="69"/>
      <c r="CDX134" s="69"/>
      <c r="CDY134" s="69"/>
      <c r="CDZ134" s="69"/>
      <c r="CEA134" s="69"/>
      <c r="CEB134" s="69"/>
      <c r="CEC134" s="69"/>
      <c r="CED134" s="69"/>
      <c r="CEE134" s="69"/>
      <c r="CEF134" s="69"/>
      <c r="CEG134" s="69"/>
      <c r="CEH134" s="69"/>
      <c r="CEI134" s="69"/>
      <c r="CEJ134" s="69"/>
      <c r="CEK134" s="69"/>
      <c r="CEL134" s="69"/>
      <c r="CEM134" s="69"/>
      <c r="CEN134" s="69"/>
      <c r="CEO134" s="69"/>
      <c r="CEP134" s="69"/>
      <c r="CEQ134" s="69"/>
      <c r="CER134" s="69"/>
      <c r="CES134" s="69"/>
      <c r="CET134" s="69"/>
      <c r="CEU134" s="69"/>
      <c r="CEV134" s="69"/>
      <c r="CEW134" s="69"/>
      <c r="CEX134" s="69"/>
      <c r="CEY134" s="69"/>
      <c r="CEZ134" s="69"/>
      <c r="CFA134" s="69"/>
      <c r="CFB134" s="69"/>
      <c r="CFC134" s="69"/>
      <c r="CFD134" s="69"/>
      <c r="CFE134" s="69"/>
      <c r="CFF134" s="69"/>
      <c r="CFG134" s="69"/>
      <c r="CFH134" s="69"/>
      <c r="CFI134" s="69"/>
      <c r="CFJ134" s="69"/>
      <c r="CFK134" s="69"/>
      <c r="CFL134" s="69"/>
      <c r="CFM134" s="69"/>
      <c r="CFN134" s="69"/>
      <c r="CFO134" s="69"/>
      <c r="CFP134" s="69"/>
      <c r="CFQ134" s="69"/>
      <c r="CFR134" s="69"/>
      <c r="CFS134" s="69"/>
      <c r="CFT134" s="69"/>
      <c r="CFU134" s="69"/>
      <c r="CFV134" s="69"/>
      <c r="CFW134" s="69"/>
      <c r="CFX134" s="69"/>
      <c r="CFY134" s="69"/>
      <c r="CFZ134" s="69"/>
      <c r="CGA134" s="69"/>
      <c r="CGB134" s="69"/>
      <c r="CGC134" s="69"/>
      <c r="CGD134" s="69"/>
      <c r="CGE134" s="69"/>
      <c r="CGF134" s="69"/>
      <c r="CGG134" s="69"/>
      <c r="CGH134" s="69"/>
      <c r="CGI134" s="69"/>
      <c r="CGJ134" s="69"/>
      <c r="CGK134" s="69"/>
      <c r="CGL134" s="69"/>
      <c r="CGM134" s="69"/>
      <c r="CGN134" s="69"/>
      <c r="CGO134" s="69"/>
      <c r="CGP134" s="69"/>
      <c r="CGQ134" s="69"/>
      <c r="CGR134" s="69"/>
      <c r="CGS134" s="69"/>
      <c r="CGT134" s="69"/>
      <c r="CGU134" s="69"/>
      <c r="CGV134" s="69"/>
      <c r="CGW134" s="69"/>
      <c r="CGX134" s="69"/>
      <c r="CGY134" s="69"/>
      <c r="CGZ134" s="69"/>
      <c r="CHA134" s="69"/>
      <c r="CHB134" s="69"/>
      <c r="CHC134" s="69"/>
      <c r="CHD134" s="69"/>
      <c r="CHE134" s="69"/>
      <c r="CHF134" s="69"/>
      <c r="CHG134" s="69"/>
      <c r="CHH134" s="69"/>
      <c r="CHI134" s="69"/>
      <c r="CHJ134" s="69"/>
      <c r="CHK134" s="69"/>
      <c r="CHL134" s="69"/>
      <c r="CHM134" s="69"/>
      <c r="CHN134" s="69"/>
      <c r="CHO134" s="69"/>
      <c r="CHP134" s="69"/>
      <c r="CHQ134" s="69"/>
      <c r="CHR134" s="69"/>
      <c r="CHS134" s="69"/>
      <c r="CHT134" s="69"/>
      <c r="CHU134" s="69"/>
      <c r="CHV134" s="69"/>
      <c r="CHW134" s="69"/>
      <c r="CHX134" s="69"/>
      <c r="CHY134" s="69"/>
      <c r="CHZ134" s="69"/>
      <c r="CIA134" s="69"/>
      <c r="CIB134" s="69"/>
      <c r="CIC134" s="69"/>
      <c r="CID134" s="69"/>
      <c r="CIE134" s="69"/>
      <c r="CIF134" s="69"/>
      <c r="CIG134" s="69"/>
      <c r="CIH134" s="69"/>
      <c r="CII134" s="69"/>
      <c r="CIJ134" s="69"/>
      <c r="CIK134" s="69"/>
      <c r="CIL134" s="69"/>
      <c r="CIM134" s="69"/>
      <c r="CIN134" s="69"/>
      <c r="CIO134" s="69"/>
      <c r="CIP134" s="69"/>
      <c r="CIQ134" s="69"/>
      <c r="CIR134" s="69"/>
      <c r="CIS134" s="69"/>
      <c r="CIT134" s="69"/>
      <c r="CIU134" s="69"/>
      <c r="CIV134" s="69"/>
      <c r="CIW134" s="69"/>
      <c r="CIX134" s="69"/>
      <c r="CIY134" s="69"/>
      <c r="CIZ134" s="69"/>
      <c r="CJA134" s="69"/>
      <c r="CJB134" s="69"/>
      <c r="CJC134" s="69"/>
      <c r="CJD134" s="69"/>
      <c r="CJE134" s="69"/>
      <c r="CJF134" s="69"/>
      <c r="CJG134" s="69"/>
      <c r="CJH134" s="69"/>
      <c r="CJI134" s="69"/>
      <c r="CJJ134" s="69"/>
      <c r="CJK134" s="69"/>
      <c r="CJL134" s="69"/>
      <c r="CJM134" s="69"/>
      <c r="CJN134" s="69"/>
      <c r="CJO134" s="69"/>
      <c r="CJP134" s="69"/>
      <c r="CJQ134" s="69"/>
      <c r="CJR134" s="69"/>
      <c r="CJS134" s="69"/>
      <c r="CJT134" s="69"/>
      <c r="CJU134" s="69"/>
      <c r="CJV134" s="69"/>
      <c r="CJW134" s="69"/>
      <c r="CJX134" s="69"/>
      <c r="CJY134" s="69"/>
      <c r="CJZ134" s="69"/>
      <c r="CKA134" s="69"/>
      <c r="CKB134" s="69"/>
      <c r="CKC134" s="69"/>
      <c r="CKD134" s="69"/>
      <c r="CKE134" s="69"/>
      <c r="CKF134" s="69"/>
      <c r="CKG134" s="69"/>
      <c r="CKH134" s="69"/>
      <c r="CKI134" s="69"/>
      <c r="CKJ134" s="69"/>
      <c r="CKK134" s="69"/>
      <c r="CKL134" s="69"/>
      <c r="CKM134" s="69"/>
      <c r="CKN134" s="69"/>
      <c r="CKO134" s="69"/>
      <c r="CKP134" s="69"/>
      <c r="CKQ134" s="69"/>
      <c r="CKR134" s="69"/>
      <c r="CKS134" s="69"/>
      <c r="CKT134" s="69"/>
      <c r="CKU134" s="69"/>
      <c r="CKV134" s="69"/>
      <c r="CKW134" s="69"/>
      <c r="CKX134" s="69"/>
      <c r="CKY134" s="69"/>
      <c r="CKZ134" s="69"/>
      <c r="CLA134" s="69"/>
      <c r="CLB134" s="69"/>
      <c r="CLC134" s="69"/>
      <c r="CLD134" s="69"/>
      <c r="CLE134" s="69"/>
      <c r="CLF134" s="69"/>
      <c r="CLG134" s="69"/>
      <c r="CLH134" s="69"/>
      <c r="CLI134" s="69"/>
      <c r="CLJ134" s="69"/>
      <c r="CLK134" s="69"/>
      <c r="CLL134" s="69"/>
      <c r="CLM134" s="69"/>
      <c r="CLN134" s="69"/>
      <c r="CLO134" s="69"/>
      <c r="CLP134" s="69"/>
      <c r="CLQ134" s="69"/>
      <c r="CLR134" s="69"/>
      <c r="CLS134" s="69"/>
      <c r="CLT134" s="69"/>
      <c r="CLU134" s="69"/>
      <c r="CLV134" s="69"/>
      <c r="CLW134" s="69"/>
      <c r="CLX134" s="69"/>
      <c r="CLY134" s="69"/>
      <c r="CLZ134" s="69"/>
      <c r="CMA134" s="69"/>
      <c r="CMB134" s="69"/>
      <c r="CMC134" s="69"/>
      <c r="CMD134" s="69"/>
      <c r="CME134" s="69"/>
      <c r="CMF134" s="69"/>
      <c r="CMG134" s="69"/>
      <c r="CMH134" s="69"/>
      <c r="CMI134" s="69"/>
      <c r="CMJ134" s="69"/>
      <c r="CMK134" s="69"/>
      <c r="CML134" s="69"/>
      <c r="CMM134" s="69"/>
      <c r="CMN134" s="69"/>
      <c r="CMO134" s="69"/>
      <c r="CMP134" s="69"/>
      <c r="CMQ134" s="69"/>
      <c r="CMR134" s="69"/>
      <c r="CMS134" s="69"/>
      <c r="CMT134" s="69"/>
      <c r="CMU134" s="69"/>
      <c r="CMV134" s="69"/>
      <c r="CMW134" s="69"/>
      <c r="CMX134" s="69"/>
      <c r="CMY134" s="69"/>
      <c r="CMZ134" s="69"/>
      <c r="CNA134" s="69"/>
      <c r="CNB134" s="69"/>
      <c r="CNC134" s="69"/>
      <c r="CND134" s="69"/>
      <c r="CNE134" s="69"/>
      <c r="CNF134" s="69"/>
      <c r="CNG134" s="69"/>
      <c r="CNH134" s="69"/>
      <c r="CNI134" s="69"/>
      <c r="CNJ134" s="69"/>
      <c r="CNK134" s="69"/>
      <c r="CNL134" s="69"/>
      <c r="CNM134" s="69"/>
      <c r="CNN134" s="69"/>
      <c r="CNO134" s="69"/>
      <c r="CNP134" s="69"/>
      <c r="CNQ134" s="69"/>
      <c r="CNR134" s="69"/>
      <c r="CNS134" s="69"/>
      <c r="CNT134" s="69"/>
      <c r="CNU134" s="69"/>
      <c r="CNV134" s="69"/>
      <c r="CNW134" s="69"/>
      <c r="CNX134" s="69"/>
      <c r="CNY134" s="69"/>
      <c r="CNZ134" s="69"/>
      <c r="COA134" s="69"/>
      <c r="COB134" s="69"/>
      <c r="COC134" s="69"/>
      <c r="COD134" s="69"/>
      <c r="COE134" s="69"/>
      <c r="COF134" s="69"/>
      <c r="COG134" s="69"/>
      <c r="COH134" s="69"/>
      <c r="COI134" s="69"/>
      <c r="COJ134" s="69"/>
      <c r="COK134" s="69"/>
      <c r="COL134" s="69"/>
      <c r="COM134" s="69"/>
      <c r="CON134" s="69"/>
      <c r="COO134" s="69"/>
      <c r="COP134" s="69"/>
      <c r="COQ134" s="69"/>
      <c r="COR134" s="69"/>
      <c r="COS134" s="69"/>
      <c r="COT134" s="69"/>
      <c r="COU134" s="69"/>
      <c r="COV134" s="69"/>
      <c r="COW134" s="69"/>
      <c r="COX134" s="69"/>
      <c r="COY134" s="69"/>
      <c r="COZ134" s="69"/>
      <c r="CPA134" s="69"/>
      <c r="CPB134" s="69"/>
      <c r="CPC134" s="69"/>
      <c r="CPD134" s="69"/>
      <c r="CPE134" s="69"/>
      <c r="CPF134" s="69"/>
      <c r="CPG134" s="69"/>
      <c r="CPH134" s="69"/>
      <c r="CPI134" s="69"/>
      <c r="CPJ134" s="69"/>
      <c r="CPK134" s="69"/>
      <c r="CPL134" s="69"/>
      <c r="CPM134" s="69"/>
      <c r="CPN134" s="69"/>
      <c r="CPO134" s="69"/>
      <c r="CPP134" s="69"/>
      <c r="CPQ134" s="69"/>
      <c r="CPR134" s="69"/>
      <c r="CPS134" s="69"/>
      <c r="CPT134" s="69"/>
      <c r="CPU134" s="69"/>
      <c r="CPV134" s="69"/>
      <c r="CPW134" s="69"/>
      <c r="CPX134" s="69"/>
      <c r="CPY134" s="69"/>
      <c r="CPZ134" s="69"/>
      <c r="CQA134" s="69"/>
      <c r="CQB134" s="69"/>
      <c r="CQC134" s="69"/>
      <c r="CQD134" s="69"/>
      <c r="CQE134" s="69"/>
      <c r="CQF134" s="69"/>
      <c r="CQG134" s="69"/>
      <c r="CQH134" s="69"/>
      <c r="CQI134" s="69"/>
      <c r="CQJ134" s="69"/>
      <c r="CQK134" s="69"/>
      <c r="CQL134" s="69"/>
      <c r="CQM134" s="69"/>
      <c r="CQN134" s="69"/>
      <c r="CQO134" s="69"/>
      <c r="CQP134" s="69"/>
      <c r="CQQ134" s="69"/>
      <c r="CQR134" s="69"/>
      <c r="CQS134" s="69"/>
      <c r="CQT134" s="69"/>
      <c r="CQU134" s="69"/>
      <c r="CQV134" s="69"/>
      <c r="CQW134" s="69"/>
      <c r="CQX134" s="69"/>
      <c r="CQY134" s="69"/>
      <c r="CQZ134" s="69"/>
      <c r="CRA134" s="69"/>
      <c r="CRB134" s="69"/>
      <c r="CRC134" s="69"/>
      <c r="CRD134" s="69"/>
      <c r="CRE134" s="69"/>
      <c r="CRF134" s="69"/>
      <c r="CRG134" s="69"/>
      <c r="CRH134" s="69"/>
      <c r="CRI134" s="69"/>
      <c r="CRJ134" s="69"/>
      <c r="CRK134" s="69"/>
      <c r="CRL134" s="69"/>
      <c r="CRM134" s="69"/>
      <c r="CRN134" s="69"/>
      <c r="CRO134" s="69"/>
      <c r="CRP134" s="69"/>
      <c r="CRQ134" s="69"/>
      <c r="CRR134" s="69"/>
      <c r="CRS134" s="69"/>
      <c r="CRT134" s="69"/>
      <c r="CRU134" s="69"/>
      <c r="CRV134" s="69"/>
      <c r="CRW134" s="69"/>
      <c r="CRX134" s="69"/>
      <c r="CRY134" s="69"/>
      <c r="CRZ134" s="69"/>
      <c r="CSA134" s="69"/>
      <c r="CSB134" s="69"/>
      <c r="CSC134" s="69"/>
      <c r="CSD134" s="69"/>
      <c r="CSE134" s="69"/>
      <c r="CSF134" s="69"/>
      <c r="CSG134" s="69"/>
      <c r="CSH134" s="69"/>
      <c r="CSI134" s="69"/>
      <c r="CSJ134" s="69"/>
      <c r="CSK134" s="69"/>
      <c r="CSL134" s="69"/>
      <c r="CSM134" s="69"/>
      <c r="CSN134" s="69"/>
      <c r="CSO134" s="69"/>
      <c r="CSP134" s="69"/>
      <c r="CSQ134" s="69"/>
      <c r="CSR134" s="69"/>
      <c r="CSS134" s="69"/>
      <c r="CST134" s="69"/>
      <c r="CSU134" s="69"/>
      <c r="CSV134" s="69"/>
      <c r="CSW134" s="69"/>
      <c r="CSX134" s="69"/>
      <c r="CSY134" s="69"/>
      <c r="CSZ134" s="69"/>
      <c r="CTA134" s="69"/>
      <c r="CTB134" s="69"/>
      <c r="CTC134" s="69"/>
      <c r="CTD134" s="69"/>
      <c r="CTE134" s="69"/>
      <c r="CTF134" s="69"/>
      <c r="CTG134" s="69"/>
      <c r="CTH134" s="69"/>
      <c r="CTI134" s="69"/>
      <c r="CTJ134" s="69"/>
      <c r="CTK134" s="69"/>
      <c r="CTL134" s="69"/>
      <c r="CTM134" s="69"/>
      <c r="CTN134" s="69"/>
      <c r="CTO134" s="69"/>
      <c r="CTP134" s="69"/>
      <c r="CTQ134" s="69"/>
      <c r="CTR134" s="69"/>
      <c r="CTS134" s="69"/>
      <c r="CTT134" s="69"/>
      <c r="CTU134" s="69"/>
      <c r="CTV134" s="69"/>
      <c r="CTW134" s="69"/>
      <c r="CTX134" s="69"/>
      <c r="CTY134" s="69"/>
      <c r="CTZ134" s="69"/>
      <c r="CUA134" s="69"/>
      <c r="CUB134" s="69"/>
      <c r="CUC134" s="69"/>
      <c r="CUD134" s="69"/>
      <c r="CUE134" s="69"/>
      <c r="CUF134" s="69"/>
      <c r="CUG134" s="69"/>
      <c r="CUH134" s="69"/>
      <c r="CUI134" s="69"/>
      <c r="CUJ134" s="69"/>
      <c r="CUK134" s="69"/>
      <c r="CUL134" s="69"/>
      <c r="CUM134" s="69"/>
      <c r="CUN134" s="69"/>
      <c r="CUO134" s="69"/>
      <c r="CUP134" s="69"/>
      <c r="CUQ134" s="69"/>
      <c r="CUR134" s="69"/>
      <c r="CUS134" s="69"/>
      <c r="CUT134" s="69"/>
      <c r="CUU134" s="69"/>
      <c r="CUV134" s="69"/>
      <c r="CUW134" s="69"/>
      <c r="CUX134" s="69"/>
      <c r="CUY134" s="69"/>
      <c r="CUZ134" s="69"/>
      <c r="CVA134" s="69"/>
      <c r="CVB134" s="69"/>
      <c r="CVC134" s="69"/>
      <c r="CVD134" s="69"/>
      <c r="CVE134" s="69"/>
      <c r="CVF134" s="69"/>
      <c r="CVG134" s="69"/>
      <c r="CVH134" s="69"/>
      <c r="CVI134" s="69"/>
      <c r="CVJ134" s="69"/>
      <c r="CVK134" s="69"/>
      <c r="CVL134" s="69"/>
      <c r="CVM134" s="69"/>
      <c r="CVN134" s="69"/>
      <c r="CVO134" s="69"/>
      <c r="CVP134" s="69"/>
      <c r="CVQ134" s="69"/>
      <c r="CVR134" s="69"/>
      <c r="CVS134" s="69"/>
      <c r="CVT134" s="69"/>
      <c r="CVU134" s="69"/>
      <c r="CVV134" s="69"/>
      <c r="CVW134" s="69"/>
      <c r="CVX134" s="69"/>
      <c r="CVY134" s="69"/>
      <c r="CVZ134" s="69"/>
      <c r="CWA134" s="69"/>
      <c r="CWB134" s="69"/>
      <c r="CWC134" s="69"/>
      <c r="CWD134" s="69"/>
      <c r="CWE134" s="69"/>
      <c r="CWF134" s="69"/>
      <c r="CWG134" s="69"/>
      <c r="CWH134" s="69"/>
      <c r="CWI134" s="69"/>
      <c r="CWJ134" s="69"/>
      <c r="CWK134" s="69"/>
      <c r="CWL134" s="69"/>
      <c r="CWM134" s="69"/>
      <c r="CWN134" s="69"/>
      <c r="CWO134" s="69"/>
      <c r="CWP134" s="69"/>
      <c r="CWQ134" s="69"/>
      <c r="CWR134" s="69"/>
      <c r="CWS134" s="69"/>
      <c r="CWT134" s="69"/>
      <c r="CWU134" s="69"/>
      <c r="CWV134" s="69"/>
      <c r="CWW134" s="69"/>
      <c r="CWX134" s="69"/>
      <c r="CWY134" s="69"/>
      <c r="CWZ134" s="69"/>
      <c r="CXA134" s="69"/>
      <c r="CXB134" s="69"/>
      <c r="CXC134" s="69"/>
      <c r="CXD134" s="69"/>
      <c r="CXE134" s="69"/>
      <c r="CXF134" s="69"/>
      <c r="CXG134" s="69"/>
      <c r="CXH134" s="69"/>
      <c r="CXI134" s="69"/>
      <c r="CXJ134" s="69"/>
      <c r="CXK134" s="69"/>
      <c r="CXL134" s="69"/>
      <c r="CXM134" s="69"/>
      <c r="CXN134" s="69"/>
      <c r="CXO134" s="69"/>
      <c r="CXP134" s="69"/>
      <c r="CXQ134" s="69"/>
      <c r="CXR134" s="69"/>
      <c r="CXS134" s="69"/>
      <c r="CXT134" s="69"/>
      <c r="CXU134" s="69"/>
      <c r="CXV134" s="69"/>
      <c r="CXW134" s="69"/>
      <c r="CXX134" s="69"/>
      <c r="CXY134" s="69"/>
      <c r="CXZ134" s="69"/>
      <c r="CYA134" s="69"/>
      <c r="CYB134" s="69"/>
      <c r="CYC134" s="69"/>
      <c r="CYD134" s="69"/>
      <c r="CYE134" s="69"/>
      <c r="CYF134" s="69"/>
      <c r="CYG134" s="69"/>
      <c r="CYH134" s="69"/>
      <c r="CYI134" s="69"/>
      <c r="CYJ134" s="69"/>
      <c r="CYK134" s="69"/>
      <c r="CYL134" s="69"/>
      <c r="CYM134" s="69"/>
      <c r="CYN134" s="69"/>
      <c r="CYO134" s="69"/>
      <c r="CYP134" s="69"/>
      <c r="CYQ134" s="69"/>
      <c r="CYR134" s="69"/>
      <c r="CYS134" s="69"/>
      <c r="CYT134" s="69"/>
      <c r="CYU134" s="69"/>
      <c r="CYV134" s="69"/>
      <c r="CYW134" s="69"/>
      <c r="CYX134" s="69"/>
      <c r="CYY134" s="69"/>
      <c r="CYZ134" s="69"/>
      <c r="CZA134" s="69"/>
      <c r="CZB134" s="69"/>
      <c r="CZC134" s="69"/>
      <c r="CZD134" s="69"/>
      <c r="CZE134" s="69"/>
      <c r="CZF134" s="69"/>
      <c r="CZG134" s="69"/>
      <c r="CZH134" s="69"/>
      <c r="CZI134" s="69"/>
      <c r="CZJ134" s="69"/>
      <c r="CZK134" s="69"/>
      <c r="CZL134" s="69"/>
      <c r="CZM134" s="69"/>
      <c r="CZN134" s="69"/>
      <c r="CZO134" s="69"/>
      <c r="CZP134" s="69"/>
      <c r="CZQ134" s="69"/>
      <c r="CZR134" s="69"/>
      <c r="CZS134" s="69"/>
      <c r="CZT134" s="69"/>
      <c r="CZU134" s="69"/>
      <c r="CZV134" s="69"/>
      <c r="CZW134" s="69"/>
      <c r="CZX134" s="69"/>
      <c r="CZY134" s="69"/>
      <c r="CZZ134" s="69"/>
      <c r="DAA134" s="69"/>
      <c r="DAB134" s="69"/>
      <c r="DAC134" s="69"/>
      <c r="DAD134" s="69"/>
      <c r="DAE134" s="69"/>
      <c r="DAF134" s="69"/>
      <c r="DAG134" s="69"/>
      <c r="DAH134" s="69"/>
      <c r="DAI134" s="69"/>
      <c r="DAJ134" s="69"/>
      <c r="DAK134" s="69"/>
      <c r="DAL134" s="69"/>
      <c r="DAM134" s="69"/>
      <c r="DAN134" s="69"/>
      <c r="DAO134" s="69"/>
      <c r="DAP134" s="69"/>
      <c r="DAQ134" s="69"/>
      <c r="DAR134" s="69"/>
      <c r="DAS134" s="69"/>
      <c r="DAT134" s="69"/>
      <c r="DAU134" s="69"/>
      <c r="DAV134" s="69"/>
      <c r="DAW134" s="69"/>
      <c r="DAX134" s="69"/>
      <c r="DAY134" s="69"/>
      <c r="DAZ134" s="69"/>
      <c r="DBA134" s="69"/>
      <c r="DBB134" s="69"/>
      <c r="DBC134" s="69"/>
      <c r="DBD134" s="69"/>
      <c r="DBE134" s="69"/>
      <c r="DBF134" s="69"/>
      <c r="DBG134" s="69"/>
      <c r="DBH134" s="69"/>
      <c r="DBI134" s="69"/>
      <c r="DBJ134" s="69"/>
      <c r="DBK134" s="69"/>
      <c r="DBL134" s="69"/>
      <c r="DBM134" s="69"/>
      <c r="DBN134" s="69"/>
      <c r="DBO134" s="69"/>
      <c r="DBP134" s="69"/>
      <c r="DBQ134" s="69"/>
      <c r="DBR134" s="69"/>
      <c r="DBS134" s="69"/>
      <c r="DBT134" s="69"/>
      <c r="DBU134" s="69"/>
      <c r="DBV134" s="69"/>
      <c r="DBW134" s="69"/>
      <c r="DBX134" s="69"/>
      <c r="DBY134" s="69"/>
      <c r="DBZ134" s="69"/>
      <c r="DCA134" s="69"/>
      <c r="DCB134" s="69"/>
      <c r="DCC134" s="69"/>
      <c r="DCD134" s="69"/>
      <c r="DCE134" s="69"/>
      <c r="DCF134" s="69"/>
      <c r="DCG134" s="69"/>
      <c r="DCH134" s="69"/>
      <c r="DCI134" s="69"/>
      <c r="DCJ134" s="69"/>
      <c r="DCK134" s="69"/>
      <c r="DCL134" s="69"/>
      <c r="DCM134" s="69"/>
      <c r="DCN134" s="69"/>
      <c r="DCO134" s="69"/>
      <c r="DCP134" s="69"/>
      <c r="DCQ134" s="69"/>
      <c r="DCR134" s="69"/>
      <c r="DCS134" s="69"/>
      <c r="DCT134" s="69"/>
      <c r="DCU134" s="69"/>
      <c r="DCV134" s="69"/>
      <c r="DCW134" s="69"/>
      <c r="DCX134" s="69"/>
      <c r="DCY134" s="69"/>
      <c r="DCZ134" s="69"/>
      <c r="DDA134" s="69"/>
      <c r="DDB134" s="69"/>
      <c r="DDC134" s="69"/>
      <c r="DDD134" s="69"/>
      <c r="DDE134" s="69"/>
      <c r="DDF134" s="69"/>
      <c r="DDG134" s="69"/>
      <c r="DDH134" s="69"/>
      <c r="DDI134" s="69"/>
      <c r="DDJ134" s="69"/>
      <c r="DDK134" s="69"/>
      <c r="DDL134" s="69"/>
      <c r="DDM134" s="69"/>
      <c r="DDN134" s="69"/>
      <c r="DDO134" s="69"/>
      <c r="DDP134" s="69"/>
      <c r="DDQ134" s="69"/>
      <c r="DDR134" s="69"/>
      <c r="DDS134" s="69"/>
      <c r="DDT134" s="69"/>
      <c r="DDU134" s="69"/>
      <c r="DDV134" s="69"/>
      <c r="DDW134" s="69"/>
      <c r="DDX134" s="69"/>
      <c r="DDY134" s="69"/>
      <c r="DDZ134" s="69"/>
      <c r="DEA134" s="69"/>
      <c r="DEB134" s="69"/>
      <c r="DEC134" s="69"/>
      <c r="DED134" s="69"/>
      <c r="DEE134" s="69"/>
      <c r="DEF134" s="69"/>
      <c r="DEG134" s="69"/>
      <c r="DEH134" s="69"/>
      <c r="DEI134" s="69"/>
      <c r="DEJ134" s="69"/>
      <c r="DEK134" s="69"/>
      <c r="DEL134" s="69"/>
      <c r="DEM134" s="69"/>
      <c r="DEN134" s="69"/>
      <c r="DEO134" s="69"/>
      <c r="DEP134" s="69"/>
      <c r="DEQ134" s="69"/>
      <c r="DER134" s="69"/>
      <c r="DES134" s="69"/>
      <c r="DET134" s="69"/>
      <c r="DEU134" s="69"/>
      <c r="DEV134" s="69"/>
      <c r="DEW134" s="69"/>
      <c r="DEX134" s="69"/>
      <c r="DEY134" s="69"/>
      <c r="DEZ134" s="69"/>
      <c r="DFA134" s="69"/>
      <c r="DFB134" s="69"/>
      <c r="DFC134" s="69"/>
      <c r="DFD134" s="69"/>
      <c r="DFE134" s="69"/>
      <c r="DFF134" s="69"/>
      <c r="DFG134" s="69"/>
      <c r="DFH134" s="69"/>
      <c r="DFI134" s="69"/>
      <c r="DFJ134" s="69"/>
      <c r="DFK134" s="69"/>
      <c r="DFL134" s="69"/>
      <c r="DFM134" s="69"/>
      <c r="DFN134" s="69"/>
      <c r="DFO134" s="69"/>
      <c r="DFP134" s="69"/>
      <c r="DFQ134" s="69"/>
      <c r="DFR134" s="69"/>
      <c r="DFS134" s="69"/>
      <c r="DFT134" s="69"/>
      <c r="DFU134" s="69"/>
      <c r="DFV134" s="69"/>
      <c r="DFW134" s="69"/>
      <c r="DFX134" s="69"/>
      <c r="DFY134" s="69"/>
      <c r="DFZ134" s="69"/>
      <c r="DGA134" s="69"/>
      <c r="DGB134" s="69"/>
      <c r="DGC134" s="69"/>
      <c r="DGD134" s="69"/>
      <c r="DGE134" s="69"/>
      <c r="DGF134" s="69"/>
      <c r="DGG134" s="69"/>
      <c r="DGH134" s="69"/>
      <c r="DGI134" s="69"/>
      <c r="DGJ134" s="69"/>
      <c r="DGK134" s="69"/>
      <c r="DGL134" s="69"/>
      <c r="DGM134" s="69"/>
      <c r="DGN134" s="69"/>
      <c r="DGO134" s="69"/>
      <c r="DGP134" s="69"/>
      <c r="DGQ134" s="69"/>
      <c r="DGR134" s="69"/>
      <c r="DGS134" s="69"/>
      <c r="DGT134" s="69"/>
      <c r="DGU134" s="69"/>
      <c r="DGV134" s="69"/>
      <c r="DGW134" s="69"/>
      <c r="DGX134" s="69"/>
      <c r="DGY134" s="69"/>
      <c r="DGZ134" s="69"/>
      <c r="DHA134" s="69"/>
      <c r="DHB134" s="69"/>
      <c r="DHC134" s="69"/>
      <c r="DHD134" s="69"/>
      <c r="DHE134" s="69"/>
      <c r="DHF134" s="69"/>
      <c r="DHG134" s="69"/>
      <c r="DHH134" s="69"/>
      <c r="DHI134" s="69"/>
      <c r="DHJ134" s="69"/>
      <c r="DHK134" s="69"/>
      <c r="DHL134" s="69"/>
      <c r="DHM134" s="69"/>
      <c r="DHN134" s="69"/>
      <c r="DHO134" s="69"/>
      <c r="DHP134" s="69"/>
      <c r="DHQ134" s="69"/>
      <c r="DHR134" s="69"/>
      <c r="DHS134" s="69"/>
      <c r="DHT134" s="69"/>
      <c r="DHU134" s="69"/>
      <c r="DHV134" s="69"/>
      <c r="DHW134" s="69"/>
      <c r="DHX134" s="69"/>
      <c r="DHY134" s="69"/>
      <c r="DHZ134" s="69"/>
      <c r="DIA134" s="69"/>
      <c r="DIB134" s="69"/>
      <c r="DIC134" s="69"/>
      <c r="DID134" s="69"/>
      <c r="DIE134" s="69"/>
      <c r="DIF134" s="69"/>
      <c r="DIG134" s="69"/>
      <c r="DIH134" s="69"/>
      <c r="DII134" s="69"/>
      <c r="DIJ134" s="69"/>
      <c r="DIK134" s="69"/>
      <c r="DIL134" s="69"/>
      <c r="DIM134" s="69"/>
      <c r="DIN134" s="69"/>
      <c r="DIO134" s="69"/>
      <c r="DIP134" s="69"/>
      <c r="DIQ134" s="69"/>
      <c r="DIR134" s="69"/>
      <c r="DIS134" s="69"/>
      <c r="DIT134" s="69"/>
      <c r="DIU134" s="69"/>
      <c r="DIV134" s="69"/>
      <c r="DIW134" s="69"/>
      <c r="DIX134" s="69"/>
      <c r="DIY134" s="69"/>
      <c r="DIZ134" s="69"/>
      <c r="DJA134" s="69"/>
      <c r="DJB134" s="69"/>
      <c r="DJC134" s="69"/>
      <c r="DJD134" s="69"/>
      <c r="DJE134" s="69"/>
      <c r="DJF134" s="69"/>
      <c r="DJG134" s="69"/>
      <c r="DJH134" s="69"/>
      <c r="DJI134" s="69"/>
      <c r="DJJ134" s="69"/>
      <c r="DJK134" s="69"/>
      <c r="DJL134" s="69"/>
      <c r="DJM134" s="69"/>
      <c r="DJN134" s="69"/>
      <c r="DJO134" s="69"/>
      <c r="DJP134" s="69"/>
      <c r="DJQ134" s="69"/>
      <c r="DJR134" s="69"/>
      <c r="DJS134" s="69"/>
      <c r="DJT134" s="69"/>
      <c r="DJU134" s="69"/>
      <c r="DJV134" s="69"/>
      <c r="DJW134" s="69"/>
      <c r="DJX134" s="69"/>
      <c r="DJY134" s="69"/>
      <c r="DJZ134" s="69"/>
      <c r="DKA134" s="69"/>
      <c r="DKB134" s="69"/>
      <c r="DKC134" s="69"/>
      <c r="DKD134" s="69"/>
      <c r="DKE134" s="69"/>
      <c r="DKF134" s="69"/>
      <c r="DKG134" s="69"/>
      <c r="DKH134" s="69"/>
      <c r="DKI134" s="69"/>
      <c r="DKJ134" s="69"/>
      <c r="DKK134" s="69"/>
      <c r="DKL134" s="69"/>
      <c r="DKM134" s="69"/>
      <c r="DKN134" s="69"/>
      <c r="DKO134" s="69"/>
      <c r="DKP134" s="69"/>
      <c r="DKQ134" s="69"/>
      <c r="DKR134" s="69"/>
      <c r="DKS134" s="69"/>
      <c r="DKT134" s="69"/>
      <c r="DKU134" s="69"/>
      <c r="DKV134" s="69"/>
      <c r="DKW134" s="69"/>
      <c r="DKX134" s="69"/>
      <c r="DKY134" s="69"/>
      <c r="DKZ134" s="69"/>
      <c r="DLA134" s="69"/>
      <c r="DLB134" s="69"/>
      <c r="DLC134" s="69"/>
      <c r="DLD134" s="69"/>
      <c r="DLE134" s="69"/>
      <c r="DLF134" s="69"/>
      <c r="DLG134" s="69"/>
      <c r="DLH134" s="69"/>
      <c r="DLI134" s="69"/>
      <c r="DLJ134" s="69"/>
      <c r="DLK134" s="69"/>
      <c r="DLL134" s="69"/>
      <c r="DLM134" s="69"/>
      <c r="DLN134" s="69"/>
      <c r="DLO134" s="69"/>
      <c r="DLP134" s="69"/>
      <c r="DLQ134" s="69"/>
      <c r="DLR134" s="69"/>
      <c r="DLS134" s="69"/>
      <c r="DLT134" s="69"/>
      <c r="DLU134" s="69"/>
      <c r="DLV134" s="69"/>
      <c r="DLW134" s="69"/>
      <c r="DLX134" s="69"/>
      <c r="DLY134" s="69"/>
      <c r="DLZ134" s="69"/>
      <c r="DMA134" s="69"/>
      <c r="DMB134" s="69"/>
      <c r="DMC134" s="69"/>
      <c r="DMD134" s="69"/>
      <c r="DME134" s="69"/>
      <c r="DMF134" s="69"/>
      <c r="DMG134" s="69"/>
      <c r="DMH134" s="69"/>
      <c r="DMI134" s="69"/>
      <c r="DMJ134" s="69"/>
      <c r="DMK134" s="69"/>
      <c r="DML134" s="69"/>
      <c r="DMM134" s="69"/>
      <c r="DMN134" s="69"/>
      <c r="DMO134" s="69"/>
      <c r="DMP134" s="69"/>
      <c r="DMQ134" s="69"/>
      <c r="DMR134" s="69"/>
      <c r="DMS134" s="69"/>
      <c r="DMT134" s="69"/>
      <c r="DMU134" s="69"/>
      <c r="DMV134" s="69"/>
      <c r="DMW134" s="69"/>
      <c r="DMX134" s="69"/>
      <c r="DMY134" s="69"/>
      <c r="DMZ134" s="69"/>
      <c r="DNA134" s="69"/>
      <c r="DNB134" s="69"/>
      <c r="DNC134" s="69"/>
      <c r="DND134" s="69"/>
      <c r="DNE134" s="69"/>
      <c r="DNF134" s="69"/>
      <c r="DNG134" s="69"/>
      <c r="DNH134" s="69"/>
      <c r="DNI134" s="69"/>
      <c r="DNJ134" s="69"/>
      <c r="DNK134" s="69"/>
      <c r="DNL134" s="69"/>
      <c r="DNM134" s="69"/>
      <c r="DNN134" s="69"/>
      <c r="DNO134" s="69"/>
      <c r="DNP134" s="69"/>
      <c r="DNQ134" s="69"/>
      <c r="DNR134" s="69"/>
      <c r="DNS134" s="69"/>
      <c r="DNT134" s="69"/>
      <c r="DNU134" s="69"/>
      <c r="DNV134" s="69"/>
      <c r="DNW134" s="69"/>
      <c r="DNX134" s="69"/>
      <c r="DNY134" s="69"/>
      <c r="DNZ134" s="69"/>
      <c r="DOA134" s="69"/>
      <c r="DOB134" s="69"/>
      <c r="DOC134" s="69"/>
      <c r="DOD134" s="69"/>
      <c r="DOE134" s="69"/>
      <c r="DOF134" s="69"/>
      <c r="DOG134" s="69"/>
      <c r="DOH134" s="69"/>
      <c r="DOI134" s="69"/>
      <c r="DOJ134" s="69"/>
      <c r="DOK134" s="69"/>
      <c r="DOL134" s="69"/>
      <c r="DOM134" s="69"/>
      <c r="DON134" s="69"/>
      <c r="DOO134" s="69"/>
      <c r="DOP134" s="69"/>
      <c r="DOQ134" s="69"/>
      <c r="DOR134" s="69"/>
      <c r="DOS134" s="69"/>
      <c r="DOT134" s="69"/>
      <c r="DOU134" s="69"/>
      <c r="DOV134" s="69"/>
      <c r="DOW134" s="69"/>
      <c r="DOX134" s="69"/>
      <c r="DOY134" s="69"/>
      <c r="DOZ134" s="69"/>
      <c r="DPA134" s="69"/>
      <c r="DPB134" s="69"/>
      <c r="DPC134" s="69"/>
      <c r="DPD134" s="69"/>
      <c r="DPE134" s="69"/>
      <c r="DPF134" s="69"/>
      <c r="DPG134" s="69"/>
      <c r="DPH134" s="69"/>
      <c r="DPI134" s="69"/>
      <c r="DPJ134" s="69"/>
      <c r="DPK134" s="69"/>
      <c r="DPL134" s="69"/>
      <c r="DPM134" s="69"/>
      <c r="DPN134" s="69"/>
      <c r="DPO134" s="69"/>
      <c r="DPP134" s="69"/>
      <c r="DPQ134" s="69"/>
      <c r="DPR134" s="69"/>
      <c r="DPS134" s="69"/>
      <c r="DPT134" s="69"/>
      <c r="DPU134" s="69"/>
      <c r="DPV134" s="69"/>
      <c r="DPW134" s="69"/>
      <c r="DPX134" s="69"/>
      <c r="DPY134" s="69"/>
      <c r="DPZ134" s="69"/>
      <c r="DQA134" s="69"/>
      <c r="DQB134" s="69"/>
      <c r="DQC134" s="69"/>
      <c r="DQD134" s="69"/>
      <c r="DQE134" s="69"/>
      <c r="DQF134" s="69"/>
      <c r="DQG134" s="69"/>
      <c r="DQH134" s="69"/>
      <c r="DQI134" s="69"/>
      <c r="DQJ134" s="69"/>
      <c r="DQK134" s="69"/>
      <c r="DQL134" s="69"/>
      <c r="DQM134" s="69"/>
      <c r="DQN134" s="69"/>
      <c r="DQO134" s="69"/>
      <c r="DQP134" s="69"/>
      <c r="DQQ134" s="69"/>
      <c r="DQR134" s="69"/>
      <c r="DQS134" s="69"/>
      <c r="DQT134" s="69"/>
      <c r="DQU134" s="69"/>
      <c r="DQV134" s="69"/>
      <c r="DQW134" s="69"/>
      <c r="DQX134" s="69"/>
      <c r="DQY134" s="69"/>
      <c r="DQZ134" s="69"/>
      <c r="DRA134" s="69"/>
      <c r="DRB134" s="69"/>
      <c r="DRC134" s="69"/>
      <c r="DRD134" s="69"/>
      <c r="DRE134" s="69"/>
      <c r="DRF134" s="69"/>
      <c r="DRG134" s="69"/>
      <c r="DRH134" s="69"/>
      <c r="DRI134" s="69"/>
      <c r="DRJ134" s="69"/>
      <c r="DRK134" s="69"/>
      <c r="DRL134" s="69"/>
      <c r="DRM134" s="69"/>
      <c r="DRN134" s="69"/>
      <c r="DRO134" s="69"/>
      <c r="DRP134" s="69"/>
      <c r="DRQ134" s="69"/>
      <c r="DRR134" s="69"/>
      <c r="DRS134" s="69"/>
      <c r="DRT134" s="69"/>
      <c r="DRU134" s="69"/>
      <c r="DRV134" s="69"/>
      <c r="DRW134" s="69"/>
      <c r="DRX134" s="69"/>
      <c r="DRY134" s="69"/>
      <c r="DRZ134" s="69"/>
      <c r="DSA134" s="69"/>
      <c r="DSB134" s="69"/>
      <c r="DSC134" s="69"/>
      <c r="DSD134" s="69"/>
      <c r="DSE134" s="69"/>
      <c r="DSF134" s="69"/>
      <c r="DSG134" s="69"/>
      <c r="DSH134" s="69"/>
      <c r="DSI134" s="69"/>
      <c r="DSJ134" s="69"/>
      <c r="DSK134" s="69"/>
      <c r="DSL134" s="69"/>
      <c r="DSM134" s="69"/>
      <c r="DSN134" s="69"/>
      <c r="DSO134" s="69"/>
      <c r="DSP134" s="69"/>
      <c r="DSQ134" s="69"/>
      <c r="DSR134" s="69"/>
      <c r="DSS134" s="69"/>
      <c r="DST134" s="69"/>
      <c r="DSU134" s="69"/>
      <c r="DSV134" s="69"/>
      <c r="DSW134" s="69"/>
      <c r="DSX134" s="69"/>
      <c r="DSY134" s="69"/>
      <c r="DSZ134" s="69"/>
      <c r="DTA134" s="69"/>
      <c r="DTB134" s="69"/>
      <c r="DTC134" s="69"/>
      <c r="DTD134" s="69"/>
      <c r="DTE134" s="69"/>
      <c r="DTF134" s="69"/>
      <c r="DTG134" s="69"/>
      <c r="DTH134" s="69"/>
      <c r="DTI134" s="69"/>
      <c r="DTJ134" s="69"/>
      <c r="DTK134" s="69"/>
      <c r="DTL134" s="69"/>
      <c r="DTM134" s="69"/>
      <c r="DTN134" s="69"/>
      <c r="DTO134" s="69"/>
      <c r="DTP134" s="69"/>
      <c r="DTQ134" s="69"/>
      <c r="DTR134" s="69"/>
      <c r="DTS134" s="69"/>
      <c r="DTT134" s="69"/>
      <c r="DTU134" s="69"/>
      <c r="DTV134" s="69"/>
      <c r="DTW134" s="69"/>
      <c r="DTX134" s="69"/>
      <c r="DTY134" s="69"/>
      <c r="DTZ134" s="69"/>
      <c r="DUA134" s="69"/>
      <c r="DUB134" s="69"/>
      <c r="DUC134" s="69"/>
    </row>
    <row r="135" spans="1:3253" ht="21" customHeight="1" x14ac:dyDescent="0.2">
      <c r="A135" s="117"/>
      <c r="B135" s="84">
        <v>121</v>
      </c>
      <c r="C135" s="104" t="str">
        <f t="shared" ref="C135:C176" si="21">IF(G135=0,"",IF(ISTEXT(G135),"",B135))</f>
        <v/>
      </c>
      <c r="D135" s="104"/>
      <c r="E135" s="104">
        <v>0</v>
      </c>
      <c r="F135" s="105">
        <v>0</v>
      </c>
      <c r="G135" s="106">
        <f>SUM(J135:Q135)</f>
        <v>0</v>
      </c>
      <c r="H135" s="182" t="s">
        <v>75</v>
      </c>
      <c r="I135" s="188"/>
      <c r="J135" s="94"/>
      <c r="K135" s="94" t="s">
        <v>381</v>
      </c>
      <c r="L135" s="94"/>
      <c r="M135" s="94"/>
      <c r="N135" s="94" t="s">
        <v>513</v>
      </c>
      <c r="O135" s="94" t="s">
        <v>513</v>
      </c>
      <c r="P135" s="107"/>
      <c r="Q135" s="107"/>
    </row>
    <row r="136" spans="1:3253" ht="21" customHeight="1" x14ac:dyDescent="0.2">
      <c r="A136" s="117"/>
      <c r="B136" s="84">
        <v>122</v>
      </c>
      <c r="C136" s="84" t="str">
        <f t="shared" si="21"/>
        <v/>
      </c>
      <c r="D136" s="84"/>
      <c r="E136" s="84">
        <v>0</v>
      </c>
      <c r="F136" s="85">
        <v>0</v>
      </c>
      <c r="G136" s="88">
        <f t="shared" ref="G136:G158" si="22">SUM(J136:Q136)</f>
        <v>0</v>
      </c>
      <c r="H136" s="179" t="s">
        <v>76</v>
      </c>
      <c r="I136" s="178"/>
      <c r="J136" s="89"/>
      <c r="K136" s="89" t="s">
        <v>381</v>
      </c>
      <c r="L136" s="89"/>
      <c r="M136" s="89" t="s">
        <v>513</v>
      </c>
      <c r="N136" s="89"/>
      <c r="O136" s="89"/>
      <c r="P136" s="91"/>
      <c r="Q136" s="91"/>
    </row>
    <row r="137" spans="1:3253" ht="21" customHeight="1" x14ac:dyDescent="0.2">
      <c r="A137" s="117"/>
      <c r="B137" s="84">
        <v>123</v>
      </c>
      <c r="C137" s="84" t="str">
        <f t="shared" ref="C137" si="23">IF(G137=0,"",IF(ISTEXT(G137),"",B137))</f>
        <v/>
      </c>
      <c r="D137" s="84"/>
      <c r="E137" s="84">
        <v>0</v>
      </c>
      <c r="F137" s="85">
        <v>0</v>
      </c>
      <c r="G137" s="88">
        <f t="shared" ref="G137" si="24">SUM(J137:Q137)</f>
        <v>0</v>
      </c>
      <c r="H137" s="297" t="s">
        <v>77</v>
      </c>
      <c r="I137" s="298"/>
      <c r="J137" s="89"/>
      <c r="K137" s="89" t="s">
        <v>16</v>
      </c>
      <c r="L137" s="89" t="s">
        <v>16</v>
      </c>
      <c r="M137" s="89" t="s">
        <v>513</v>
      </c>
      <c r="N137" s="89" t="s">
        <v>513</v>
      </c>
      <c r="O137" s="89"/>
      <c r="P137" s="91" t="s">
        <v>513</v>
      </c>
      <c r="Q137" s="91"/>
    </row>
    <row r="138" spans="1:3253" ht="21" customHeight="1" x14ac:dyDescent="0.2">
      <c r="A138" s="117"/>
      <c r="B138" s="84">
        <v>124</v>
      </c>
      <c r="C138" s="84" t="str">
        <f t="shared" si="21"/>
        <v/>
      </c>
      <c r="D138" s="84"/>
      <c r="E138" s="84">
        <v>0</v>
      </c>
      <c r="F138" s="85">
        <v>0</v>
      </c>
      <c r="G138" s="88">
        <f t="shared" si="22"/>
        <v>0</v>
      </c>
      <c r="H138" s="179" t="s">
        <v>891</v>
      </c>
      <c r="I138" s="178"/>
      <c r="J138" s="89"/>
      <c r="K138" s="89" t="s">
        <v>381</v>
      </c>
      <c r="L138" s="89"/>
      <c r="M138" s="89" t="s">
        <v>513</v>
      </c>
      <c r="N138" s="89" t="s">
        <v>513</v>
      </c>
      <c r="O138" s="89"/>
      <c r="P138" s="91" t="s">
        <v>513</v>
      </c>
      <c r="Q138" s="91"/>
    </row>
    <row r="139" spans="1:3253" ht="21" customHeight="1" x14ac:dyDescent="0.2">
      <c r="A139" s="117"/>
      <c r="B139" s="84">
        <v>125</v>
      </c>
      <c r="C139" s="84" t="str">
        <f t="shared" si="21"/>
        <v/>
      </c>
      <c r="D139" s="84"/>
      <c r="E139" s="84">
        <v>0</v>
      </c>
      <c r="F139" s="85">
        <v>0</v>
      </c>
      <c r="G139" s="88">
        <f t="shared" si="22"/>
        <v>0</v>
      </c>
      <c r="H139" s="179" t="s">
        <v>78</v>
      </c>
      <c r="I139" s="178"/>
      <c r="J139" s="89"/>
      <c r="K139" s="89"/>
      <c r="L139" s="89" t="s">
        <v>16</v>
      </c>
      <c r="M139" s="89" t="s">
        <v>513</v>
      </c>
      <c r="N139" s="89" t="s">
        <v>513</v>
      </c>
      <c r="O139" s="89"/>
      <c r="P139" s="91"/>
      <c r="Q139" s="91"/>
    </row>
    <row r="140" spans="1:3253" ht="21" customHeight="1" x14ac:dyDescent="0.2">
      <c r="A140" s="117"/>
      <c r="B140" s="84">
        <v>126</v>
      </c>
      <c r="C140" s="84" t="str">
        <f t="shared" si="21"/>
        <v/>
      </c>
      <c r="D140" s="84"/>
      <c r="E140" s="84">
        <v>0</v>
      </c>
      <c r="F140" s="85">
        <v>0</v>
      </c>
      <c r="G140" s="88">
        <f t="shared" si="22"/>
        <v>0</v>
      </c>
      <c r="H140" s="179" t="s">
        <v>79</v>
      </c>
      <c r="I140" s="178"/>
      <c r="J140" s="89"/>
      <c r="K140" s="89" t="s">
        <v>381</v>
      </c>
      <c r="L140" s="89" t="s">
        <v>381</v>
      </c>
      <c r="M140" s="89" t="s">
        <v>513</v>
      </c>
      <c r="N140" s="89"/>
      <c r="O140" s="89"/>
      <c r="P140" s="91"/>
      <c r="Q140" s="91"/>
    </row>
    <row r="141" spans="1:3253" ht="21" customHeight="1" x14ac:dyDescent="0.2">
      <c r="A141" s="117"/>
      <c r="B141" s="84">
        <v>127</v>
      </c>
      <c r="C141" s="84" t="str">
        <f t="shared" si="21"/>
        <v/>
      </c>
      <c r="D141" s="84"/>
      <c r="E141" s="84">
        <v>0</v>
      </c>
      <c r="F141" s="85">
        <v>0</v>
      </c>
      <c r="G141" s="88">
        <f t="shared" si="22"/>
        <v>0</v>
      </c>
      <c r="H141" s="179" t="s">
        <v>80</v>
      </c>
      <c r="I141" s="178"/>
      <c r="J141" s="89"/>
      <c r="K141" s="89" t="s">
        <v>16</v>
      </c>
      <c r="L141" s="89" t="s">
        <v>513</v>
      </c>
      <c r="M141" s="89" t="s">
        <v>513</v>
      </c>
      <c r="N141" s="89" t="s">
        <v>513</v>
      </c>
      <c r="O141" s="89" t="s">
        <v>513</v>
      </c>
      <c r="P141" s="91" t="s">
        <v>513</v>
      </c>
      <c r="Q141" s="91"/>
    </row>
    <row r="142" spans="1:3253" ht="21" customHeight="1" x14ac:dyDescent="0.2">
      <c r="A142" s="117" t="s">
        <v>513</v>
      </c>
      <c r="B142" s="84">
        <v>128</v>
      </c>
      <c r="C142" s="84" t="str">
        <f t="shared" ref="C142" si="25">IF(G142=0,"",IF(ISTEXT(G142),"",B142))</f>
        <v/>
      </c>
      <c r="D142" s="84"/>
      <c r="E142" s="84">
        <v>0</v>
      </c>
      <c r="F142" s="85">
        <v>0</v>
      </c>
      <c r="G142" s="88">
        <f t="shared" ref="G142" si="26">SUM(J142:Q142)</f>
        <v>0</v>
      </c>
      <c r="H142" s="255" t="s">
        <v>819</v>
      </c>
      <c r="I142" s="256"/>
      <c r="J142" s="89">
        <v>0</v>
      </c>
      <c r="K142" s="89" t="s">
        <v>381</v>
      </c>
      <c r="L142" s="89" t="s">
        <v>381</v>
      </c>
      <c r="M142" s="89" t="s">
        <v>513</v>
      </c>
      <c r="N142" s="89"/>
      <c r="O142" s="89"/>
      <c r="P142" s="91"/>
      <c r="Q142" s="91"/>
    </row>
    <row r="143" spans="1:3253" ht="21" customHeight="1" x14ac:dyDescent="0.2">
      <c r="A143" s="117" t="s">
        <v>513</v>
      </c>
      <c r="B143" s="84">
        <v>129</v>
      </c>
      <c r="C143" s="84" t="str">
        <f t="shared" si="21"/>
        <v/>
      </c>
      <c r="D143" s="84"/>
      <c r="E143" s="84">
        <v>0</v>
      </c>
      <c r="F143" s="85">
        <v>0</v>
      </c>
      <c r="G143" s="88">
        <f t="shared" si="22"/>
        <v>0</v>
      </c>
      <c r="H143" s="177" t="s">
        <v>353</v>
      </c>
      <c r="I143" s="180"/>
      <c r="J143" s="89">
        <v>0</v>
      </c>
      <c r="K143" s="89" t="s">
        <v>16</v>
      </c>
      <c r="L143" s="89"/>
      <c r="M143" s="89" t="s">
        <v>513</v>
      </c>
      <c r="N143" s="89" t="s">
        <v>513</v>
      </c>
      <c r="O143" s="89"/>
      <c r="P143" s="91"/>
      <c r="Q143" s="91"/>
      <c r="R143" s="121">
        <v>0</v>
      </c>
    </row>
    <row r="144" spans="1:3253" ht="21" customHeight="1" x14ac:dyDescent="0.2">
      <c r="A144" s="117"/>
      <c r="B144" s="84">
        <v>130</v>
      </c>
      <c r="C144" s="84" t="str">
        <f t="shared" si="21"/>
        <v/>
      </c>
      <c r="D144" s="84"/>
      <c r="E144" s="84">
        <v>0</v>
      </c>
      <c r="F144" s="85">
        <v>0</v>
      </c>
      <c r="G144" s="88">
        <f t="shared" si="22"/>
        <v>0</v>
      </c>
      <c r="H144" s="179" t="s">
        <v>171</v>
      </c>
      <c r="I144" s="178"/>
      <c r="J144" s="89">
        <v>0</v>
      </c>
      <c r="K144" s="89" t="s">
        <v>381</v>
      </c>
      <c r="L144" s="89" t="s">
        <v>381</v>
      </c>
      <c r="M144" s="89">
        <v>0</v>
      </c>
      <c r="N144" s="89" t="s">
        <v>513</v>
      </c>
      <c r="O144" s="89"/>
      <c r="P144" s="91"/>
      <c r="Q144" s="91"/>
    </row>
    <row r="145" spans="1:17" ht="21" customHeight="1" x14ac:dyDescent="0.2">
      <c r="A145" s="117"/>
      <c r="B145" s="84">
        <v>131</v>
      </c>
      <c r="C145" s="84" t="str">
        <f t="shared" si="21"/>
        <v/>
      </c>
      <c r="D145" s="84"/>
      <c r="E145" s="84">
        <v>0</v>
      </c>
      <c r="F145" s="85">
        <v>0</v>
      </c>
      <c r="G145" s="88">
        <f t="shared" si="22"/>
        <v>0</v>
      </c>
      <c r="H145" s="179" t="s">
        <v>81</v>
      </c>
      <c r="I145" s="178"/>
      <c r="J145" s="89">
        <v>0</v>
      </c>
      <c r="K145" s="89"/>
      <c r="L145" s="89" t="s">
        <v>513</v>
      </c>
      <c r="M145" s="89"/>
      <c r="N145" s="89"/>
      <c r="O145" s="89"/>
      <c r="P145" s="91"/>
      <c r="Q145" s="91"/>
    </row>
    <row r="146" spans="1:17" ht="21" customHeight="1" x14ac:dyDescent="0.2">
      <c r="A146" s="117"/>
      <c r="B146" s="84">
        <v>132</v>
      </c>
      <c r="C146" s="84" t="str">
        <f t="shared" si="21"/>
        <v/>
      </c>
      <c r="D146" s="84"/>
      <c r="E146" s="84">
        <v>0</v>
      </c>
      <c r="F146" s="85">
        <v>0</v>
      </c>
      <c r="G146" s="88">
        <f t="shared" si="22"/>
        <v>0</v>
      </c>
      <c r="H146" s="179" t="s">
        <v>82</v>
      </c>
      <c r="I146" s="178"/>
      <c r="J146" s="89">
        <v>0</v>
      </c>
      <c r="K146" s="89" t="s">
        <v>16</v>
      </c>
      <c r="L146" s="89" t="s">
        <v>513</v>
      </c>
      <c r="M146" s="89" t="s">
        <v>513</v>
      </c>
      <c r="N146" s="89"/>
      <c r="O146" s="89"/>
      <c r="P146" s="91"/>
      <c r="Q146" s="91"/>
    </row>
    <row r="147" spans="1:17" ht="21" customHeight="1" x14ac:dyDescent="0.2">
      <c r="A147" s="117"/>
      <c r="B147" s="84">
        <v>133</v>
      </c>
      <c r="C147" s="84" t="str">
        <f t="shared" si="21"/>
        <v/>
      </c>
      <c r="D147" s="84"/>
      <c r="E147" s="84"/>
      <c r="F147" s="85"/>
      <c r="G147" s="88">
        <f t="shared" si="22"/>
        <v>0</v>
      </c>
      <c r="H147" s="179" t="s">
        <v>520</v>
      </c>
      <c r="I147" s="178"/>
      <c r="J147" s="89">
        <v>0</v>
      </c>
      <c r="K147" s="89" t="s">
        <v>381</v>
      </c>
      <c r="L147" s="89" t="s">
        <v>512</v>
      </c>
      <c r="M147" s="89" t="s">
        <v>16</v>
      </c>
      <c r="N147" s="89" t="s">
        <v>16</v>
      </c>
      <c r="O147" s="89"/>
      <c r="P147" s="91"/>
      <c r="Q147" s="91"/>
    </row>
    <row r="148" spans="1:17" ht="21" customHeight="1" x14ac:dyDescent="0.2">
      <c r="A148" s="117"/>
      <c r="B148" s="84">
        <v>134</v>
      </c>
      <c r="C148" s="84" t="str">
        <f t="shared" si="21"/>
        <v/>
      </c>
      <c r="D148" s="84"/>
      <c r="E148" s="84">
        <v>0</v>
      </c>
      <c r="F148" s="85">
        <v>0</v>
      </c>
      <c r="G148" s="88">
        <f t="shared" si="22"/>
        <v>0</v>
      </c>
      <c r="H148" s="179" t="s">
        <v>83</v>
      </c>
      <c r="I148" s="178"/>
      <c r="J148" s="89">
        <v>0</v>
      </c>
      <c r="K148" s="89"/>
      <c r="L148" s="89" t="s">
        <v>513</v>
      </c>
      <c r="M148" s="89" t="s">
        <v>513</v>
      </c>
      <c r="N148" s="89" t="s">
        <v>513</v>
      </c>
      <c r="O148" s="89" t="s">
        <v>186</v>
      </c>
      <c r="P148" s="91" t="s">
        <v>186</v>
      </c>
      <c r="Q148" s="91" t="s">
        <v>186</v>
      </c>
    </row>
    <row r="149" spans="1:17" ht="21" customHeight="1" x14ac:dyDescent="0.2">
      <c r="A149" s="117"/>
      <c r="B149" s="84">
        <v>135</v>
      </c>
      <c r="C149" s="84" t="str">
        <f t="shared" ref="C149" si="27">IF(G149=0,"",IF(ISTEXT(G149),"",B149))</f>
        <v/>
      </c>
      <c r="D149" s="84"/>
      <c r="E149" s="84">
        <v>0</v>
      </c>
      <c r="F149" s="85">
        <v>0</v>
      </c>
      <c r="G149" s="88">
        <f t="shared" ref="G149" si="28">SUM(J149:Q149)</f>
        <v>0</v>
      </c>
      <c r="H149" s="276" t="s">
        <v>84</v>
      </c>
      <c r="I149" s="277"/>
      <c r="J149" s="89">
        <v>0</v>
      </c>
      <c r="K149" s="89" t="s">
        <v>16</v>
      </c>
      <c r="L149" s="89" t="s">
        <v>513</v>
      </c>
      <c r="M149" s="89" t="s">
        <v>513</v>
      </c>
      <c r="N149" s="89" t="s">
        <v>513</v>
      </c>
      <c r="O149" s="89"/>
      <c r="P149" s="91"/>
      <c r="Q149" s="91" t="s">
        <v>186</v>
      </c>
    </row>
    <row r="150" spans="1:17" ht="21" customHeight="1" x14ac:dyDescent="0.2">
      <c r="A150" s="117"/>
      <c r="B150" s="84">
        <v>136</v>
      </c>
      <c r="C150" s="84" t="str">
        <f t="shared" si="21"/>
        <v/>
      </c>
      <c r="D150" s="84"/>
      <c r="E150" s="84">
        <v>0</v>
      </c>
      <c r="F150" s="85">
        <v>0</v>
      </c>
      <c r="G150" s="88">
        <f t="shared" si="22"/>
        <v>0</v>
      </c>
      <c r="H150" s="179" t="s">
        <v>854</v>
      </c>
      <c r="I150" s="178"/>
      <c r="J150" s="89">
        <v>0</v>
      </c>
      <c r="K150" s="89" t="s">
        <v>381</v>
      </c>
      <c r="L150" s="89" t="s">
        <v>381</v>
      </c>
      <c r="M150" s="89" t="s">
        <v>16</v>
      </c>
      <c r="N150" s="89" t="s">
        <v>513</v>
      </c>
      <c r="O150" s="89"/>
      <c r="P150" s="91"/>
      <c r="Q150" s="91" t="s">
        <v>186</v>
      </c>
    </row>
    <row r="151" spans="1:17" ht="21" customHeight="1" x14ac:dyDescent="0.2">
      <c r="A151" s="117"/>
      <c r="B151" s="84">
        <v>137</v>
      </c>
      <c r="C151" s="84" t="str">
        <f t="shared" si="21"/>
        <v/>
      </c>
      <c r="D151" s="84"/>
      <c r="E151" s="84">
        <v>0</v>
      </c>
      <c r="F151" s="85">
        <v>0</v>
      </c>
      <c r="G151" s="88">
        <f t="shared" si="22"/>
        <v>0</v>
      </c>
      <c r="H151" s="179" t="s">
        <v>85</v>
      </c>
      <c r="I151" s="178"/>
      <c r="J151" s="89">
        <v>0</v>
      </c>
      <c r="K151" s="89" t="s">
        <v>16</v>
      </c>
      <c r="L151" s="89"/>
      <c r="M151" s="89"/>
      <c r="N151" s="89" t="s">
        <v>513</v>
      </c>
      <c r="O151" s="89"/>
      <c r="P151" s="91"/>
      <c r="Q151" s="91"/>
    </row>
    <row r="152" spans="1:17" ht="21" customHeight="1" x14ac:dyDescent="0.2">
      <c r="A152" s="117"/>
      <c r="B152" s="84">
        <v>138</v>
      </c>
      <c r="C152" s="84" t="str">
        <f t="shared" si="21"/>
        <v/>
      </c>
      <c r="D152" s="84"/>
      <c r="E152" s="84">
        <v>0</v>
      </c>
      <c r="F152" s="85">
        <v>0</v>
      </c>
      <c r="G152" s="88">
        <f t="shared" si="22"/>
        <v>0</v>
      </c>
      <c r="H152" s="179" t="s">
        <v>86</v>
      </c>
      <c r="I152" s="178"/>
      <c r="J152" s="89">
        <v>0</v>
      </c>
      <c r="K152" s="89" t="s">
        <v>16</v>
      </c>
      <c r="L152" s="89" t="s">
        <v>513</v>
      </c>
      <c r="M152" s="89" t="s">
        <v>513</v>
      </c>
      <c r="N152" s="89" t="s">
        <v>513</v>
      </c>
      <c r="O152" s="89"/>
      <c r="P152" s="91"/>
      <c r="Q152" s="91"/>
    </row>
    <row r="153" spans="1:17" ht="21" customHeight="1" x14ac:dyDescent="0.2">
      <c r="A153" s="117"/>
      <c r="B153" s="84">
        <v>139</v>
      </c>
      <c r="C153" s="84" t="str">
        <f t="shared" ref="C153" si="29">IF(G153=0,"",IF(ISTEXT(G153),"",B153))</f>
        <v/>
      </c>
      <c r="D153" s="84"/>
      <c r="E153" s="84">
        <v>0</v>
      </c>
      <c r="F153" s="85">
        <v>0</v>
      </c>
      <c r="G153" s="88">
        <f t="shared" ref="G153" si="30">SUM(J153:Q153)</f>
        <v>0</v>
      </c>
      <c r="H153" s="284" t="s">
        <v>865</v>
      </c>
      <c r="I153" s="285"/>
      <c r="J153" s="89"/>
      <c r="K153" s="89" t="s">
        <v>16</v>
      </c>
      <c r="L153" s="89" t="s">
        <v>16</v>
      </c>
      <c r="M153" s="89"/>
      <c r="N153" s="89" t="s">
        <v>513</v>
      </c>
      <c r="O153" s="89"/>
      <c r="P153" s="91"/>
      <c r="Q153" s="91"/>
    </row>
    <row r="154" spans="1:17" ht="21" customHeight="1" x14ac:dyDescent="0.2">
      <c r="A154" s="117"/>
      <c r="B154" s="84">
        <v>140</v>
      </c>
      <c r="C154" s="84" t="str">
        <f t="shared" si="21"/>
        <v/>
      </c>
      <c r="D154" s="84"/>
      <c r="E154" s="84">
        <v>0</v>
      </c>
      <c r="F154" s="85">
        <v>0</v>
      </c>
      <c r="G154" s="88">
        <f t="shared" si="22"/>
        <v>0</v>
      </c>
      <c r="H154" s="179" t="s">
        <v>87</v>
      </c>
      <c r="I154" s="178"/>
      <c r="J154" s="89"/>
      <c r="K154" s="89" t="s">
        <v>16</v>
      </c>
      <c r="L154" s="89"/>
      <c r="M154" s="89"/>
      <c r="N154" s="89" t="s">
        <v>513</v>
      </c>
      <c r="O154" s="89"/>
      <c r="P154" s="91"/>
      <c r="Q154" s="91"/>
    </row>
    <row r="155" spans="1:17" ht="21" customHeight="1" x14ac:dyDescent="0.2">
      <c r="A155" s="117"/>
      <c r="B155" s="84">
        <v>141</v>
      </c>
      <c r="C155" s="84" t="str">
        <f t="shared" si="21"/>
        <v/>
      </c>
      <c r="D155" s="84"/>
      <c r="E155" s="84">
        <v>0</v>
      </c>
      <c r="F155" s="85">
        <v>0</v>
      </c>
      <c r="G155" s="88">
        <f t="shared" si="22"/>
        <v>0</v>
      </c>
      <c r="H155" s="179" t="s">
        <v>199</v>
      </c>
      <c r="I155" s="178"/>
      <c r="J155" s="89"/>
      <c r="K155" s="89" t="s">
        <v>16</v>
      </c>
      <c r="L155" s="89"/>
      <c r="M155" s="89" t="s">
        <v>513</v>
      </c>
      <c r="N155" s="89"/>
      <c r="O155" s="89"/>
      <c r="P155" s="91"/>
      <c r="Q155" s="91"/>
    </row>
    <row r="156" spans="1:17" ht="21" customHeight="1" x14ac:dyDescent="0.2">
      <c r="A156" s="117"/>
      <c r="B156" s="84">
        <v>142</v>
      </c>
      <c r="C156" s="84" t="str">
        <f t="shared" si="21"/>
        <v/>
      </c>
      <c r="D156" s="84"/>
      <c r="E156" s="84">
        <v>0</v>
      </c>
      <c r="F156" s="85">
        <v>0</v>
      </c>
      <c r="G156" s="88">
        <f t="shared" si="22"/>
        <v>0</v>
      </c>
      <c r="H156" s="179" t="s">
        <v>88</v>
      </c>
      <c r="I156" s="178"/>
      <c r="J156" s="89"/>
      <c r="K156" s="89" t="s">
        <v>16</v>
      </c>
      <c r="L156" s="89" t="s">
        <v>16</v>
      </c>
      <c r="M156" s="89"/>
      <c r="N156" s="89"/>
      <c r="O156" s="89"/>
      <c r="P156" s="91"/>
      <c r="Q156" s="91"/>
    </row>
    <row r="157" spans="1:17" ht="21" customHeight="1" x14ac:dyDescent="0.2">
      <c r="A157" s="117"/>
      <c r="B157" s="84">
        <v>143</v>
      </c>
      <c r="C157" s="84" t="str">
        <f t="shared" si="21"/>
        <v/>
      </c>
      <c r="D157" s="84"/>
      <c r="E157" s="84">
        <v>0</v>
      </c>
      <c r="F157" s="85">
        <v>0</v>
      </c>
      <c r="G157" s="88">
        <f t="shared" si="22"/>
        <v>0</v>
      </c>
      <c r="H157" s="179" t="s">
        <v>70</v>
      </c>
      <c r="I157" s="178"/>
      <c r="J157" s="89"/>
      <c r="K157" s="89" t="s">
        <v>381</v>
      </c>
      <c r="L157" s="89">
        <v>0</v>
      </c>
      <c r="M157" s="89"/>
      <c r="N157" s="89">
        <v>0</v>
      </c>
      <c r="O157" s="89">
        <v>0</v>
      </c>
      <c r="P157" s="91"/>
      <c r="Q157" s="91"/>
    </row>
    <row r="158" spans="1:17" ht="21" customHeight="1" x14ac:dyDescent="0.2">
      <c r="A158" s="117"/>
      <c r="B158" s="84">
        <v>144</v>
      </c>
      <c r="C158" s="84" t="str">
        <f t="shared" ref="C158" si="31">IF(G158=0,"",IF(ISTEXT(G158),"",B158))</f>
        <v/>
      </c>
      <c r="D158" s="84"/>
      <c r="E158" s="84">
        <v>0</v>
      </c>
      <c r="F158" s="85">
        <v>0</v>
      </c>
      <c r="G158" s="88">
        <f t="shared" si="22"/>
        <v>0</v>
      </c>
      <c r="H158" s="260" t="s">
        <v>827</v>
      </c>
      <c r="I158" s="259"/>
      <c r="J158" s="89"/>
      <c r="K158" s="89" t="s">
        <v>381</v>
      </c>
      <c r="L158" s="89" t="s">
        <v>381</v>
      </c>
      <c r="M158" s="89" t="s">
        <v>513</v>
      </c>
      <c r="N158" s="89"/>
      <c r="O158" s="89"/>
      <c r="P158" s="91"/>
      <c r="Q158" s="91"/>
    </row>
    <row r="159" spans="1:17" ht="21" customHeight="1" x14ac:dyDescent="0.2">
      <c r="A159" s="117"/>
      <c r="B159" s="84">
        <v>145</v>
      </c>
      <c r="C159" s="84" t="str">
        <f t="shared" si="21"/>
        <v/>
      </c>
      <c r="D159" s="84"/>
      <c r="E159" s="84">
        <v>0</v>
      </c>
      <c r="F159" s="85">
        <v>0</v>
      </c>
      <c r="G159" s="88">
        <f t="shared" ref="G159:G164" si="32">SUM(J159:Q159)</f>
        <v>0</v>
      </c>
      <c r="H159" s="179" t="s">
        <v>69</v>
      </c>
      <c r="I159" s="178"/>
      <c r="J159" s="89"/>
      <c r="K159" s="89" t="s">
        <v>16</v>
      </c>
      <c r="L159" s="89" t="s">
        <v>513</v>
      </c>
      <c r="M159" s="89" t="s">
        <v>513</v>
      </c>
      <c r="N159" s="89"/>
      <c r="O159" s="89"/>
      <c r="P159" s="91"/>
      <c r="Q159" s="91"/>
    </row>
    <row r="160" spans="1:17" ht="21" customHeight="1" x14ac:dyDescent="0.2">
      <c r="A160" s="117"/>
      <c r="B160" s="84">
        <v>146</v>
      </c>
      <c r="C160" s="84" t="str">
        <f t="shared" si="21"/>
        <v/>
      </c>
      <c r="D160" s="84"/>
      <c r="E160" s="84">
        <v>0</v>
      </c>
      <c r="F160" s="85">
        <v>0</v>
      </c>
      <c r="G160" s="88">
        <f t="shared" si="32"/>
        <v>0</v>
      </c>
      <c r="H160" s="179" t="s">
        <v>162</v>
      </c>
      <c r="I160" s="178"/>
      <c r="J160" s="89"/>
      <c r="K160" s="89" t="s">
        <v>381</v>
      </c>
      <c r="L160" s="89" t="s">
        <v>512</v>
      </c>
      <c r="M160" s="89" t="s">
        <v>513</v>
      </c>
      <c r="N160" s="89" t="s">
        <v>513</v>
      </c>
      <c r="O160" s="89"/>
      <c r="P160" s="91"/>
      <c r="Q160" s="91"/>
    </row>
    <row r="161" spans="1:18" ht="21" customHeight="1" x14ac:dyDescent="0.2">
      <c r="A161" s="117"/>
      <c r="B161" s="84">
        <v>147</v>
      </c>
      <c r="C161" s="84" t="str">
        <f t="shared" si="21"/>
        <v/>
      </c>
      <c r="D161" s="84"/>
      <c r="E161" s="84">
        <v>0</v>
      </c>
      <c r="F161" s="85">
        <v>0</v>
      </c>
      <c r="G161" s="88">
        <f t="shared" si="32"/>
        <v>0</v>
      </c>
      <c r="H161" s="179" t="s">
        <v>68</v>
      </c>
      <c r="I161" s="178"/>
      <c r="J161" s="89"/>
      <c r="K161" s="89" t="s">
        <v>16</v>
      </c>
      <c r="L161" s="89" t="s">
        <v>16</v>
      </c>
      <c r="M161" s="89" t="s">
        <v>513</v>
      </c>
      <c r="N161" s="89">
        <v>0</v>
      </c>
      <c r="O161" s="89"/>
      <c r="P161" s="91"/>
      <c r="Q161" s="91"/>
    </row>
    <row r="162" spans="1:18" ht="21" customHeight="1" x14ac:dyDescent="0.2">
      <c r="A162" s="117"/>
      <c r="B162" s="84">
        <v>148</v>
      </c>
      <c r="C162" s="84" t="str">
        <f t="shared" si="21"/>
        <v/>
      </c>
      <c r="D162" s="84"/>
      <c r="E162" s="84">
        <v>0</v>
      </c>
      <c r="F162" s="85">
        <v>0</v>
      </c>
      <c r="G162" s="88">
        <f t="shared" si="32"/>
        <v>0</v>
      </c>
      <c r="H162" s="179" t="s">
        <v>67</v>
      </c>
      <c r="I162" s="178"/>
      <c r="J162" s="89">
        <v>0</v>
      </c>
      <c r="K162" s="89" t="s">
        <v>381</v>
      </c>
      <c r="L162" s="89"/>
      <c r="M162" s="89"/>
      <c r="N162" s="89" t="s">
        <v>513</v>
      </c>
      <c r="O162" s="89"/>
      <c r="P162" s="91"/>
      <c r="Q162" s="91"/>
    </row>
    <row r="163" spans="1:18" ht="21" customHeight="1" x14ac:dyDescent="0.2">
      <c r="A163" s="117"/>
      <c r="B163" s="84">
        <v>149</v>
      </c>
      <c r="C163" s="84" t="str">
        <f>IF(G163=0,"",IF(ISTEXT(G163),"",B163))</f>
        <v/>
      </c>
      <c r="D163" s="84"/>
      <c r="E163" s="84">
        <v>0</v>
      </c>
      <c r="F163" s="85">
        <v>0</v>
      </c>
      <c r="G163" s="88">
        <f>SUM(J163:Q163)</f>
        <v>0</v>
      </c>
      <c r="H163" s="179" t="s">
        <v>597</v>
      </c>
      <c r="I163" s="178"/>
      <c r="J163" s="89"/>
      <c r="K163" s="89" t="s">
        <v>381</v>
      </c>
      <c r="L163" s="89"/>
      <c r="M163" s="89" t="s">
        <v>513</v>
      </c>
      <c r="N163" s="89" t="s">
        <v>513</v>
      </c>
      <c r="O163" s="89" t="s">
        <v>513</v>
      </c>
      <c r="P163" s="91" t="s">
        <v>513</v>
      </c>
      <c r="Q163" s="91"/>
    </row>
    <row r="164" spans="1:18" ht="21" customHeight="1" x14ac:dyDescent="0.2">
      <c r="A164" s="117"/>
      <c r="B164" s="84">
        <v>150</v>
      </c>
      <c r="C164" s="84" t="str">
        <f t="shared" si="21"/>
        <v/>
      </c>
      <c r="D164" s="84"/>
      <c r="E164" s="84">
        <v>0</v>
      </c>
      <c r="F164" s="85">
        <v>0</v>
      </c>
      <c r="G164" s="88">
        <f t="shared" si="32"/>
        <v>0</v>
      </c>
      <c r="H164" s="179" t="s">
        <v>66</v>
      </c>
      <c r="I164" s="178"/>
      <c r="J164" s="89"/>
      <c r="K164" s="89" t="s">
        <v>16</v>
      </c>
      <c r="L164" s="89" t="s">
        <v>513</v>
      </c>
      <c r="M164" s="89" t="s">
        <v>513</v>
      </c>
      <c r="N164" s="89" t="s">
        <v>513</v>
      </c>
      <c r="O164" s="89" t="s">
        <v>513</v>
      </c>
      <c r="P164" s="91" t="s">
        <v>513</v>
      </c>
      <c r="Q164" s="91"/>
    </row>
    <row r="165" spans="1:18" ht="21" customHeight="1" x14ac:dyDescent="0.2">
      <c r="A165" s="117"/>
      <c r="B165" s="84">
        <v>151</v>
      </c>
      <c r="C165" s="84" t="str">
        <f t="shared" si="21"/>
        <v/>
      </c>
      <c r="D165" s="84"/>
      <c r="E165" s="84">
        <v>0</v>
      </c>
      <c r="F165" s="85">
        <v>0</v>
      </c>
      <c r="G165" s="88">
        <f t="shared" ref="G165:G171" si="33">SUM(J165:Q165)</f>
        <v>0</v>
      </c>
      <c r="H165" s="179" t="s">
        <v>94</v>
      </c>
      <c r="I165" s="178"/>
      <c r="J165" s="89"/>
      <c r="K165" s="89" t="s">
        <v>16</v>
      </c>
      <c r="L165" s="89" t="s">
        <v>513</v>
      </c>
      <c r="M165" s="89" t="s">
        <v>513</v>
      </c>
      <c r="N165" s="89" t="s">
        <v>513</v>
      </c>
      <c r="O165" s="89" t="s">
        <v>513</v>
      </c>
      <c r="P165" s="91"/>
      <c r="Q165" s="91"/>
    </row>
    <row r="166" spans="1:18" ht="21" customHeight="1" x14ac:dyDescent="0.2">
      <c r="A166" s="117"/>
      <c r="B166" s="84">
        <v>152</v>
      </c>
      <c r="C166" s="84" t="str">
        <f t="shared" ref="C166" si="34">IF(G166=0,"",IF(ISTEXT(G166),"",B166))</f>
        <v/>
      </c>
      <c r="D166" s="84"/>
      <c r="E166" s="84">
        <v>0</v>
      </c>
      <c r="F166" s="85">
        <v>0</v>
      </c>
      <c r="G166" s="88">
        <f t="shared" ref="G166" si="35">SUM(J166:Q166)</f>
        <v>0</v>
      </c>
      <c r="H166" s="297" t="s">
        <v>65</v>
      </c>
      <c r="I166" s="298"/>
      <c r="J166" s="89"/>
      <c r="K166" s="89" t="s">
        <v>16</v>
      </c>
      <c r="L166" s="89" t="s">
        <v>513</v>
      </c>
      <c r="M166" s="89" t="s">
        <v>513</v>
      </c>
      <c r="N166" s="89" t="s">
        <v>513</v>
      </c>
      <c r="O166" s="89" t="s">
        <v>513</v>
      </c>
      <c r="P166" s="91"/>
      <c r="Q166" s="91"/>
    </row>
    <row r="167" spans="1:18" ht="21" customHeight="1" x14ac:dyDescent="0.2">
      <c r="A167" s="117"/>
      <c r="B167" s="84">
        <v>153</v>
      </c>
      <c r="C167" s="84" t="str">
        <f t="shared" si="21"/>
        <v/>
      </c>
      <c r="D167" s="84"/>
      <c r="E167" s="84">
        <v>0</v>
      </c>
      <c r="F167" s="85">
        <v>0</v>
      </c>
      <c r="G167" s="88">
        <f t="shared" si="33"/>
        <v>0</v>
      </c>
      <c r="H167" s="179" t="s">
        <v>892</v>
      </c>
      <c r="I167" s="178"/>
      <c r="J167" s="89"/>
      <c r="K167" s="89" t="s">
        <v>16</v>
      </c>
      <c r="L167" s="89" t="s">
        <v>16</v>
      </c>
      <c r="M167" s="89" t="s">
        <v>513</v>
      </c>
      <c r="N167" s="89" t="s">
        <v>513</v>
      </c>
      <c r="O167" s="89" t="s">
        <v>513</v>
      </c>
      <c r="P167" s="91"/>
      <c r="Q167" s="91"/>
    </row>
    <row r="168" spans="1:18" ht="21" customHeight="1" x14ac:dyDescent="0.2">
      <c r="A168" s="117"/>
      <c r="B168" s="84">
        <v>154</v>
      </c>
      <c r="C168" s="84" t="str">
        <f t="shared" si="21"/>
        <v/>
      </c>
      <c r="D168" s="84"/>
      <c r="E168" s="84">
        <v>0</v>
      </c>
      <c r="F168" s="85">
        <v>0</v>
      </c>
      <c r="G168" s="88">
        <f t="shared" si="33"/>
        <v>0</v>
      </c>
      <c r="H168" s="179" t="s">
        <v>166</v>
      </c>
      <c r="I168" s="178"/>
      <c r="J168" s="89"/>
      <c r="K168" s="89" t="s">
        <v>16</v>
      </c>
      <c r="L168" s="89"/>
      <c r="M168" s="89" t="s">
        <v>513</v>
      </c>
      <c r="N168" s="89" t="s">
        <v>513</v>
      </c>
      <c r="O168" s="89"/>
      <c r="P168" s="91"/>
      <c r="Q168" s="91"/>
    </row>
    <row r="169" spans="1:18" ht="21" customHeight="1" x14ac:dyDescent="0.2">
      <c r="A169" s="117"/>
      <c r="B169" s="84">
        <v>155</v>
      </c>
      <c r="C169" s="84" t="str">
        <f t="shared" ref="C169:C170" si="36">IF(G169=0,"",IF(ISTEXT(G169),"",B169))</f>
        <v/>
      </c>
      <c r="D169" s="84"/>
      <c r="E169" s="84">
        <v>0</v>
      </c>
      <c r="F169" s="85">
        <v>0</v>
      </c>
      <c r="G169" s="88">
        <f t="shared" ref="G169:G170" si="37">SUM(J169:Q169)</f>
        <v>0</v>
      </c>
      <c r="H169" s="267" t="s">
        <v>167</v>
      </c>
      <c r="I169" s="268"/>
      <c r="J169" s="89"/>
      <c r="K169" s="89" t="s">
        <v>381</v>
      </c>
      <c r="L169" s="89" t="s">
        <v>381</v>
      </c>
      <c r="M169" s="89" t="s">
        <v>513</v>
      </c>
      <c r="N169" s="89" t="s">
        <v>513</v>
      </c>
      <c r="O169" s="89"/>
      <c r="P169" s="91"/>
      <c r="Q169" s="91"/>
    </row>
    <row r="170" spans="1:18" ht="21" customHeight="1" x14ac:dyDescent="0.2">
      <c r="A170" s="117"/>
      <c r="B170" s="84">
        <v>156</v>
      </c>
      <c r="C170" s="84" t="str">
        <f t="shared" si="36"/>
        <v/>
      </c>
      <c r="D170" s="84"/>
      <c r="E170" s="84">
        <v>0</v>
      </c>
      <c r="F170" s="85">
        <v>0</v>
      </c>
      <c r="G170" s="88">
        <f t="shared" si="37"/>
        <v>0</v>
      </c>
      <c r="H170" s="276" t="s">
        <v>64</v>
      </c>
      <c r="I170" s="277"/>
      <c r="J170" s="89"/>
      <c r="K170" s="89" t="s">
        <v>381</v>
      </c>
      <c r="L170" s="89" t="s">
        <v>381</v>
      </c>
      <c r="M170" s="90"/>
      <c r="N170" s="90"/>
      <c r="O170" s="89"/>
      <c r="P170" s="91" t="s">
        <v>513</v>
      </c>
      <c r="Q170" s="91"/>
    </row>
    <row r="171" spans="1:18" ht="21" customHeight="1" x14ac:dyDescent="0.2">
      <c r="A171" s="117"/>
      <c r="B171" s="84">
        <v>157</v>
      </c>
      <c r="C171" s="84" t="str">
        <f t="shared" si="21"/>
        <v/>
      </c>
      <c r="D171" s="84"/>
      <c r="E171" s="84">
        <v>0</v>
      </c>
      <c r="F171" s="85">
        <v>0</v>
      </c>
      <c r="G171" s="88">
        <f t="shared" si="33"/>
        <v>0</v>
      </c>
      <c r="H171" s="179" t="s">
        <v>855</v>
      </c>
      <c r="I171" s="178"/>
      <c r="J171" s="89"/>
      <c r="K171" s="89" t="s">
        <v>381</v>
      </c>
      <c r="L171" s="89"/>
      <c r="M171" s="90"/>
      <c r="N171" s="90"/>
      <c r="O171" s="89"/>
      <c r="P171" s="91" t="s">
        <v>513</v>
      </c>
      <c r="Q171" s="91"/>
    </row>
    <row r="172" spans="1:18" ht="21" customHeight="1" x14ac:dyDescent="0.2">
      <c r="A172" s="117"/>
      <c r="B172" s="84">
        <v>158</v>
      </c>
      <c r="C172" s="84" t="str">
        <f t="shared" si="21"/>
        <v/>
      </c>
      <c r="D172" s="84"/>
      <c r="E172" s="84">
        <v>0</v>
      </c>
      <c r="F172" s="85">
        <v>0</v>
      </c>
      <c r="G172" s="88">
        <f>SUM(J172:Q172)</f>
        <v>0</v>
      </c>
      <c r="H172" s="179" t="s">
        <v>63</v>
      </c>
      <c r="I172" s="178"/>
      <c r="J172" s="89"/>
      <c r="K172" s="89" t="s">
        <v>16</v>
      </c>
      <c r="L172" s="90" t="s">
        <v>513</v>
      </c>
      <c r="M172" s="89" t="s">
        <v>513</v>
      </c>
      <c r="N172" s="89" t="s">
        <v>513</v>
      </c>
      <c r="O172" s="89" t="s">
        <v>513</v>
      </c>
      <c r="P172" s="91" t="s">
        <v>513</v>
      </c>
      <c r="Q172" s="91"/>
    </row>
    <row r="173" spans="1:18" ht="21" customHeight="1" x14ac:dyDescent="0.2">
      <c r="A173" s="117"/>
      <c r="B173" s="84">
        <v>159</v>
      </c>
      <c r="C173" s="84" t="str">
        <f t="shared" si="21"/>
        <v/>
      </c>
      <c r="D173" s="84"/>
      <c r="E173" s="84">
        <v>0</v>
      </c>
      <c r="F173" s="85">
        <v>0</v>
      </c>
      <c r="G173" s="88">
        <f>SUM(J173:Q173)</f>
        <v>0</v>
      </c>
      <c r="H173" s="179" t="s">
        <v>90</v>
      </c>
      <c r="I173" s="178"/>
      <c r="J173" s="89"/>
      <c r="K173" s="89" t="s">
        <v>381</v>
      </c>
      <c r="L173" s="89"/>
      <c r="M173" s="89" t="s">
        <v>16</v>
      </c>
      <c r="N173" s="89"/>
      <c r="O173" s="89"/>
      <c r="P173" s="91"/>
      <c r="Q173" s="91"/>
    </row>
    <row r="174" spans="1:18" ht="21" customHeight="1" x14ac:dyDescent="0.2">
      <c r="A174" s="117"/>
      <c r="B174" s="84">
        <v>160</v>
      </c>
      <c r="C174" s="84" t="str">
        <f t="shared" si="21"/>
        <v/>
      </c>
      <c r="D174" s="84"/>
      <c r="E174" s="84">
        <v>0</v>
      </c>
      <c r="F174" s="85">
        <v>0</v>
      </c>
      <c r="G174" s="88">
        <f>SUM(J174:Q174)</f>
        <v>0</v>
      </c>
      <c r="H174" s="179" t="s">
        <v>91</v>
      </c>
      <c r="I174" s="178"/>
      <c r="J174" s="89"/>
      <c r="K174" s="89" t="s">
        <v>381</v>
      </c>
      <c r="L174" s="89" t="s">
        <v>381</v>
      </c>
      <c r="M174" s="89" t="s">
        <v>513</v>
      </c>
      <c r="N174" s="89" t="s">
        <v>513</v>
      </c>
      <c r="O174" s="89"/>
      <c r="P174" s="91"/>
      <c r="Q174" s="91"/>
    </row>
    <row r="175" spans="1:18" ht="21" customHeight="1" x14ac:dyDescent="0.2">
      <c r="A175" s="117"/>
      <c r="B175" s="84">
        <v>161</v>
      </c>
      <c r="C175" s="84" t="str">
        <f t="shared" si="21"/>
        <v/>
      </c>
      <c r="D175" s="84"/>
      <c r="E175" s="84">
        <v>0</v>
      </c>
      <c r="F175" s="85">
        <v>0</v>
      </c>
      <c r="G175" s="88">
        <f>SUM(J175:Q175)</f>
        <v>0</v>
      </c>
      <c r="H175" s="179" t="s">
        <v>92</v>
      </c>
      <c r="I175" s="178"/>
      <c r="J175" s="89"/>
      <c r="K175" s="89" t="s">
        <v>381</v>
      </c>
      <c r="L175" s="89" t="s">
        <v>16</v>
      </c>
      <c r="M175" s="89" t="s">
        <v>513</v>
      </c>
      <c r="N175" s="89" t="s">
        <v>513</v>
      </c>
      <c r="O175" s="89" t="s">
        <v>513</v>
      </c>
      <c r="P175" s="91"/>
      <c r="Q175" s="91"/>
      <c r="R175" s="121">
        <v>0</v>
      </c>
    </row>
    <row r="176" spans="1:18" ht="21" customHeight="1" x14ac:dyDescent="0.2">
      <c r="A176" s="117"/>
      <c r="B176" s="84">
        <v>162</v>
      </c>
      <c r="C176" s="84" t="str">
        <f t="shared" si="21"/>
        <v/>
      </c>
      <c r="D176" s="84"/>
      <c r="E176" s="84">
        <v>0</v>
      </c>
      <c r="F176" s="85">
        <v>0</v>
      </c>
      <c r="G176" s="88">
        <f>SUM(J176:Q176)</f>
        <v>0</v>
      </c>
      <c r="H176" s="179" t="s">
        <v>24</v>
      </c>
      <c r="I176" s="178"/>
      <c r="J176" s="89"/>
      <c r="K176" s="89" t="s">
        <v>381</v>
      </c>
      <c r="L176" s="89" t="s">
        <v>381</v>
      </c>
      <c r="M176" s="89"/>
      <c r="N176" s="90" t="s">
        <v>513</v>
      </c>
      <c r="O176" s="89" t="s">
        <v>513</v>
      </c>
      <c r="P176" s="91"/>
      <c r="Q176" s="91"/>
    </row>
    <row r="177" spans="1:20" ht="21" customHeight="1" x14ac:dyDescent="0.2">
      <c r="A177" s="117"/>
      <c r="B177" s="84">
        <v>163</v>
      </c>
      <c r="C177" s="84" t="str">
        <f>IF(SUM(C178:C186)&gt;0,B177,"")</f>
        <v/>
      </c>
      <c r="D177" s="84">
        <v>2</v>
      </c>
      <c r="E177" s="84" t="s">
        <v>380</v>
      </c>
      <c r="F177" s="85" t="s">
        <v>0</v>
      </c>
      <c r="G177" s="88" t="s">
        <v>1</v>
      </c>
      <c r="H177" s="179" t="s">
        <v>2</v>
      </c>
      <c r="I177" s="178"/>
      <c r="J177" s="89" t="s">
        <v>19</v>
      </c>
      <c r="K177" s="89" t="s">
        <v>93</v>
      </c>
      <c r="L177" s="89" t="s">
        <v>364</v>
      </c>
      <c r="M177" s="89" t="s">
        <v>359</v>
      </c>
      <c r="N177" s="89" t="s">
        <v>363</v>
      </c>
      <c r="O177" s="89" t="s">
        <v>365</v>
      </c>
      <c r="P177" s="89" t="s">
        <v>366</v>
      </c>
      <c r="Q177" s="91" t="s">
        <v>513</v>
      </c>
    </row>
    <row r="178" spans="1:20" ht="21" customHeight="1" x14ac:dyDescent="0.2">
      <c r="A178" s="117"/>
      <c r="B178" s="84">
        <v>164</v>
      </c>
      <c r="C178" s="84" t="str">
        <f t="shared" ref="C178:C186" si="38">IF(G178=0,"",IF(ISTEXT(G178),"",B178))</f>
        <v/>
      </c>
      <c r="D178" s="84"/>
      <c r="E178" s="84">
        <v>0</v>
      </c>
      <c r="F178" s="85">
        <v>0</v>
      </c>
      <c r="G178" s="88">
        <f t="shared" ref="G178:G186" si="39">SUM(J178:Q178)</f>
        <v>0</v>
      </c>
      <c r="H178" s="179" t="s">
        <v>71</v>
      </c>
      <c r="I178" s="178"/>
      <c r="J178" s="89"/>
      <c r="K178" s="89" t="s">
        <v>381</v>
      </c>
      <c r="L178" s="89" t="s">
        <v>381</v>
      </c>
      <c r="M178" s="89" t="s">
        <v>513</v>
      </c>
      <c r="N178" s="89" t="s">
        <v>16</v>
      </c>
      <c r="O178" s="89" t="s">
        <v>16</v>
      </c>
      <c r="P178" s="90" t="s">
        <v>513</v>
      </c>
      <c r="Q178" s="91"/>
    </row>
    <row r="179" spans="1:20" ht="21" customHeight="1" x14ac:dyDescent="0.2">
      <c r="A179" s="117"/>
      <c r="B179" s="84">
        <v>165</v>
      </c>
      <c r="C179" s="84" t="str">
        <f t="shared" si="38"/>
        <v/>
      </c>
      <c r="D179" s="84"/>
      <c r="E179" s="84">
        <v>0</v>
      </c>
      <c r="F179" s="85">
        <v>0</v>
      </c>
      <c r="G179" s="88">
        <f t="shared" si="39"/>
        <v>0</v>
      </c>
      <c r="H179" s="179" t="s">
        <v>72</v>
      </c>
      <c r="I179" s="178"/>
      <c r="J179" s="89"/>
      <c r="K179" s="89" t="s">
        <v>381</v>
      </c>
      <c r="L179" s="89" t="s">
        <v>381</v>
      </c>
      <c r="M179" s="89" t="s">
        <v>513</v>
      </c>
      <c r="N179" s="89"/>
      <c r="O179" s="89" t="s">
        <v>513</v>
      </c>
      <c r="P179" s="90"/>
      <c r="Q179" s="91" t="s">
        <v>513</v>
      </c>
    </row>
    <row r="180" spans="1:20" ht="21" customHeight="1" x14ac:dyDescent="0.2">
      <c r="A180" s="117"/>
      <c r="B180" s="84">
        <v>166</v>
      </c>
      <c r="C180" s="84" t="str">
        <f>IF(G180=0,"",IF(ISTEXT(G180),"",B180))</f>
        <v/>
      </c>
      <c r="D180" s="84"/>
      <c r="E180" s="84">
        <v>0</v>
      </c>
      <c r="F180" s="85">
        <v>0</v>
      </c>
      <c r="G180" s="88">
        <f t="shared" si="39"/>
        <v>0</v>
      </c>
      <c r="H180" s="179" t="s">
        <v>640</v>
      </c>
      <c r="I180" s="178"/>
      <c r="J180" s="89"/>
      <c r="K180" s="89" t="s">
        <v>16</v>
      </c>
      <c r="L180" s="89" t="s">
        <v>381</v>
      </c>
      <c r="M180" s="89"/>
      <c r="N180" s="89"/>
      <c r="O180" s="89"/>
      <c r="P180" s="90"/>
      <c r="Q180" s="91"/>
    </row>
    <row r="181" spans="1:20" ht="21" customHeight="1" x14ac:dyDescent="0.2">
      <c r="A181" s="117"/>
      <c r="B181" s="84">
        <v>167</v>
      </c>
      <c r="C181" s="84" t="str">
        <f t="shared" ref="C181" si="40">IF(G181=0,"",IF(ISTEXT(G181),"",B181))</f>
        <v/>
      </c>
      <c r="D181" s="84"/>
      <c r="E181" s="84">
        <v>0</v>
      </c>
      <c r="F181" s="85">
        <v>0</v>
      </c>
      <c r="G181" s="88">
        <f t="shared" ref="G181" si="41">SUM(J181:Q181)</f>
        <v>0</v>
      </c>
      <c r="H181" s="267" t="s">
        <v>73</v>
      </c>
      <c r="I181" s="268"/>
      <c r="J181" s="89"/>
      <c r="K181" s="89" t="s">
        <v>381</v>
      </c>
      <c r="L181" s="89"/>
      <c r="M181" s="89"/>
      <c r="N181" s="89"/>
      <c r="O181" s="89"/>
      <c r="P181" s="90" t="s">
        <v>513</v>
      </c>
      <c r="Q181" s="91"/>
    </row>
    <row r="182" spans="1:20" ht="21" customHeight="1" x14ac:dyDescent="0.2">
      <c r="A182" s="117"/>
      <c r="B182" s="84">
        <v>168</v>
      </c>
      <c r="C182" s="84" t="str">
        <f>IF(G182=0,"",IF(ISTEXT(G182),"",B182))</f>
        <v/>
      </c>
      <c r="D182" s="84"/>
      <c r="E182" s="84">
        <v>0</v>
      </c>
      <c r="F182" s="85">
        <v>0</v>
      </c>
      <c r="G182" s="88">
        <f>SUM(J182:Q182)</f>
        <v>0</v>
      </c>
      <c r="H182" s="179" t="s">
        <v>634</v>
      </c>
      <c r="I182" s="178"/>
      <c r="J182" s="89"/>
      <c r="K182" s="89" t="s">
        <v>381</v>
      </c>
      <c r="L182" s="89" t="s">
        <v>381</v>
      </c>
      <c r="M182" s="89"/>
      <c r="N182" s="89"/>
      <c r="O182" s="89"/>
      <c r="P182" s="90"/>
      <c r="Q182" s="91"/>
    </row>
    <row r="183" spans="1:20" ht="21" customHeight="1" x14ac:dyDescent="0.2">
      <c r="A183" s="117"/>
      <c r="B183" s="84">
        <v>169</v>
      </c>
      <c r="C183" s="84" t="str">
        <f t="shared" si="38"/>
        <v/>
      </c>
      <c r="D183" s="84"/>
      <c r="E183" s="84">
        <v>0</v>
      </c>
      <c r="F183" s="85">
        <v>0</v>
      </c>
      <c r="G183" s="88">
        <f t="shared" si="39"/>
        <v>0</v>
      </c>
      <c r="H183" s="179" t="s">
        <v>74</v>
      </c>
      <c r="I183" s="178"/>
      <c r="J183" s="89"/>
      <c r="K183" s="89" t="s">
        <v>381</v>
      </c>
      <c r="L183" s="89" t="s">
        <v>381</v>
      </c>
      <c r="M183" s="89" t="s">
        <v>513</v>
      </c>
      <c r="N183" s="89" t="s">
        <v>513</v>
      </c>
      <c r="O183" s="89" t="s">
        <v>513</v>
      </c>
      <c r="P183" s="90" t="s">
        <v>16</v>
      </c>
      <c r="Q183" s="91"/>
    </row>
    <row r="184" spans="1:20" ht="21" customHeight="1" x14ac:dyDescent="0.2">
      <c r="A184" s="117"/>
      <c r="B184" s="84">
        <v>170</v>
      </c>
      <c r="C184" s="84" t="str">
        <f t="shared" si="38"/>
        <v/>
      </c>
      <c r="D184" s="84"/>
      <c r="E184" s="84">
        <v>0</v>
      </c>
      <c r="F184" s="85">
        <v>0</v>
      </c>
      <c r="G184" s="88">
        <f t="shared" si="39"/>
        <v>0</v>
      </c>
      <c r="H184" s="179" t="s">
        <v>177</v>
      </c>
      <c r="I184" s="178"/>
      <c r="J184" s="89"/>
      <c r="K184" s="89" t="s">
        <v>381</v>
      </c>
      <c r="L184" s="89" t="s">
        <v>381</v>
      </c>
      <c r="M184" s="89" t="s">
        <v>513</v>
      </c>
      <c r="N184" s="89"/>
      <c r="O184" s="89"/>
      <c r="P184" s="90"/>
      <c r="Q184" s="91"/>
    </row>
    <row r="185" spans="1:20" ht="21" customHeight="1" x14ac:dyDescent="0.2">
      <c r="A185" s="117"/>
      <c r="B185" s="84">
        <v>171</v>
      </c>
      <c r="C185" s="96" t="str">
        <f>IF(G185=0,"",IF(ISTEXT(G185),"",B185))</f>
        <v/>
      </c>
      <c r="D185" s="96"/>
      <c r="E185" s="96">
        <v>0</v>
      </c>
      <c r="F185" s="97">
        <v>0</v>
      </c>
      <c r="G185" s="98">
        <f>SUM(J185:Q185)</f>
        <v>0</v>
      </c>
      <c r="H185" s="189" t="s">
        <v>179</v>
      </c>
      <c r="I185" s="190"/>
      <c r="J185" s="92"/>
      <c r="K185" s="89" t="s">
        <v>381</v>
      </c>
      <c r="L185" s="92" t="s">
        <v>381</v>
      </c>
      <c r="M185" s="92" t="s">
        <v>16</v>
      </c>
      <c r="N185" s="92" t="s">
        <v>16</v>
      </c>
      <c r="O185" s="92"/>
      <c r="P185" s="99"/>
      <c r="Q185" s="100"/>
    </row>
    <row r="186" spans="1:20" ht="21" customHeight="1" x14ac:dyDescent="0.2">
      <c r="A186" s="117"/>
      <c r="B186" s="84">
        <v>172</v>
      </c>
      <c r="C186" s="96" t="str">
        <f t="shared" si="38"/>
        <v/>
      </c>
      <c r="D186" s="96"/>
      <c r="E186" s="96">
        <v>0</v>
      </c>
      <c r="F186" s="97">
        <v>0</v>
      </c>
      <c r="G186" s="98">
        <f t="shared" si="39"/>
        <v>0</v>
      </c>
      <c r="H186" s="189" t="s">
        <v>778</v>
      </c>
      <c r="I186" s="190"/>
      <c r="J186" s="92"/>
      <c r="K186" s="89" t="s">
        <v>381</v>
      </c>
      <c r="L186" s="99" t="s">
        <v>381</v>
      </c>
      <c r="M186" s="92" t="s">
        <v>513</v>
      </c>
      <c r="N186" s="92"/>
      <c r="O186" s="92"/>
      <c r="P186" s="99"/>
      <c r="Q186" s="100"/>
    </row>
    <row r="187" spans="1:20" s="7" customFormat="1" ht="27.6" customHeight="1" x14ac:dyDescent="0.2">
      <c r="A187" s="117"/>
      <c r="B187" s="84">
        <v>173</v>
      </c>
      <c r="C187" s="84" t="str">
        <f>IF(SUM(C188:C199)&gt;0,B187,"")</f>
        <v/>
      </c>
      <c r="D187" s="84">
        <v>1</v>
      </c>
      <c r="E187" s="84"/>
      <c r="F187" s="85"/>
      <c r="G187" s="86"/>
      <c r="H187" s="183" t="s">
        <v>256</v>
      </c>
      <c r="I187" s="184"/>
      <c r="J187" s="185"/>
      <c r="K187" s="185"/>
      <c r="L187" s="185"/>
      <c r="M187" s="185"/>
      <c r="N187" s="185"/>
      <c r="O187" s="185"/>
      <c r="P187" s="185"/>
      <c r="Q187" s="185">
        <f>SUM(G188:G199)</f>
        <v>0</v>
      </c>
      <c r="R187" s="121"/>
      <c r="T187" s="8"/>
    </row>
    <row r="188" spans="1:20" ht="21" customHeight="1" x14ac:dyDescent="0.2">
      <c r="A188" s="117"/>
      <c r="B188" s="84">
        <v>174</v>
      </c>
      <c r="C188" s="84" t="str">
        <f>IF(SUM(C189:C199)&gt;0,B188,"")</f>
        <v/>
      </c>
      <c r="D188" s="84">
        <v>2</v>
      </c>
      <c r="E188" s="84" t="s">
        <v>380</v>
      </c>
      <c r="F188" s="85" t="s">
        <v>0</v>
      </c>
      <c r="G188" s="88" t="s">
        <v>1</v>
      </c>
      <c r="H188" s="179" t="s">
        <v>356</v>
      </c>
      <c r="I188" s="89" t="s">
        <v>19</v>
      </c>
      <c r="J188" s="89" t="s">
        <v>357</v>
      </c>
      <c r="K188" s="89" t="s">
        <v>93</v>
      </c>
      <c r="L188" s="89" t="s">
        <v>364</v>
      </c>
      <c r="M188" s="89" t="s">
        <v>359</v>
      </c>
      <c r="N188" s="89" t="s">
        <v>360</v>
      </c>
      <c r="O188" s="89" t="s">
        <v>361</v>
      </c>
      <c r="P188" s="89" t="s">
        <v>513</v>
      </c>
      <c r="Q188" s="89" t="s">
        <v>513</v>
      </c>
    </row>
    <row r="189" spans="1:20" ht="21" customHeight="1" x14ac:dyDescent="0.2">
      <c r="A189" s="117"/>
      <c r="B189" s="84">
        <v>175</v>
      </c>
      <c r="C189" s="84" t="str">
        <f t="shared" ref="C189:C199" si="42">IF(G189=0,"",IF(ISTEXT(G189),"",B189))</f>
        <v/>
      </c>
      <c r="D189" s="84"/>
      <c r="E189" s="84">
        <v>0</v>
      </c>
      <c r="F189" s="85">
        <v>0</v>
      </c>
      <c r="G189" s="88">
        <f t="shared" ref="G189:G199" si="43">SUM(I189:Q189)</f>
        <v>0</v>
      </c>
      <c r="H189" s="179" t="s">
        <v>51</v>
      </c>
      <c r="I189" s="89"/>
      <c r="J189" s="89"/>
      <c r="K189" s="89"/>
      <c r="L189" s="89"/>
      <c r="M189" s="89" t="s">
        <v>381</v>
      </c>
      <c r="N189" s="89" t="s">
        <v>381</v>
      </c>
      <c r="O189" s="89" t="s">
        <v>381</v>
      </c>
      <c r="P189" s="89" t="s">
        <v>381</v>
      </c>
      <c r="Q189" s="89" t="s">
        <v>381</v>
      </c>
    </row>
    <row r="190" spans="1:20" ht="21" customHeight="1" x14ac:dyDescent="0.2">
      <c r="A190" s="117"/>
      <c r="B190" s="84">
        <v>176</v>
      </c>
      <c r="C190" s="84" t="str">
        <f t="shared" si="42"/>
        <v/>
      </c>
      <c r="D190" s="84"/>
      <c r="E190" s="84">
        <v>0</v>
      </c>
      <c r="F190" s="85">
        <v>0</v>
      </c>
      <c r="G190" s="88">
        <f t="shared" si="43"/>
        <v>0</v>
      </c>
      <c r="H190" s="179" t="s">
        <v>89</v>
      </c>
      <c r="I190" s="89"/>
      <c r="J190" s="89"/>
      <c r="K190" s="89"/>
      <c r="L190" s="89" t="s">
        <v>513</v>
      </c>
      <c r="M190" s="89" t="s">
        <v>381</v>
      </c>
      <c r="N190" s="89" t="s">
        <v>381</v>
      </c>
      <c r="O190" s="89" t="s">
        <v>381</v>
      </c>
      <c r="P190" s="89" t="s">
        <v>381</v>
      </c>
      <c r="Q190" s="89" t="s">
        <v>381</v>
      </c>
    </row>
    <row r="191" spans="1:20" ht="21" customHeight="1" x14ac:dyDescent="0.2">
      <c r="A191" s="117"/>
      <c r="B191" s="84">
        <v>177</v>
      </c>
      <c r="C191" s="84" t="str">
        <f t="shared" si="42"/>
        <v/>
      </c>
      <c r="D191" s="84"/>
      <c r="E191" s="84">
        <v>0</v>
      </c>
      <c r="F191" s="85">
        <v>0</v>
      </c>
      <c r="G191" s="88">
        <f t="shared" si="43"/>
        <v>0</v>
      </c>
      <c r="H191" s="179" t="s">
        <v>46</v>
      </c>
      <c r="I191" s="89"/>
      <c r="J191" s="89" t="s">
        <v>513</v>
      </c>
      <c r="K191" s="89"/>
      <c r="L191" s="89" t="s">
        <v>513</v>
      </c>
      <c r="M191" s="89" t="s">
        <v>381</v>
      </c>
      <c r="N191" s="89" t="s">
        <v>381</v>
      </c>
      <c r="O191" s="89" t="s">
        <v>381</v>
      </c>
      <c r="P191" s="89" t="s">
        <v>381</v>
      </c>
      <c r="Q191" s="89" t="s">
        <v>381</v>
      </c>
    </row>
    <row r="192" spans="1:20" ht="21" customHeight="1" x14ac:dyDescent="0.2">
      <c r="A192" s="117"/>
      <c r="B192" s="84">
        <v>178</v>
      </c>
      <c r="C192" s="84" t="str">
        <f t="shared" si="42"/>
        <v/>
      </c>
      <c r="D192" s="84"/>
      <c r="E192" s="84">
        <v>0</v>
      </c>
      <c r="F192" s="85">
        <v>0</v>
      </c>
      <c r="G192" s="88">
        <f t="shared" si="43"/>
        <v>0</v>
      </c>
      <c r="H192" s="179" t="s">
        <v>47</v>
      </c>
      <c r="I192" s="89"/>
      <c r="J192" s="89"/>
      <c r="K192" s="90"/>
      <c r="L192" s="89" t="s">
        <v>513</v>
      </c>
      <c r="M192" s="89" t="s">
        <v>381</v>
      </c>
      <c r="N192" s="89" t="s">
        <v>381</v>
      </c>
      <c r="O192" s="89" t="s">
        <v>381</v>
      </c>
      <c r="P192" s="89" t="s">
        <v>381</v>
      </c>
      <c r="Q192" s="89" t="s">
        <v>381</v>
      </c>
    </row>
    <row r="193" spans="1:20" ht="21" customHeight="1" x14ac:dyDescent="0.2">
      <c r="A193" s="117"/>
      <c r="B193" s="84">
        <v>179</v>
      </c>
      <c r="C193" s="84" t="str">
        <f t="shared" si="42"/>
        <v/>
      </c>
      <c r="D193" s="84"/>
      <c r="E193" s="84">
        <v>0</v>
      </c>
      <c r="F193" s="85">
        <v>0</v>
      </c>
      <c r="G193" s="88">
        <f t="shared" si="43"/>
        <v>0</v>
      </c>
      <c r="H193" s="179" t="s">
        <v>48</v>
      </c>
      <c r="I193" s="89" t="s">
        <v>513</v>
      </c>
      <c r="J193" s="89" t="s">
        <v>513</v>
      </c>
      <c r="K193" s="89"/>
      <c r="L193" s="89" t="s">
        <v>513</v>
      </c>
      <c r="M193" s="89" t="s">
        <v>381</v>
      </c>
      <c r="N193" s="89" t="s">
        <v>381</v>
      </c>
      <c r="O193" s="89" t="s">
        <v>381</v>
      </c>
      <c r="P193" s="89" t="s">
        <v>381</v>
      </c>
      <c r="Q193" s="89" t="s">
        <v>381</v>
      </c>
    </row>
    <row r="194" spans="1:20" ht="21" customHeight="1" x14ac:dyDescent="0.2">
      <c r="A194" s="117"/>
      <c r="B194" s="84">
        <v>180</v>
      </c>
      <c r="C194" s="84" t="str">
        <f t="shared" si="42"/>
        <v/>
      </c>
      <c r="D194" s="84"/>
      <c r="E194" s="84">
        <v>0</v>
      </c>
      <c r="F194" s="85">
        <v>0</v>
      </c>
      <c r="G194" s="88">
        <f t="shared" si="43"/>
        <v>0</v>
      </c>
      <c r="H194" s="179" t="s">
        <v>53</v>
      </c>
      <c r="I194" s="89"/>
      <c r="J194" s="89"/>
      <c r="K194" s="89"/>
      <c r="L194" s="89" t="s">
        <v>513</v>
      </c>
      <c r="M194" s="89" t="s">
        <v>381</v>
      </c>
      <c r="N194" s="89" t="s">
        <v>381</v>
      </c>
      <c r="O194" s="89" t="s">
        <v>381</v>
      </c>
      <c r="P194" s="89" t="s">
        <v>381</v>
      </c>
      <c r="Q194" s="89" t="s">
        <v>381</v>
      </c>
    </row>
    <row r="195" spans="1:20" ht="21" customHeight="1" x14ac:dyDescent="0.2">
      <c r="A195" s="117"/>
      <c r="B195" s="84">
        <v>181</v>
      </c>
      <c r="C195" s="84" t="str">
        <f t="shared" si="42"/>
        <v/>
      </c>
      <c r="D195" s="84"/>
      <c r="E195" s="84">
        <v>0</v>
      </c>
      <c r="F195" s="85">
        <v>0</v>
      </c>
      <c r="G195" s="88">
        <f t="shared" si="43"/>
        <v>0</v>
      </c>
      <c r="H195" s="179" t="s">
        <v>50</v>
      </c>
      <c r="I195" s="89"/>
      <c r="J195" s="89" t="s">
        <v>513</v>
      </c>
      <c r="K195" s="89"/>
      <c r="L195" s="89"/>
      <c r="M195" s="89" t="s">
        <v>381</v>
      </c>
      <c r="N195" s="89" t="s">
        <v>381</v>
      </c>
      <c r="O195" s="89" t="s">
        <v>381</v>
      </c>
      <c r="P195" s="89" t="s">
        <v>381</v>
      </c>
      <c r="Q195" s="89" t="s">
        <v>381</v>
      </c>
    </row>
    <row r="196" spans="1:20" ht="21" customHeight="1" x14ac:dyDescent="0.2">
      <c r="A196" s="117"/>
      <c r="B196" s="84">
        <v>182</v>
      </c>
      <c r="C196" s="84" t="str">
        <f t="shared" si="42"/>
        <v/>
      </c>
      <c r="D196" s="84"/>
      <c r="E196" s="84">
        <v>0</v>
      </c>
      <c r="F196" s="85">
        <v>0</v>
      </c>
      <c r="G196" s="88">
        <f t="shared" si="43"/>
        <v>0</v>
      </c>
      <c r="H196" s="177" t="s">
        <v>650</v>
      </c>
      <c r="I196" s="89"/>
      <c r="J196" s="89"/>
      <c r="K196" s="158"/>
      <c r="L196" s="89" t="s">
        <v>513</v>
      </c>
      <c r="M196" s="89" t="s">
        <v>381</v>
      </c>
      <c r="N196" s="89" t="s">
        <v>381</v>
      </c>
      <c r="O196" s="89" t="s">
        <v>381</v>
      </c>
      <c r="P196" s="89" t="s">
        <v>381</v>
      </c>
      <c r="Q196" s="89" t="s">
        <v>381</v>
      </c>
    </row>
    <row r="197" spans="1:20" ht="21" customHeight="1" x14ac:dyDescent="0.2">
      <c r="A197" s="117"/>
      <c r="B197" s="84">
        <v>183</v>
      </c>
      <c r="C197" s="84" t="str">
        <f>IF(G197=0,"",IF(ISTEXT(G197),"",B197))</f>
        <v/>
      </c>
      <c r="D197" s="84"/>
      <c r="E197" s="84">
        <v>0</v>
      </c>
      <c r="F197" s="85">
        <v>0</v>
      </c>
      <c r="G197" s="88" t="s">
        <v>16</v>
      </c>
      <c r="H197" s="221" t="s">
        <v>756</v>
      </c>
      <c r="I197" s="89"/>
      <c r="J197" s="158" t="s">
        <v>513</v>
      </c>
      <c r="K197" s="158"/>
      <c r="L197" s="89"/>
      <c r="M197" s="89" t="s">
        <v>381</v>
      </c>
      <c r="N197" s="89" t="s">
        <v>381</v>
      </c>
      <c r="O197" s="89" t="s">
        <v>381</v>
      </c>
      <c r="P197" s="89" t="s">
        <v>381</v>
      </c>
      <c r="Q197" s="89" t="s">
        <v>381</v>
      </c>
    </row>
    <row r="198" spans="1:20" ht="21" customHeight="1" x14ac:dyDescent="0.2">
      <c r="A198" s="117"/>
      <c r="B198" s="84">
        <v>184</v>
      </c>
      <c r="C198" s="84" t="str">
        <f t="shared" si="42"/>
        <v/>
      </c>
      <c r="D198" s="84"/>
      <c r="E198" s="84">
        <v>0</v>
      </c>
      <c r="F198" s="85">
        <v>0</v>
      </c>
      <c r="G198" s="88">
        <f t="shared" si="43"/>
        <v>0</v>
      </c>
      <c r="H198" s="179" t="s">
        <v>49</v>
      </c>
      <c r="I198" s="89"/>
      <c r="J198" s="89" t="s">
        <v>513</v>
      </c>
      <c r="K198" s="89"/>
      <c r="L198" s="89"/>
      <c r="M198" s="89" t="s">
        <v>381</v>
      </c>
      <c r="N198" s="89" t="s">
        <v>381</v>
      </c>
      <c r="O198" s="89" t="s">
        <v>381</v>
      </c>
      <c r="P198" s="89" t="s">
        <v>381</v>
      </c>
      <c r="Q198" s="89" t="s">
        <v>381</v>
      </c>
    </row>
    <row r="199" spans="1:20" ht="21" customHeight="1" x14ac:dyDescent="0.2">
      <c r="A199" s="117"/>
      <c r="B199" s="84">
        <v>185</v>
      </c>
      <c r="C199" s="84" t="str">
        <f t="shared" si="42"/>
        <v/>
      </c>
      <c r="D199" s="84"/>
      <c r="E199" s="84">
        <v>0</v>
      </c>
      <c r="F199" s="85">
        <v>0</v>
      </c>
      <c r="G199" s="88">
        <f t="shared" si="43"/>
        <v>0</v>
      </c>
      <c r="H199" s="179" t="s">
        <v>521</v>
      </c>
      <c r="I199" s="89"/>
      <c r="J199" s="89" t="s">
        <v>381</v>
      </c>
      <c r="K199" s="89" t="s">
        <v>381</v>
      </c>
      <c r="L199" s="89" t="s">
        <v>16</v>
      </c>
      <c r="M199" s="89"/>
      <c r="N199" s="89" t="s">
        <v>513</v>
      </c>
      <c r="O199" s="89" t="s">
        <v>513</v>
      </c>
      <c r="P199" s="89" t="s">
        <v>381</v>
      </c>
      <c r="Q199" s="89" t="s">
        <v>381</v>
      </c>
    </row>
    <row r="200" spans="1:20" s="7" customFormat="1" ht="27.6" customHeight="1" x14ac:dyDescent="0.2">
      <c r="A200" s="117"/>
      <c r="B200" s="84">
        <v>186</v>
      </c>
      <c r="C200" s="84" t="str">
        <f>IF(SUM(C201:C211)&gt;0,B200,"")</f>
        <v/>
      </c>
      <c r="D200" s="84">
        <v>1</v>
      </c>
      <c r="E200" s="84"/>
      <c r="F200" s="85"/>
      <c r="G200" s="86"/>
      <c r="H200" s="183" t="s">
        <v>579</v>
      </c>
      <c r="I200" s="184"/>
      <c r="J200" s="185"/>
      <c r="K200" s="185"/>
      <c r="L200" s="185"/>
      <c r="M200" s="185"/>
      <c r="N200" s="185"/>
      <c r="O200" s="185"/>
      <c r="P200" s="185"/>
      <c r="Q200" s="185">
        <f>SUM(G201:G211)</f>
        <v>0</v>
      </c>
      <c r="R200" s="121"/>
      <c r="T200" s="8"/>
    </row>
    <row r="201" spans="1:20" ht="21" customHeight="1" x14ac:dyDescent="0.2">
      <c r="A201" s="117"/>
      <c r="B201" s="84">
        <v>187</v>
      </c>
      <c r="C201" s="84" t="str">
        <f>IF(SUM(C202:C208)&gt;0,B201,"")</f>
        <v/>
      </c>
      <c r="D201" s="84">
        <v>2</v>
      </c>
      <c r="E201" s="84" t="s">
        <v>380</v>
      </c>
      <c r="F201" s="85" t="s">
        <v>0</v>
      </c>
      <c r="G201" s="88" t="s">
        <v>1</v>
      </c>
      <c r="H201" s="179" t="s">
        <v>2</v>
      </c>
      <c r="I201" s="178"/>
      <c r="J201" s="89" t="s">
        <v>19</v>
      </c>
      <c r="K201" s="89"/>
      <c r="L201" s="89" t="s">
        <v>93</v>
      </c>
      <c r="M201" s="89" t="s">
        <v>364</v>
      </c>
      <c r="N201" s="89" t="s">
        <v>359</v>
      </c>
      <c r="O201" s="89" t="s">
        <v>360</v>
      </c>
      <c r="P201" s="89" t="s">
        <v>361</v>
      </c>
      <c r="Q201" s="91" t="s">
        <v>513</v>
      </c>
    </row>
    <row r="202" spans="1:20" ht="21" customHeight="1" x14ac:dyDescent="0.2">
      <c r="A202" s="117"/>
      <c r="B202" s="84">
        <v>188</v>
      </c>
      <c r="C202" s="84" t="str">
        <f t="shared" ref="C202:C208" si="44">IF(G202=0,"",IF(ISTEXT(G202),"",B202))</f>
        <v/>
      </c>
      <c r="D202" s="84"/>
      <c r="E202" s="84">
        <v>0</v>
      </c>
      <c r="F202" s="85">
        <v>0</v>
      </c>
      <c r="G202" s="88">
        <f>SUM(J202:Q202)</f>
        <v>0</v>
      </c>
      <c r="H202" s="179" t="s">
        <v>215</v>
      </c>
      <c r="I202" s="178"/>
      <c r="J202" s="89" t="s">
        <v>513</v>
      </c>
      <c r="K202" s="89" t="s">
        <v>381</v>
      </c>
      <c r="L202" s="89" t="s">
        <v>381</v>
      </c>
      <c r="M202" s="89" t="s">
        <v>16</v>
      </c>
      <c r="N202" s="89" t="s">
        <v>513</v>
      </c>
      <c r="O202" s="89"/>
      <c r="P202" s="89"/>
      <c r="Q202" s="91"/>
    </row>
    <row r="203" spans="1:20" ht="21" customHeight="1" x14ac:dyDescent="0.2">
      <c r="A203" s="117"/>
      <c r="B203" s="84">
        <v>189</v>
      </c>
      <c r="C203" s="84" t="str">
        <f t="shared" si="44"/>
        <v/>
      </c>
      <c r="D203" s="84"/>
      <c r="E203" s="84">
        <v>0</v>
      </c>
      <c r="F203" s="85">
        <v>0</v>
      </c>
      <c r="G203" s="88">
        <f>SUM(J203:Q203)</f>
        <v>0</v>
      </c>
      <c r="H203" s="179" t="s">
        <v>193</v>
      </c>
      <c r="I203" s="178"/>
      <c r="J203" s="89"/>
      <c r="K203" s="89" t="s">
        <v>381</v>
      </c>
      <c r="L203" s="89" t="s">
        <v>381</v>
      </c>
      <c r="M203" s="89" t="s">
        <v>381</v>
      </c>
      <c r="N203" s="89" t="s">
        <v>381</v>
      </c>
      <c r="O203" s="89"/>
      <c r="P203" s="90"/>
      <c r="Q203" s="91"/>
    </row>
    <row r="204" spans="1:20" ht="21" customHeight="1" x14ac:dyDescent="0.2">
      <c r="A204" s="117"/>
      <c r="B204" s="84">
        <v>190</v>
      </c>
      <c r="C204" s="84" t="str">
        <f t="shared" si="44"/>
        <v/>
      </c>
      <c r="D204" s="84"/>
      <c r="E204" s="84">
        <v>0</v>
      </c>
      <c r="F204" s="85">
        <v>0</v>
      </c>
      <c r="G204" s="88" t="s">
        <v>16</v>
      </c>
      <c r="H204" s="179" t="s">
        <v>201</v>
      </c>
      <c r="I204" s="178"/>
      <c r="J204" s="89"/>
      <c r="K204" s="89" t="s">
        <v>381</v>
      </c>
      <c r="L204" s="89" t="s">
        <v>381</v>
      </c>
      <c r="M204" s="89" t="s">
        <v>381</v>
      </c>
      <c r="N204" s="89" t="s">
        <v>16</v>
      </c>
      <c r="O204" s="89" t="s">
        <v>16</v>
      </c>
      <c r="P204" s="89" t="s">
        <v>16</v>
      </c>
      <c r="Q204" s="91" t="s">
        <v>513</v>
      </c>
    </row>
    <row r="205" spans="1:20" ht="21" customHeight="1" x14ac:dyDescent="0.2">
      <c r="A205" s="117"/>
      <c r="B205" s="84">
        <v>191</v>
      </c>
      <c r="C205" s="84" t="str">
        <f t="shared" si="44"/>
        <v/>
      </c>
      <c r="D205" s="84"/>
      <c r="E205" s="84">
        <v>0</v>
      </c>
      <c r="F205" s="85">
        <v>0</v>
      </c>
      <c r="G205" s="88">
        <f>SUM(J205:Q205)</f>
        <v>0</v>
      </c>
      <c r="H205" s="179" t="s">
        <v>222</v>
      </c>
      <c r="I205" s="178"/>
      <c r="J205" s="89"/>
      <c r="K205" s="89" t="s">
        <v>381</v>
      </c>
      <c r="L205" s="89" t="s">
        <v>381</v>
      </c>
      <c r="M205" s="89" t="s">
        <v>381</v>
      </c>
      <c r="N205" s="89" t="s">
        <v>513</v>
      </c>
      <c r="O205" s="89"/>
      <c r="P205" s="89"/>
      <c r="Q205" s="91"/>
    </row>
    <row r="206" spans="1:20" ht="21" customHeight="1" x14ac:dyDescent="0.2">
      <c r="A206" s="117"/>
      <c r="B206" s="84">
        <v>192</v>
      </c>
      <c r="C206" s="84" t="str">
        <f t="shared" si="44"/>
        <v/>
      </c>
      <c r="D206" s="84"/>
      <c r="E206" s="84">
        <v>0</v>
      </c>
      <c r="F206" s="85">
        <v>0</v>
      </c>
      <c r="G206" s="88">
        <f>SUM(J206:Q206)</f>
        <v>0</v>
      </c>
      <c r="H206" s="179" t="s">
        <v>194</v>
      </c>
      <c r="I206" s="178"/>
      <c r="J206" s="89"/>
      <c r="K206" s="89" t="s">
        <v>381</v>
      </c>
      <c r="L206" s="89" t="s">
        <v>381</v>
      </c>
      <c r="M206" s="89" t="s">
        <v>381</v>
      </c>
      <c r="N206" s="89"/>
      <c r="O206" s="89"/>
      <c r="P206" s="89"/>
      <c r="Q206" s="91" t="s">
        <v>513</v>
      </c>
    </row>
    <row r="207" spans="1:20" ht="21" customHeight="1" x14ac:dyDescent="0.2">
      <c r="A207" s="117"/>
      <c r="B207" s="84">
        <v>193</v>
      </c>
      <c r="C207" s="84" t="str">
        <f t="shared" si="44"/>
        <v/>
      </c>
      <c r="D207" s="84"/>
      <c r="E207" s="84">
        <v>0</v>
      </c>
      <c r="F207" s="85">
        <v>0</v>
      </c>
      <c r="G207" s="88">
        <f>SUM(J207:Q207)</f>
        <v>0</v>
      </c>
      <c r="H207" s="179" t="s">
        <v>202</v>
      </c>
      <c r="I207" s="178"/>
      <c r="J207" s="89"/>
      <c r="K207" s="89" t="s">
        <v>381</v>
      </c>
      <c r="L207" s="89" t="s">
        <v>381</v>
      </c>
      <c r="M207" s="89" t="s">
        <v>381</v>
      </c>
      <c r="N207" s="89"/>
      <c r="O207" s="89"/>
      <c r="P207" s="89"/>
      <c r="Q207" s="91" t="s">
        <v>513</v>
      </c>
    </row>
    <row r="208" spans="1:20" ht="21" customHeight="1" x14ac:dyDescent="0.2">
      <c r="A208" s="117"/>
      <c r="B208" s="84">
        <v>194</v>
      </c>
      <c r="C208" s="84" t="str">
        <f t="shared" si="44"/>
        <v/>
      </c>
      <c r="D208" s="84"/>
      <c r="E208" s="84">
        <v>0</v>
      </c>
      <c r="F208" s="85">
        <v>0</v>
      </c>
      <c r="G208" s="88" t="s">
        <v>16</v>
      </c>
      <c r="H208" s="179" t="s">
        <v>203</v>
      </c>
      <c r="I208" s="178"/>
      <c r="J208" s="89"/>
      <c r="K208" s="89" t="s">
        <v>381</v>
      </c>
      <c r="L208" s="89" t="s">
        <v>381</v>
      </c>
      <c r="M208" s="89" t="s">
        <v>381</v>
      </c>
      <c r="N208" s="89" t="s">
        <v>16</v>
      </c>
      <c r="O208" s="89" t="s">
        <v>16</v>
      </c>
      <c r="P208" s="89" t="s">
        <v>16</v>
      </c>
      <c r="Q208" s="91"/>
    </row>
    <row r="209" spans="1:20" ht="21" customHeight="1" x14ac:dyDescent="0.2">
      <c r="A209" s="117"/>
      <c r="B209" s="84">
        <v>195</v>
      </c>
      <c r="C209" s="84" t="str">
        <f>IF(SUM(C210:C211)&gt;0,B209,"")</f>
        <v/>
      </c>
      <c r="D209" s="84">
        <v>2</v>
      </c>
      <c r="E209" s="84" t="s">
        <v>380</v>
      </c>
      <c r="F209" s="85" t="s">
        <v>0</v>
      </c>
      <c r="G209" s="88" t="s">
        <v>1</v>
      </c>
      <c r="H209" s="179" t="s">
        <v>2</v>
      </c>
      <c r="I209" s="178"/>
      <c r="J209" s="89" t="s">
        <v>19</v>
      </c>
      <c r="K209" s="89" t="s">
        <v>93</v>
      </c>
      <c r="L209" s="89" t="s">
        <v>364</v>
      </c>
      <c r="M209" s="89" t="s">
        <v>359</v>
      </c>
      <c r="N209" s="89" t="s">
        <v>363</v>
      </c>
      <c r="O209" s="89" t="s">
        <v>365</v>
      </c>
      <c r="P209" s="89" t="s">
        <v>366</v>
      </c>
      <c r="Q209" s="91" t="s">
        <v>513</v>
      </c>
    </row>
    <row r="210" spans="1:20" ht="21" customHeight="1" x14ac:dyDescent="0.2">
      <c r="A210" s="117"/>
      <c r="B210" s="84">
        <v>196</v>
      </c>
      <c r="C210" s="84" t="str">
        <f>IF(G210=0,"",IF(ISTEXT(G210),"",B210))</f>
        <v/>
      </c>
      <c r="D210" s="84"/>
      <c r="E210" s="84">
        <v>0</v>
      </c>
      <c r="F210" s="85">
        <v>0</v>
      </c>
      <c r="G210" s="88">
        <f>SUM(J210:Q210)</f>
        <v>0</v>
      </c>
      <c r="H210" s="179" t="s">
        <v>191</v>
      </c>
      <c r="I210" s="178"/>
      <c r="J210" s="89"/>
      <c r="K210" s="89" t="s">
        <v>381</v>
      </c>
      <c r="L210" s="89" t="s">
        <v>381</v>
      </c>
      <c r="M210" s="89" t="s">
        <v>381</v>
      </c>
      <c r="N210" s="89"/>
      <c r="O210" s="89"/>
      <c r="P210" s="89"/>
      <c r="Q210" s="91"/>
    </row>
    <row r="211" spans="1:20" ht="21" customHeight="1" x14ac:dyDescent="0.2">
      <c r="A211" s="117"/>
      <c r="B211" s="84">
        <v>197</v>
      </c>
      <c r="C211" s="84" t="str">
        <f>IF(G211=0,"",IF(ISTEXT(G211),"",B211))</f>
        <v/>
      </c>
      <c r="D211" s="84"/>
      <c r="E211" s="84">
        <v>0</v>
      </c>
      <c r="F211" s="85">
        <v>0</v>
      </c>
      <c r="G211" s="88" t="s">
        <v>16</v>
      </c>
      <c r="H211" s="179" t="s">
        <v>192</v>
      </c>
      <c r="I211" s="178"/>
      <c r="J211" s="89"/>
      <c r="K211" s="89" t="s">
        <v>381</v>
      </c>
      <c r="L211" s="89" t="s">
        <v>381</v>
      </c>
      <c r="M211" s="89" t="s">
        <v>381</v>
      </c>
      <c r="N211" s="89" t="s">
        <v>381</v>
      </c>
      <c r="O211" s="89" t="s">
        <v>16</v>
      </c>
      <c r="P211" s="89"/>
      <c r="Q211" s="91"/>
    </row>
    <row r="212" spans="1:20" s="7" customFormat="1" ht="27.6" customHeight="1" x14ac:dyDescent="0.2">
      <c r="A212" s="117"/>
      <c r="B212" s="84">
        <v>198</v>
      </c>
      <c r="C212" s="84" t="str">
        <f>IF(SUM(C213:C237)&gt;0,B212,"")</f>
        <v/>
      </c>
      <c r="D212" s="84">
        <v>1</v>
      </c>
      <c r="E212" s="84"/>
      <c r="F212" s="85"/>
      <c r="G212" s="86"/>
      <c r="H212" s="183" t="s">
        <v>258</v>
      </c>
      <c r="I212" s="184"/>
      <c r="J212" s="185"/>
      <c r="K212" s="185"/>
      <c r="L212" s="185"/>
      <c r="M212" s="185"/>
      <c r="N212" s="185"/>
      <c r="O212" s="185"/>
      <c r="P212" s="185"/>
      <c r="Q212" s="185">
        <f>SUM(G213:G237)</f>
        <v>0</v>
      </c>
      <c r="R212" s="121"/>
      <c r="T212" s="8"/>
    </row>
    <row r="213" spans="1:20" ht="21" customHeight="1" x14ac:dyDescent="0.2">
      <c r="A213" s="117"/>
      <c r="B213" s="84">
        <v>199</v>
      </c>
      <c r="C213" s="84" t="str">
        <f>IF(SUM(C214:C233)&gt;0,B213,"")</f>
        <v/>
      </c>
      <c r="D213" s="84">
        <v>2</v>
      </c>
      <c r="E213" s="84" t="s">
        <v>380</v>
      </c>
      <c r="F213" s="85" t="s">
        <v>0</v>
      </c>
      <c r="G213" s="88" t="s">
        <v>1</v>
      </c>
      <c r="H213" s="179" t="s">
        <v>356</v>
      </c>
      <c r="I213" s="178"/>
      <c r="J213" s="89" t="s">
        <v>19</v>
      </c>
      <c r="K213" s="89" t="s">
        <v>93</v>
      </c>
      <c r="L213" s="89" t="s">
        <v>364</v>
      </c>
      <c r="M213" s="89" t="s">
        <v>359</v>
      </c>
      <c r="N213" s="89" t="s">
        <v>360</v>
      </c>
      <c r="O213" s="89" t="s">
        <v>361</v>
      </c>
      <c r="P213" s="91" t="s">
        <v>513</v>
      </c>
      <c r="Q213" s="91" t="s">
        <v>513</v>
      </c>
    </row>
    <row r="214" spans="1:20" ht="21" customHeight="1" x14ac:dyDescent="0.2">
      <c r="A214" s="117"/>
      <c r="B214" s="84">
        <v>200</v>
      </c>
      <c r="C214" s="84" t="str">
        <f t="shared" ref="C214:C233" si="45">IF(G214=0,"",IF(ISTEXT(G214),"",B214))</f>
        <v/>
      </c>
      <c r="D214" s="84"/>
      <c r="E214" s="84">
        <v>0</v>
      </c>
      <c r="F214" s="85">
        <v>0</v>
      </c>
      <c r="G214" s="89">
        <f t="shared" ref="G214:G220" si="46">SUM(J214:Q214)</f>
        <v>0</v>
      </c>
      <c r="H214" s="179" t="s">
        <v>122</v>
      </c>
      <c r="I214" s="178"/>
      <c r="J214" s="89" t="s">
        <v>513</v>
      </c>
      <c r="K214" s="89" t="s">
        <v>381</v>
      </c>
      <c r="L214" s="89" t="s">
        <v>381</v>
      </c>
      <c r="M214" s="89" t="s">
        <v>16</v>
      </c>
      <c r="N214" s="89" t="s">
        <v>513</v>
      </c>
      <c r="O214" s="89" t="s">
        <v>513</v>
      </c>
      <c r="P214" s="91" t="s">
        <v>513</v>
      </c>
      <c r="Q214" s="91" t="s">
        <v>513</v>
      </c>
      <c r="R214" s="121">
        <v>0</v>
      </c>
    </row>
    <row r="215" spans="1:20" ht="21" customHeight="1" x14ac:dyDescent="0.2">
      <c r="A215" s="117"/>
      <c r="B215" s="84">
        <v>201</v>
      </c>
      <c r="C215" s="84" t="str">
        <f t="shared" si="45"/>
        <v/>
      </c>
      <c r="D215" s="84"/>
      <c r="E215" s="84">
        <v>0</v>
      </c>
      <c r="F215" s="85">
        <v>0</v>
      </c>
      <c r="G215" s="89">
        <f t="shared" si="46"/>
        <v>0</v>
      </c>
      <c r="H215" s="179" t="s">
        <v>731</v>
      </c>
      <c r="I215" s="178"/>
      <c r="J215" s="89"/>
      <c r="K215" s="89" t="s">
        <v>381</v>
      </c>
      <c r="L215" s="89" t="s">
        <v>381</v>
      </c>
      <c r="M215" s="89" t="s">
        <v>16</v>
      </c>
      <c r="N215" s="89"/>
      <c r="O215" s="89"/>
      <c r="P215" s="91"/>
      <c r="Q215" s="91" t="s">
        <v>513</v>
      </c>
    </row>
    <row r="216" spans="1:20" ht="21" customHeight="1" x14ac:dyDescent="0.2">
      <c r="A216" s="117"/>
      <c r="B216" s="84">
        <v>202</v>
      </c>
      <c r="C216" s="84" t="str">
        <f t="shared" si="45"/>
        <v/>
      </c>
      <c r="D216" s="84"/>
      <c r="E216" s="84">
        <v>0</v>
      </c>
      <c r="F216" s="85">
        <v>0</v>
      </c>
      <c r="G216" s="89">
        <f t="shared" si="46"/>
        <v>0</v>
      </c>
      <c r="H216" s="179" t="s">
        <v>123</v>
      </c>
      <c r="I216" s="178"/>
      <c r="J216" s="89"/>
      <c r="K216" s="89" t="s">
        <v>381</v>
      </c>
      <c r="L216" s="89" t="s">
        <v>381</v>
      </c>
      <c r="M216" s="89" t="s">
        <v>513</v>
      </c>
      <c r="N216" s="89" t="s">
        <v>513</v>
      </c>
      <c r="O216" s="89"/>
      <c r="P216" s="91"/>
      <c r="Q216" s="91"/>
    </row>
    <row r="217" spans="1:20" ht="21" customHeight="1" x14ac:dyDescent="0.2">
      <c r="A217" s="117"/>
      <c r="B217" s="84">
        <v>203</v>
      </c>
      <c r="C217" s="84" t="str">
        <f t="shared" si="45"/>
        <v/>
      </c>
      <c r="D217" s="84"/>
      <c r="E217" s="84">
        <v>0</v>
      </c>
      <c r="F217" s="85">
        <v>0</v>
      </c>
      <c r="G217" s="88">
        <f t="shared" si="46"/>
        <v>0</v>
      </c>
      <c r="H217" s="179" t="s">
        <v>232</v>
      </c>
      <c r="I217" s="178"/>
      <c r="J217" s="89"/>
      <c r="K217" s="89" t="s">
        <v>381</v>
      </c>
      <c r="L217" s="89" t="s">
        <v>381</v>
      </c>
      <c r="M217" s="89"/>
      <c r="N217" s="89" t="s">
        <v>513</v>
      </c>
      <c r="O217" s="89"/>
      <c r="P217" s="91"/>
      <c r="Q217" s="91"/>
    </row>
    <row r="218" spans="1:20" ht="21" customHeight="1" x14ac:dyDescent="0.2">
      <c r="A218" s="117"/>
      <c r="B218" s="84">
        <v>204</v>
      </c>
      <c r="C218" s="84" t="str">
        <f t="shared" si="45"/>
        <v/>
      </c>
      <c r="D218" s="84"/>
      <c r="E218" s="84">
        <v>0</v>
      </c>
      <c r="F218" s="85">
        <v>0</v>
      </c>
      <c r="G218" s="88">
        <f t="shared" si="46"/>
        <v>0</v>
      </c>
      <c r="H218" s="179" t="s">
        <v>172</v>
      </c>
      <c r="I218" s="178"/>
      <c r="J218" s="89"/>
      <c r="K218" s="89" t="s">
        <v>381</v>
      </c>
      <c r="L218" s="89" t="s">
        <v>381</v>
      </c>
      <c r="M218" s="89" t="s">
        <v>513</v>
      </c>
      <c r="N218" s="89" t="s">
        <v>513</v>
      </c>
      <c r="O218" s="89" t="s">
        <v>513</v>
      </c>
      <c r="P218" s="91"/>
      <c r="Q218" s="91"/>
    </row>
    <row r="219" spans="1:20" ht="21" customHeight="1" x14ac:dyDescent="0.2">
      <c r="A219" s="117"/>
      <c r="B219" s="84">
        <v>205</v>
      </c>
      <c r="C219" s="84" t="str">
        <f t="shared" si="45"/>
        <v/>
      </c>
      <c r="D219" s="84"/>
      <c r="E219" s="84"/>
      <c r="F219" s="85"/>
      <c r="G219" s="88" t="s">
        <v>16</v>
      </c>
      <c r="H219" s="179" t="s">
        <v>527</v>
      </c>
      <c r="I219" s="178"/>
      <c r="J219" s="89"/>
      <c r="K219" s="89" t="s">
        <v>381</v>
      </c>
      <c r="L219" s="89" t="s">
        <v>381</v>
      </c>
      <c r="M219" s="89" t="s">
        <v>16</v>
      </c>
      <c r="N219" s="89" t="s">
        <v>16</v>
      </c>
      <c r="O219" s="89" t="s">
        <v>16</v>
      </c>
      <c r="P219" s="91"/>
      <c r="Q219" s="91"/>
    </row>
    <row r="220" spans="1:20" ht="21" customHeight="1" x14ac:dyDescent="0.2">
      <c r="A220" s="117"/>
      <c r="B220" s="84">
        <v>206</v>
      </c>
      <c r="C220" s="84" t="str">
        <f t="shared" si="45"/>
        <v/>
      </c>
      <c r="D220" s="84"/>
      <c r="E220" s="84"/>
      <c r="F220" s="85"/>
      <c r="G220" s="88">
        <f t="shared" si="46"/>
        <v>0</v>
      </c>
      <c r="H220" s="179" t="s">
        <v>528</v>
      </c>
      <c r="I220" s="178"/>
      <c r="J220" s="89"/>
      <c r="K220" s="89" t="s">
        <v>381</v>
      </c>
      <c r="L220" s="89" t="s">
        <v>381</v>
      </c>
      <c r="M220" s="89" t="s">
        <v>16</v>
      </c>
      <c r="N220" s="89"/>
      <c r="O220" s="89"/>
      <c r="P220" s="91"/>
      <c r="Q220" s="91"/>
    </row>
    <row r="221" spans="1:20" ht="21" customHeight="1" x14ac:dyDescent="0.2">
      <c r="A221" s="117"/>
      <c r="B221" s="84">
        <v>207</v>
      </c>
      <c r="C221" s="84" t="str">
        <f t="shared" si="45"/>
        <v/>
      </c>
      <c r="D221" s="84"/>
      <c r="E221" s="84">
        <v>0</v>
      </c>
      <c r="F221" s="85">
        <v>0</v>
      </c>
      <c r="G221" s="88">
        <f t="shared" ref="G221:G231" si="47">SUM(J221:Q221)</f>
        <v>0</v>
      </c>
      <c r="H221" s="179" t="s">
        <v>124</v>
      </c>
      <c r="I221" s="178"/>
      <c r="J221" s="89"/>
      <c r="K221" s="89" t="s">
        <v>381</v>
      </c>
      <c r="L221" s="89" t="s">
        <v>381</v>
      </c>
      <c r="M221" s="89" t="s">
        <v>16</v>
      </c>
      <c r="N221" s="89" t="s">
        <v>513</v>
      </c>
      <c r="O221" s="89"/>
      <c r="P221" s="91"/>
      <c r="Q221" s="91"/>
    </row>
    <row r="222" spans="1:20" ht="21" customHeight="1" x14ac:dyDescent="0.2">
      <c r="A222" s="117"/>
      <c r="B222" s="84">
        <v>208</v>
      </c>
      <c r="C222" s="84" t="str">
        <f t="shared" si="45"/>
        <v/>
      </c>
      <c r="D222" s="84"/>
      <c r="E222" s="84">
        <v>0</v>
      </c>
      <c r="F222" s="85">
        <v>0</v>
      </c>
      <c r="G222" s="88">
        <f t="shared" si="47"/>
        <v>0</v>
      </c>
      <c r="H222" s="179" t="s">
        <v>125</v>
      </c>
      <c r="I222" s="178"/>
      <c r="J222" s="89" t="s">
        <v>513</v>
      </c>
      <c r="K222" s="89" t="s">
        <v>381</v>
      </c>
      <c r="L222" s="89" t="s">
        <v>381</v>
      </c>
      <c r="M222" s="89" t="s">
        <v>16</v>
      </c>
      <c r="N222" s="89" t="s">
        <v>513</v>
      </c>
      <c r="O222" s="89" t="s">
        <v>513</v>
      </c>
      <c r="P222" s="91" t="s">
        <v>513</v>
      </c>
      <c r="Q222" s="91" t="s">
        <v>513</v>
      </c>
    </row>
    <row r="223" spans="1:20" ht="21" customHeight="1" x14ac:dyDescent="0.2">
      <c r="A223" s="117"/>
      <c r="B223" s="84">
        <v>209</v>
      </c>
      <c r="C223" s="84" t="str">
        <f t="shared" si="45"/>
        <v/>
      </c>
      <c r="D223" s="84"/>
      <c r="E223" s="84">
        <v>0</v>
      </c>
      <c r="F223" s="85">
        <v>0</v>
      </c>
      <c r="G223" s="88">
        <f t="shared" si="47"/>
        <v>0</v>
      </c>
      <c r="H223" s="179" t="s">
        <v>126</v>
      </c>
      <c r="I223" s="178"/>
      <c r="J223" s="89" t="s">
        <v>513</v>
      </c>
      <c r="K223" s="89" t="s">
        <v>381</v>
      </c>
      <c r="L223" s="89" t="s">
        <v>381</v>
      </c>
      <c r="M223" s="89" t="s">
        <v>513</v>
      </c>
      <c r="N223" s="89" t="s">
        <v>513</v>
      </c>
      <c r="O223" s="89" t="s">
        <v>513</v>
      </c>
      <c r="P223" s="91" t="s">
        <v>513</v>
      </c>
      <c r="Q223" s="91" t="s">
        <v>513</v>
      </c>
    </row>
    <row r="224" spans="1:20" ht="21" customHeight="1" x14ac:dyDescent="0.2">
      <c r="A224" s="117"/>
      <c r="B224" s="84">
        <v>210</v>
      </c>
      <c r="C224" s="84" t="str">
        <f t="shared" si="45"/>
        <v/>
      </c>
      <c r="D224" s="84"/>
      <c r="E224" s="84">
        <v>0</v>
      </c>
      <c r="F224" s="85">
        <v>0</v>
      </c>
      <c r="G224" s="88">
        <f t="shared" si="47"/>
        <v>0</v>
      </c>
      <c r="H224" s="179" t="s">
        <v>127</v>
      </c>
      <c r="I224" s="178"/>
      <c r="J224" s="89"/>
      <c r="K224" s="89" t="s">
        <v>381</v>
      </c>
      <c r="L224" s="89" t="s">
        <v>381</v>
      </c>
      <c r="M224" s="89" t="s">
        <v>513</v>
      </c>
      <c r="N224" s="89" t="s">
        <v>16</v>
      </c>
      <c r="O224" s="89"/>
      <c r="P224" s="91" t="s">
        <v>513</v>
      </c>
      <c r="Q224" s="91" t="s">
        <v>513</v>
      </c>
    </row>
    <row r="225" spans="1:20" ht="21" customHeight="1" x14ac:dyDescent="0.2">
      <c r="A225" s="117"/>
      <c r="B225" s="84">
        <v>211</v>
      </c>
      <c r="C225" s="84" t="str">
        <f t="shared" si="45"/>
        <v/>
      </c>
      <c r="D225" s="84"/>
      <c r="E225" s="84">
        <v>0</v>
      </c>
      <c r="F225" s="85">
        <v>0</v>
      </c>
      <c r="G225" s="88">
        <f t="shared" si="47"/>
        <v>0</v>
      </c>
      <c r="H225" s="179" t="s">
        <v>205</v>
      </c>
      <c r="I225" s="178"/>
      <c r="J225" s="89"/>
      <c r="K225" s="89" t="s">
        <v>381</v>
      </c>
      <c r="L225" s="89" t="s">
        <v>381</v>
      </c>
      <c r="M225" s="89" t="s">
        <v>513</v>
      </c>
      <c r="N225" s="89" t="s">
        <v>513</v>
      </c>
      <c r="O225" s="89" t="s">
        <v>513</v>
      </c>
      <c r="P225" s="91"/>
      <c r="Q225" s="91"/>
    </row>
    <row r="226" spans="1:20" ht="21" customHeight="1" x14ac:dyDescent="0.2">
      <c r="A226" s="117"/>
      <c r="B226" s="84">
        <v>212</v>
      </c>
      <c r="C226" s="84" t="str">
        <f t="shared" si="45"/>
        <v/>
      </c>
      <c r="D226" s="84"/>
      <c r="E226" s="84">
        <v>0</v>
      </c>
      <c r="F226" s="85">
        <v>0</v>
      </c>
      <c r="G226" s="88">
        <f t="shared" si="47"/>
        <v>0</v>
      </c>
      <c r="H226" s="179" t="s">
        <v>128</v>
      </c>
      <c r="I226" s="178"/>
      <c r="J226" s="89"/>
      <c r="K226" s="89" t="s">
        <v>381</v>
      </c>
      <c r="L226" s="89" t="s">
        <v>381</v>
      </c>
      <c r="M226" s="89" t="s">
        <v>513</v>
      </c>
      <c r="N226" s="89" t="s">
        <v>513</v>
      </c>
      <c r="O226" s="89" t="s">
        <v>513</v>
      </c>
      <c r="P226" s="91" t="s">
        <v>513</v>
      </c>
      <c r="Q226" s="91"/>
    </row>
    <row r="227" spans="1:20" ht="21" customHeight="1" x14ac:dyDescent="0.2">
      <c r="A227" s="117"/>
      <c r="B227" s="84">
        <v>213</v>
      </c>
      <c r="C227" s="84" t="str">
        <f t="shared" si="45"/>
        <v/>
      </c>
      <c r="D227" s="84"/>
      <c r="E227" s="84"/>
      <c r="F227" s="85"/>
      <c r="G227" s="88">
        <f t="shared" si="47"/>
        <v>0</v>
      </c>
      <c r="H227" s="179" t="s">
        <v>762</v>
      </c>
      <c r="I227" s="178"/>
      <c r="J227" s="89"/>
      <c r="K227" s="89" t="s">
        <v>381</v>
      </c>
      <c r="L227" s="89" t="s">
        <v>381</v>
      </c>
      <c r="M227" s="89"/>
      <c r="N227" s="89"/>
      <c r="O227" s="89"/>
      <c r="P227" s="91"/>
      <c r="Q227" s="91"/>
    </row>
    <row r="228" spans="1:20" ht="21" customHeight="1" x14ac:dyDescent="0.2">
      <c r="A228" s="117"/>
      <c r="B228" s="84">
        <v>214</v>
      </c>
      <c r="C228" s="84" t="str">
        <f t="shared" si="45"/>
        <v/>
      </c>
      <c r="D228" s="84"/>
      <c r="E228" s="84">
        <v>0</v>
      </c>
      <c r="F228" s="85">
        <v>0</v>
      </c>
      <c r="G228" s="88">
        <f t="shared" si="47"/>
        <v>0</v>
      </c>
      <c r="H228" s="179" t="s">
        <v>529</v>
      </c>
      <c r="I228" s="178"/>
      <c r="J228" s="89"/>
      <c r="K228" s="89" t="s">
        <v>381</v>
      </c>
      <c r="L228" s="89" t="s">
        <v>381</v>
      </c>
      <c r="M228" s="89"/>
      <c r="N228" s="89" t="s">
        <v>513</v>
      </c>
      <c r="O228" s="89"/>
      <c r="P228" s="91"/>
      <c r="Q228" s="91"/>
    </row>
    <row r="229" spans="1:20" ht="21" customHeight="1" x14ac:dyDescent="0.2">
      <c r="A229" s="117"/>
      <c r="B229" s="84">
        <v>215</v>
      </c>
      <c r="C229" s="84" t="str">
        <f t="shared" si="45"/>
        <v/>
      </c>
      <c r="D229" s="84"/>
      <c r="E229" s="84">
        <v>0</v>
      </c>
      <c r="F229" s="85">
        <v>0</v>
      </c>
      <c r="G229" s="88">
        <f t="shared" si="47"/>
        <v>0</v>
      </c>
      <c r="H229" s="179" t="s">
        <v>129</v>
      </c>
      <c r="I229" s="178"/>
      <c r="J229" s="89"/>
      <c r="K229" s="89" t="s">
        <v>381</v>
      </c>
      <c r="L229" s="89" t="s">
        <v>381</v>
      </c>
      <c r="M229" s="89" t="s">
        <v>513</v>
      </c>
      <c r="N229" s="89" t="s">
        <v>513</v>
      </c>
      <c r="O229" s="89"/>
      <c r="P229" s="91"/>
      <c r="Q229" s="91"/>
    </row>
    <row r="230" spans="1:20" ht="21" customHeight="1" x14ac:dyDescent="0.2">
      <c r="A230" s="117"/>
      <c r="B230" s="84">
        <v>216</v>
      </c>
      <c r="C230" s="84" t="str">
        <f t="shared" si="45"/>
        <v/>
      </c>
      <c r="D230" s="84"/>
      <c r="E230" s="84">
        <v>0</v>
      </c>
      <c r="F230" s="85">
        <v>0</v>
      </c>
      <c r="G230" s="88" t="s">
        <v>16</v>
      </c>
      <c r="H230" s="179" t="s">
        <v>180</v>
      </c>
      <c r="I230" s="178"/>
      <c r="J230" s="89" t="s">
        <v>513</v>
      </c>
      <c r="K230" s="89" t="s">
        <v>381</v>
      </c>
      <c r="L230" s="89" t="s">
        <v>381</v>
      </c>
      <c r="M230" s="89" t="s">
        <v>16</v>
      </c>
      <c r="N230" s="89" t="s">
        <v>16</v>
      </c>
      <c r="O230" s="89" t="s">
        <v>16</v>
      </c>
      <c r="P230" s="91" t="s">
        <v>513</v>
      </c>
      <c r="Q230" s="91" t="s">
        <v>513</v>
      </c>
    </row>
    <row r="231" spans="1:20" ht="21" customHeight="1" x14ac:dyDescent="0.2">
      <c r="A231" s="117"/>
      <c r="B231" s="84">
        <v>217</v>
      </c>
      <c r="C231" s="84" t="str">
        <f t="shared" si="45"/>
        <v/>
      </c>
      <c r="D231" s="84"/>
      <c r="E231" s="84">
        <v>0</v>
      </c>
      <c r="F231" s="85">
        <v>0</v>
      </c>
      <c r="G231" s="88">
        <f t="shared" si="47"/>
        <v>0</v>
      </c>
      <c r="H231" s="179" t="s">
        <v>190</v>
      </c>
      <c r="I231" s="178"/>
      <c r="J231" s="89" t="s">
        <v>513</v>
      </c>
      <c r="K231" s="89" t="s">
        <v>381</v>
      </c>
      <c r="L231" s="89" t="s">
        <v>381</v>
      </c>
      <c r="M231" s="89"/>
      <c r="N231" s="89"/>
      <c r="O231" s="89"/>
      <c r="P231" s="91" t="s">
        <v>513</v>
      </c>
      <c r="Q231" s="91" t="s">
        <v>513</v>
      </c>
    </row>
    <row r="232" spans="1:20" ht="21" customHeight="1" x14ac:dyDescent="0.2">
      <c r="A232" s="117"/>
      <c r="B232" s="84">
        <v>218</v>
      </c>
      <c r="C232" s="84" t="str">
        <f t="shared" si="45"/>
        <v/>
      </c>
      <c r="D232" s="84"/>
      <c r="E232" s="84">
        <v>0</v>
      </c>
      <c r="F232" s="85">
        <v>0</v>
      </c>
      <c r="G232" s="88">
        <f>SUM(J232:Q232)</f>
        <v>0</v>
      </c>
      <c r="H232" s="179" t="s">
        <v>181</v>
      </c>
      <c r="I232" s="178"/>
      <c r="J232" s="89"/>
      <c r="K232" s="89" t="s">
        <v>381</v>
      </c>
      <c r="L232" s="89" t="s">
        <v>381</v>
      </c>
      <c r="M232" s="89" t="s">
        <v>513</v>
      </c>
      <c r="N232" s="89" t="s">
        <v>513</v>
      </c>
      <c r="O232" s="89" t="s">
        <v>16</v>
      </c>
      <c r="P232" s="91"/>
      <c r="Q232" s="91"/>
    </row>
    <row r="233" spans="1:20" ht="21" customHeight="1" x14ac:dyDescent="0.2">
      <c r="A233" s="117"/>
      <c r="B233" s="84">
        <v>219</v>
      </c>
      <c r="C233" s="84" t="str">
        <f t="shared" si="45"/>
        <v/>
      </c>
      <c r="D233" s="84"/>
      <c r="E233" s="84">
        <v>0</v>
      </c>
      <c r="F233" s="85">
        <v>0</v>
      </c>
      <c r="G233" s="88">
        <f>SUM(J233:Q233)</f>
        <v>0</v>
      </c>
      <c r="H233" s="179" t="s">
        <v>184</v>
      </c>
      <c r="I233" s="178"/>
      <c r="J233" s="89"/>
      <c r="K233" s="89" t="s">
        <v>381</v>
      </c>
      <c r="L233" s="89" t="s">
        <v>381</v>
      </c>
      <c r="M233" s="89" t="s">
        <v>513</v>
      </c>
      <c r="N233" s="89" t="s">
        <v>513</v>
      </c>
      <c r="O233" s="89"/>
      <c r="P233" s="91"/>
      <c r="Q233" s="91"/>
    </row>
    <row r="234" spans="1:20" ht="21" customHeight="1" x14ac:dyDescent="0.2">
      <c r="A234" s="117"/>
      <c r="B234" s="84">
        <v>220</v>
      </c>
      <c r="C234" s="84" t="str">
        <f>IF(SUM(C235:C235)&gt;0,B234,"")</f>
        <v/>
      </c>
      <c r="D234" s="84">
        <v>2</v>
      </c>
      <c r="E234" s="84" t="s">
        <v>380</v>
      </c>
      <c r="F234" s="85" t="s">
        <v>0</v>
      </c>
      <c r="G234" s="88" t="s">
        <v>1</v>
      </c>
      <c r="H234" s="179" t="s">
        <v>2</v>
      </c>
      <c r="I234" s="178"/>
      <c r="J234" s="89" t="s">
        <v>19</v>
      </c>
      <c r="K234" s="89" t="s">
        <v>93</v>
      </c>
      <c r="L234" s="89" t="s">
        <v>364</v>
      </c>
      <c r="M234" s="89" t="s">
        <v>359</v>
      </c>
      <c r="N234" s="89" t="s">
        <v>363</v>
      </c>
      <c r="O234" s="89" t="s">
        <v>365</v>
      </c>
      <c r="P234" s="89" t="s">
        <v>366</v>
      </c>
      <c r="Q234" s="91" t="s">
        <v>513</v>
      </c>
    </row>
    <row r="235" spans="1:20" ht="21" customHeight="1" x14ac:dyDescent="0.2">
      <c r="A235" s="117"/>
      <c r="B235" s="84">
        <v>221</v>
      </c>
      <c r="C235" s="84" t="str">
        <f>IF(G235=0,"",IF(ISTEXT(G235),"",B235))</f>
        <v/>
      </c>
      <c r="D235" s="84"/>
      <c r="E235" s="84">
        <v>0</v>
      </c>
      <c r="F235" s="85">
        <v>0</v>
      </c>
      <c r="G235" s="88">
        <f>SUM(J235:Q235)</f>
        <v>0</v>
      </c>
      <c r="H235" s="179" t="s">
        <v>170</v>
      </c>
      <c r="I235" s="178"/>
      <c r="J235" s="89"/>
      <c r="K235" s="89" t="s">
        <v>381</v>
      </c>
      <c r="L235" s="89" t="s">
        <v>381</v>
      </c>
      <c r="M235" s="89" t="s">
        <v>16</v>
      </c>
      <c r="N235" s="89" t="s">
        <v>16</v>
      </c>
      <c r="O235" s="89" t="s">
        <v>16</v>
      </c>
      <c r="P235" s="89" t="s">
        <v>513</v>
      </c>
      <c r="Q235" s="91"/>
    </row>
    <row r="236" spans="1:20" ht="21" customHeight="1" x14ac:dyDescent="0.2">
      <c r="A236" s="117"/>
      <c r="B236" s="84">
        <v>222</v>
      </c>
      <c r="C236" s="84" t="str">
        <f>IF(SUM(C237:C237)&gt;0,B236,"")</f>
        <v/>
      </c>
      <c r="D236" s="84">
        <v>2</v>
      </c>
      <c r="E236" s="84" t="s">
        <v>380</v>
      </c>
      <c r="F236" s="85" t="s">
        <v>0</v>
      </c>
      <c r="G236" s="88" t="s">
        <v>1</v>
      </c>
      <c r="H236" s="177" t="s">
        <v>2</v>
      </c>
      <c r="I236" s="180"/>
      <c r="J236" s="89" t="s">
        <v>19</v>
      </c>
      <c r="K236" s="89" t="s">
        <v>525</v>
      </c>
      <c r="L236" s="89" t="s">
        <v>93</v>
      </c>
      <c r="M236" s="89" t="s">
        <v>526</v>
      </c>
      <c r="N236" s="89" t="s">
        <v>513</v>
      </c>
      <c r="O236" s="89" t="s">
        <v>513</v>
      </c>
      <c r="P236" s="89" t="s">
        <v>513</v>
      </c>
      <c r="Q236" s="89" t="s">
        <v>513</v>
      </c>
    </row>
    <row r="237" spans="1:20" ht="21" customHeight="1" x14ac:dyDescent="0.2">
      <c r="A237" s="117"/>
      <c r="B237" s="84">
        <v>223</v>
      </c>
      <c r="C237" s="84" t="str">
        <f>IF(G237=0,"",IF(ISTEXT(G237),"",B237))</f>
        <v/>
      </c>
      <c r="D237" s="84"/>
      <c r="E237" s="84">
        <v>0</v>
      </c>
      <c r="F237" s="85">
        <v>0</v>
      </c>
      <c r="G237" s="88">
        <f>SUM(J237:Q237)</f>
        <v>0</v>
      </c>
      <c r="H237" s="179" t="s">
        <v>524</v>
      </c>
      <c r="I237" s="178"/>
      <c r="J237" s="89"/>
      <c r="K237" s="89" t="s">
        <v>16</v>
      </c>
      <c r="L237" s="89"/>
      <c r="M237" s="89" t="s">
        <v>16</v>
      </c>
      <c r="N237" s="89" t="s">
        <v>381</v>
      </c>
      <c r="O237" s="89" t="s">
        <v>381</v>
      </c>
      <c r="P237" s="89" t="s">
        <v>381</v>
      </c>
      <c r="Q237" s="89" t="s">
        <v>381</v>
      </c>
    </row>
    <row r="238" spans="1:20" s="7" customFormat="1" ht="27.6" customHeight="1" x14ac:dyDescent="0.2">
      <c r="A238" s="117"/>
      <c r="B238" s="84">
        <v>224</v>
      </c>
      <c r="C238" s="84" t="str">
        <f>IF(SUM(C239:C297)&gt;0,B238,"")</f>
        <v/>
      </c>
      <c r="D238" s="84">
        <v>1</v>
      </c>
      <c r="E238" s="84"/>
      <c r="F238" s="85"/>
      <c r="G238" s="86"/>
      <c r="H238" s="183" t="s">
        <v>257</v>
      </c>
      <c r="I238" s="184"/>
      <c r="J238" s="185"/>
      <c r="K238" s="185"/>
      <c r="L238" s="185"/>
      <c r="M238" s="185"/>
      <c r="N238" s="185"/>
      <c r="O238" s="185"/>
      <c r="P238" s="185"/>
      <c r="Q238" s="185">
        <f>SUM(G239:G297)</f>
        <v>0</v>
      </c>
      <c r="R238" s="121"/>
      <c r="T238" s="8"/>
    </row>
    <row r="239" spans="1:20" ht="21" customHeight="1" x14ac:dyDescent="0.2">
      <c r="A239" s="117"/>
      <c r="B239" s="84">
        <v>225</v>
      </c>
      <c r="C239" s="84" t="str">
        <f>IF(SUM(C240:C286)&gt;0,B239,"")</f>
        <v/>
      </c>
      <c r="D239" s="84">
        <v>2</v>
      </c>
      <c r="E239" s="84" t="s">
        <v>380</v>
      </c>
      <c r="F239" s="85" t="s">
        <v>0</v>
      </c>
      <c r="G239" s="88" t="s">
        <v>1</v>
      </c>
      <c r="H239" s="179" t="s">
        <v>356</v>
      </c>
      <c r="I239" s="89" t="s">
        <v>19</v>
      </c>
      <c r="J239" s="89" t="s">
        <v>357</v>
      </c>
      <c r="K239" s="89" t="s">
        <v>93</v>
      </c>
      <c r="L239" s="89" t="s">
        <v>364</v>
      </c>
      <c r="M239" s="89" t="s">
        <v>359</v>
      </c>
      <c r="N239" s="89" t="s">
        <v>360</v>
      </c>
      <c r="O239" s="89" t="s">
        <v>361</v>
      </c>
      <c r="P239" s="91" t="s">
        <v>513</v>
      </c>
      <c r="Q239" s="91" t="s">
        <v>513</v>
      </c>
    </row>
    <row r="240" spans="1:20" ht="21" customHeight="1" x14ac:dyDescent="0.2">
      <c r="A240" s="117"/>
      <c r="B240" s="84">
        <v>226</v>
      </c>
      <c r="C240" s="84" t="str">
        <f t="shared" ref="C240:C286" si="48">IF(G240=0,"",IF(ISTEXT(G240),"",B240))</f>
        <v/>
      </c>
      <c r="D240" s="84"/>
      <c r="E240" s="84">
        <v>0</v>
      </c>
      <c r="F240" s="85">
        <v>0</v>
      </c>
      <c r="G240" s="88">
        <f>SUM(I240:Q240)</f>
        <v>0</v>
      </c>
      <c r="H240" s="179" t="s">
        <v>188</v>
      </c>
      <c r="I240" s="89"/>
      <c r="J240" s="89" t="s">
        <v>381</v>
      </c>
      <c r="K240" s="89" t="s">
        <v>16</v>
      </c>
      <c r="L240" s="89"/>
      <c r="M240" s="89"/>
      <c r="N240" s="89"/>
      <c r="O240" s="89"/>
      <c r="P240" s="91"/>
      <c r="Q240" s="91" t="s">
        <v>513</v>
      </c>
    </row>
    <row r="241" spans="1:17" ht="21" customHeight="1" x14ac:dyDescent="0.2">
      <c r="A241" s="117"/>
      <c r="B241" s="84">
        <v>227</v>
      </c>
      <c r="C241" s="84" t="str">
        <f t="shared" si="48"/>
        <v/>
      </c>
      <c r="D241" s="84"/>
      <c r="E241" s="84">
        <v>0</v>
      </c>
      <c r="F241" s="85">
        <v>0</v>
      </c>
      <c r="G241" s="88">
        <f>SUM(I241:Q241)</f>
        <v>0</v>
      </c>
      <c r="H241" s="179" t="s">
        <v>96</v>
      </c>
      <c r="I241" s="89"/>
      <c r="J241" s="89" t="s">
        <v>381</v>
      </c>
      <c r="K241" s="89" t="s">
        <v>16</v>
      </c>
      <c r="L241" s="89" t="s">
        <v>513</v>
      </c>
      <c r="M241" s="89"/>
      <c r="N241" s="89"/>
      <c r="O241" s="89"/>
      <c r="P241" s="91"/>
      <c r="Q241" s="91"/>
    </row>
    <row r="242" spans="1:17" ht="21" customHeight="1" x14ac:dyDescent="0.2">
      <c r="A242" s="117"/>
      <c r="B242" s="84">
        <v>228</v>
      </c>
      <c r="C242" s="84" t="str">
        <f>IF(G242=0,"",IF(ISTEXT(G242),"",B242))</f>
        <v/>
      </c>
      <c r="D242" s="84"/>
      <c r="E242" s="84">
        <v>0</v>
      </c>
      <c r="F242" s="85">
        <v>0</v>
      </c>
      <c r="G242" s="88">
        <f>SUM(I242:Q242)</f>
        <v>0</v>
      </c>
      <c r="H242" s="179" t="s">
        <v>625</v>
      </c>
      <c r="I242" s="89" t="s">
        <v>513</v>
      </c>
      <c r="J242" s="89" t="s">
        <v>381</v>
      </c>
      <c r="K242" s="89" t="s">
        <v>16</v>
      </c>
      <c r="L242" s="89" t="s">
        <v>517</v>
      </c>
      <c r="M242" s="89" t="s">
        <v>513</v>
      </c>
      <c r="N242" s="89" t="s">
        <v>513</v>
      </c>
      <c r="O242" s="89" t="s">
        <v>513</v>
      </c>
      <c r="P242" s="91" t="s">
        <v>513</v>
      </c>
      <c r="Q242" s="91" t="s">
        <v>513</v>
      </c>
    </row>
    <row r="243" spans="1:17" ht="21" customHeight="1" x14ac:dyDescent="0.2">
      <c r="A243" s="117"/>
      <c r="B243" s="84">
        <v>229</v>
      </c>
      <c r="C243" s="84" t="str">
        <f>IF(G243=0,"",IF(ISTEXT(G243),"",B243))</f>
        <v/>
      </c>
      <c r="D243" s="84"/>
      <c r="E243" s="84">
        <v>0</v>
      </c>
      <c r="F243" s="85">
        <v>0</v>
      </c>
      <c r="G243" s="88">
        <f>SUM(I243:Q243)</f>
        <v>0</v>
      </c>
      <c r="H243" s="220" t="s">
        <v>755</v>
      </c>
      <c r="I243" s="89" t="s">
        <v>513</v>
      </c>
      <c r="J243" s="89" t="s">
        <v>381</v>
      </c>
      <c r="K243" s="89" t="s">
        <v>16</v>
      </c>
      <c r="L243" s="89" t="s">
        <v>517</v>
      </c>
      <c r="M243" s="89"/>
      <c r="N243" s="89"/>
      <c r="O243" s="89"/>
      <c r="P243" s="91" t="s">
        <v>513</v>
      </c>
      <c r="Q243" s="91" t="s">
        <v>513</v>
      </c>
    </row>
    <row r="244" spans="1:17" ht="21" customHeight="1" x14ac:dyDescent="0.2">
      <c r="A244" s="117"/>
      <c r="B244" s="84">
        <v>230</v>
      </c>
      <c r="C244" s="84" t="str">
        <f t="shared" si="48"/>
        <v/>
      </c>
      <c r="D244" s="84"/>
      <c r="E244" s="84">
        <v>0</v>
      </c>
      <c r="F244" s="85">
        <v>0</v>
      </c>
      <c r="G244" s="88">
        <f>SUM(I244:Q244)</f>
        <v>0</v>
      </c>
      <c r="H244" s="179" t="s">
        <v>97</v>
      </c>
      <c r="I244" s="89" t="s">
        <v>513</v>
      </c>
      <c r="J244" s="89" t="s">
        <v>381</v>
      </c>
      <c r="K244" s="89"/>
      <c r="L244" s="89"/>
      <c r="M244" s="89" t="s">
        <v>515</v>
      </c>
      <c r="N244" s="89" t="s">
        <v>513</v>
      </c>
      <c r="O244" s="89" t="s">
        <v>513</v>
      </c>
      <c r="P244" s="91" t="s">
        <v>513</v>
      </c>
      <c r="Q244" s="91" t="s">
        <v>513</v>
      </c>
    </row>
    <row r="245" spans="1:17" ht="21" customHeight="1" x14ac:dyDescent="0.2">
      <c r="A245" s="117"/>
      <c r="B245" s="84">
        <v>231</v>
      </c>
      <c r="C245" s="84" t="str">
        <f t="shared" si="48"/>
        <v/>
      </c>
      <c r="D245" s="84"/>
      <c r="E245" s="84">
        <v>0</v>
      </c>
      <c r="F245" s="85">
        <v>0</v>
      </c>
      <c r="G245" s="88">
        <f t="shared" ref="G245:G277" si="49">SUM(I245:Q245)</f>
        <v>0</v>
      </c>
      <c r="H245" s="179" t="s">
        <v>98</v>
      </c>
      <c r="I245" s="89"/>
      <c r="J245" s="89" t="s">
        <v>381</v>
      </c>
      <c r="K245" s="89"/>
      <c r="L245" s="89" t="s">
        <v>16</v>
      </c>
      <c r="M245" s="89" t="s">
        <v>513</v>
      </c>
      <c r="N245" s="89"/>
      <c r="O245" s="89"/>
      <c r="P245" s="91"/>
      <c r="Q245" s="91"/>
    </row>
    <row r="246" spans="1:17" ht="21" customHeight="1" x14ac:dyDescent="0.2">
      <c r="A246" s="117"/>
      <c r="B246" s="84">
        <v>232</v>
      </c>
      <c r="C246" s="84" t="str">
        <f t="shared" si="48"/>
        <v/>
      </c>
      <c r="D246" s="84"/>
      <c r="E246" s="84">
        <v>0</v>
      </c>
      <c r="F246" s="85">
        <v>0</v>
      </c>
      <c r="G246" s="88">
        <f t="shared" si="49"/>
        <v>0</v>
      </c>
      <c r="H246" s="179" t="s">
        <v>99</v>
      </c>
      <c r="I246" s="89"/>
      <c r="J246" s="89" t="s">
        <v>381</v>
      </c>
      <c r="K246" s="89" t="s">
        <v>16</v>
      </c>
      <c r="L246" s="89" t="s">
        <v>16</v>
      </c>
      <c r="M246" s="89"/>
      <c r="N246" s="89" t="s">
        <v>513</v>
      </c>
      <c r="O246" s="89"/>
      <c r="P246" s="91"/>
      <c r="Q246" s="91"/>
    </row>
    <row r="247" spans="1:17" ht="21" customHeight="1" x14ac:dyDescent="0.2">
      <c r="A247" s="117"/>
      <c r="B247" s="84">
        <v>233</v>
      </c>
      <c r="C247" s="84" t="str">
        <f t="shared" si="48"/>
        <v/>
      </c>
      <c r="D247" s="84"/>
      <c r="E247" s="84"/>
      <c r="F247" s="85"/>
      <c r="G247" s="88">
        <f t="shared" si="49"/>
        <v>0</v>
      </c>
      <c r="H247" s="235" t="s">
        <v>786</v>
      </c>
      <c r="I247" s="89"/>
      <c r="J247" s="89" t="s">
        <v>16</v>
      </c>
      <c r="K247" s="89" t="s">
        <v>16</v>
      </c>
      <c r="L247" s="89"/>
      <c r="M247" s="89"/>
      <c r="N247" s="89"/>
      <c r="O247" s="89"/>
      <c r="P247" s="91"/>
      <c r="Q247" s="91"/>
    </row>
    <row r="248" spans="1:17" ht="21" customHeight="1" x14ac:dyDescent="0.2">
      <c r="A248" s="117"/>
      <c r="B248" s="84">
        <v>234</v>
      </c>
      <c r="C248" s="84" t="str">
        <f t="shared" si="48"/>
        <v/>
      </c>
      <c r="D248" s="84"/>
      <c r="E248" s="84">
        <v>0</v>
      </c>
      <c r="F248" s="85">
        <v>0</v>
      </c>
      <c r="G248" s="88">
        <f t="shared" si="49"/>
        <v>0</v>
      </c>
      <c r="H248" s="179" t="s">
        <v>273</v>
      </c>
      <c r="I248" s="89"/>
      <c r="J248" s="89" t="s">
        <v>381</v>
      </c>
      <c r="K248" s="89"/>
      <c r="L248" s="89"/>
      <c r="M248" s="89"/>
      <c r="N248" s="89"/>
      <c r="O248" s="89"/>
      <c r="P248" s="91"/>
      <c r="Q248" s="91"/>
    </row>
    <row r="249" spans="1:17" ht="21" customHeight="1" x14ac:dyDescent="0.2">
      <c r="A249" s="117"/>
      <c r="B249" s="84">
        <v>235</v>
      </c>
      <c r="C249" s="84" t="str">
        <f t="shared" si="48"/>
        <v/>
      </c>
      <c r="D249" s="84"/>
      <c r="E249" s="84">
        <v>0</v>
      </c>
      <c r="F249" s="85">
        <v>0</v>
      </c>
      <c r="G249" s="88">
        <f t="shared" si="49"/>
        <v>0</v>
      </c>
      <c r="H249" s="179" t="s">
        <v>197</v>
      </c>
      <c r="I249" s="89"/>
      <c r="J249" s="89" t="s">
        <v>381</v>
      </c>
      <c r="K249" s="89" t="s">
        <v>16</v>
      </c>
      <c r="L249" s="89" t="s">
        <v>517</v>
      </c>
      <c r="M249" s="89" t="s">
        <v>513</v>
      </c>
      <c r="N249" s="89" t="s">
        <v>513</v>
      </c>
      <c r="O249" s="89" t="s">
        <v>513</v>
      </c>
      <c r="P249" s="91" t="s">
        <v>513</v>
      </c>
      <c r="Q249" s="91"/>
    </row>
    <row r="250" spans="1:17" ht="21" customHeight="1" x14ac:dyDescent="0.2">
      <c r="A250" s="117"/>
      <c r="B250" s="84">
        <v>236</v>
      </c>
      <c r="C250" s="84" t="str">
        <f t="shared" ref="C250" si="50">IF(G250=0,"",IF(ISTEXT(G250),"",B250))</f>
        <v/>
      </c>
      <c r="D250" s="84"/>
      <c r="E250" s="84">
        <v>0</v>
      </c>
      <c r="F250" s="85">
        <v>0</v>
      </c>
      <c r="G250" s="88">
        <f t="shared" ref="G250" si="51">SUM(I250:Q250)</f>
        <v>0</v>
      </c>
      <c r="H250" s="283" t="s">
        <v>863</v>
      </c>
      <c r="I250" s="89"/>
      <c r="J250" s="89" t="s">
        <v>381</v>
      </c>
      <c r="K250" s="89" t="s">
        <v>381</v>
      </c>
      <c r="L250" s="89" t="s">
        <v>381</v>
      </c>
      <c r="M250" s="89"/>
      <c r="N250" s="89" t="s">
        <v>513</v>
      </c>
      <c r="O250" s="89"/>
      <c r="P250" s="91" t="s">
        <v>513</v>
      </c>
      <c r="Q250" s="91" t="s">
        <v>513</v>
      </c>
    </row>
    <row r="251" spans="1:17" ht="21" customHeight="1" x14ac:dyDescent="0.2">
      <c r="A251" s="117"/>
      <c r="B251" s="84">
        <v>237</v>
      </c>
      <c r="C251" s="84" t="str">
        <f t="shared" si="48"/>
        <v/>
      </c>
      <c r="D251" s="84"/>
      <c r="E251" s="84">
        <v>0</v>
      </c>
      <c r="F251" s="85">
        <v>0</v>
      </c>
      <c r="G251" s="88">
        <f t="shared" si="49"/>
        <v>0</v>
      </c>
      <c r="H251" s="179" t="s">
        <v>100</v>
      </c>
      <c r="I251" s="89"/>
      <c r="J251" s="89" t="s">
        <v>381</v>
      </c>
      <c r="K251" s="89" t="s">
        <v>381</v>
      </c>
      <c r="L251" s="89" t="s">
        <v>381</v>
      </c>
      <c r="M251" s="89" t="s">
        <v>16</v>
      </c>
      <c r="N251" s="89" t="s">
        <v>513</v>
      </c>
      <c r="O251" s="89"/>
      <c r="P251" s="91" t="s">
        <v>513</v>
      </c>
      <c r="Q251" s="91" t="s">
        <v>513</v>
      </c>
    </row>
    <row r="252" spans="1:17" ht="21" customHeight="1" x14ac:dyDescent="0.2">
      <c r="A252" s="117"/>
      <c r="B252" s="84">
        <v>238</v>
      </c>
      <c r="C252" s="84" t="str">
        <f t="shared" si="48"/>
        <v/>
      </c>
      <c r="D252" s="84"/>
      <c r="E252" s="84">
        <v>0</v>
      </c>
      <c r="F252" s="85">
        <v>0</v>
      </c>
      <c r="G252" s="88">
        <f t="shared" si="49"/>
        <v>0</v>
      </c>
      <c r="H252" s="179" t="s">
        <v>174</v>
      </c>
      <c r="I252" s="89"/>
      <c r="J252" s="89" t="s">
        <v>16</v>
      </c>
      <c r="K252" s="89"/>
      <c r="L252" s="89"/>
      <c r="M252" s="89"/>
      <c r="N252" s="89" t="s">
        <v>513</v>
      </c>
      <c r="O252" s="89"/>
      <c r="P252" s="91"/>
      <c r="Q252" s="91"/>
    </row>
    <row r="253" spans="1:17" ht="21" customHeight="1" x14ac:dyDescent="0.2">
      <c r="A253" s="117"/>
      <c r="B253" s="84">
        <v>239</v>
      </c>
      <c r="C253" s="84" t="str">
        <f t="shared" si="48"/>
        <v/>
      </c>
      <c r="D253" s="84"/>
      <c r="E253" s="84">
        <v>0</v>
      </c>
      <c r="F253" s="85">
        <v>0</v>
      </c>
      <c r="G253" s="88">
        <f t="shared" si="49"/>
        <v>0</v>
      </c>
      <c r="H253" s="179" t="s">
        <v>101</v>
      </c>
      <c r="I253" s="89"/>
      <c r="J253" s="89" t="s">
        <v>381</v>
      </c>
      <c r="K253" s="89"/>
      <c r="L253" s="89"/>
      <c r="M253" s="89" t="s">
        <v>513</v>
      </c>
      <c r="N253" s="89"/>
      <c r="O253" s="89"/>
      <c r="P253" s="91"/>
      <c r="Q253" s="91" t="s">
        <v>513</v>
      </c>
    </row>
    <row r="254" spans="1:17" ht="21" customHeight="1" x14ac:dyDescent="0.2">
      <c r="A254" s="117"/>
      <c r="B254" s="84">
        <v>240</v>
      </c>
      <c r="C254" s="84" t="str">
        <f t="shared" ref="C254" si="52">IF(G254=0,"",IF(ISTEXT(G254),"",B254))</f>
        <v/>
      </c>
      <c r="D254" s="84"/>
      <c r="E254" s="84">
        <v>0</v>
      </c>
      <c r="F254" s="85">
        <v>0</v>
      </c>
      <c r="G254" s="88">
        <f t="shared" ref="G254" si="53">SUM(I254:Q254)</f>
        <v>0</v>
      </c>
      <c r="H254" s="269" t="s">
        <v>843</v>
      </c>
      <c r="I254" s="89"/>
      <c r="J254" s="89" t="s">
        <v>16</v>
      </c>
      <c r="K254" s="89"/>
      <c r="L254" s="89"/>
      <c r="M254" s="89" t="s">
        <v>513</v>
      </c>
      <c r="N254" s="89" t="s">
        <v>513</v>
      </c>
      <c r="O254" s="89"/>
      <c r="P254" s="91"/>
      <c r="Q254" s="91"/>
    </row>
    <row r="255" spans="1:17" ht="21" customHeight="1" x14ac:dyDescent="0.2">
      <c r="A255" s="117"/>
      <c r="B255" s="84">
        <v>241</v>
      </c>
      <c r="C255" s="84" t="str">
        <f t="shared" si="48"/>
        <v/>
      </c>
      <c r="D255" s="84"/>
      <c r="E255" s="84">
        <v>0</v>
      </c>
      <c r="F255" s="85">
        <v>0</v>
      </c>
      <c r="G255" s="88">
        <f t="shared" si="49"/>
        <v>0</v>
      </c>
      <c r="H255" s="179" t="s">
        <v>102</v>
      </c>
      <c r="I255" s="89"/>
      <c r="J255" s="89" t="s">
        <v>381</v>
      </c>
      <c r="K255" s="89"/>
      <c r="L255" s="89" t="s">
        <v>513</v>
      </c>
      <c r="M255" s="89" t="s">
        <v>513</v>
      </c>
      <c r="N255" s="89" t="s">
        <v>513</v>
      </c>
      <c r="O255" s="89" t="s">
        <v>513</v>
      </c>
      <c r="P255" s="91"/>
      <c r="Q255" s="91"/>
    </row>
    <row r="256" spans="1:17" ht="21" customHeight="1" x14ac:dyDescent="0.2">
      <c r="A256" s="117"/>
      <c r="B256" s="84">
        <v>242</v>
      </c>
      <c r="C256" s="84" t="str">
        <f t="shared" si="48"/>
        <v/>
      </c>
      <c r="D256" s="84"/>
      <c r="E256" s="84">
        <v>0</v>
      </c>
      <c r="F256" s="85">
        <v>0</v>
      </c>
      <c r="G256" s="88">
        <f t="shared" si="49"/>
        <v>0</v>
      </c>
      <c r="H256" s="179" t="s">
        <v>103</v>
      </c>
      <c r="I256" s="89"/>
      <c r="J256" s="89" t="s">
        <v>381</v>
      </c>
      <c r="K256" s="89" t="s">
        <v>513</v>
      </c>
      <c r="L256" s="89"/>
      <c r="M256" s="89" t="s">
        <v>513</v>
      </c>
      <c r="N256" s="89"/>
      <c r="O256" s="89"/>
      <c r="P256" s="91"/>
      <c r="Q256" s="91"/>
    </row>
    <row r="257" spans="1:17" ht="21" customHeight="1" x14ac:dyDescent="0.2">
      <c r="A257" s="117"/>
      <c r="B257" s="84">
        <v>243</v>
      </c>
      <c r="C257" s="84" t="str">
        <f t="shared" si="48"/>
        <v/>
      </c>
      <c r="D257" s="84"/>
      <c r="E257" s="84">
        <v>0</v>
      </c>
      <c r="F257" s="85">
        <v>0</v>
      </c>
      <c r="G257" s="88">
        <f t="shared" si="49"/>
        <v>0</v>
      </c>
      <c r="H257" s="177" t="s">
        <v>354</v>
      </c>
      <c r="I257" s="89"/>
      <c r="J257" s="89" t="s">
        <v>381</v>
      </c>
      <c r="K257" s="89" t="s">
        <v>381</v>
      </c>
      <c r="L257" s="89" t="s">
        <v>513</v>
      </c>
      <c r="M257" s="89" t="s">
        <v>513</v>
      </c>
      <c r="N257" s="89" t="s">
        <v>16</v>
      </c>
      <c r="O257" s="89"/>
      <c r="P257" s="91"/>
      <c r="Q257" s="91" t="s">
        <v>513</v>
      </c>
    </row>
    <row r="258" spans="1:17" ht="21" customHeight="1" x14ac:dyDescent="0.2">
      <c r="A258" s="117"/>
      <c r="B258" s="84">
        <v>244</v>
      </c>
      <c r="C258" s="84" t="str">
        <f t="shared" si="48"/>
        <v/>
      </c>
      <c r="D258" s="84"/>
      <c r="E258" s="84">
        <v>0</v>
      </c>
      <c r="F258" s="85">
        <v>0</v>
      </c>
      <c r="G258" s="88">
        <f t="shared" si="49"/>
        <v>0</v>
      </c>
      <c r="H258" s="179" t="s">
        <v>104</v>
      </c>
      <c r="I258" s="89"/>
      <c r="J258" s="89" t="s">
        <v>381</v>
      </c>
      <c r="K258" s="89" t="s">
        <v>381</v>
      </c>
      <c r="L258" s="89" t="s">
        <v>16</v>
      </c>
      <c r="M258" s="89"/>
      <c r="N258" s="89" t="s">
        <v>513</v>
      </c>
      <c r="O258" s="89"/>
      <c r="P258" s="91"/>
      <c r="Q258" s="91"/>
    </row>
    <row r="259" spans="1:17" ht="21" customHeight="1" x14ac:dyDescent="0.2">
      <c r="A259" s="117"/>
      <c r="B259" s="84">
        <v>245</v>
      </c>
      <c r="C259" s="84" t="str">
        <f t="shared" si="48"/>
        <v/>
      </c>
      <c r="D259" s="84"/>
      <c r="E259" s="84">
        <v>0</v>
      </c>
      <c r="F259" s="85">
        <v>0</v>
      </c>
      <c r="G259" s="88">
        <f t="shared" si="49"/>
        <v>0</v>
      </c>
      <c r="H259" s="179" t="s">
        <v>105</v>
      </c>
      <c r="I259" s="89"/>
      <c r="J259" s="89" t="s">
        <v>381</v>
      </c>
      <c r="K259" s="89" t="s">
        <v>513</v>
      </c>
      <c r="L259" s="89" t="s">
        <v>513</v>
      </c>
      <c r="M259" s="89" t="s">
        <v>513</v>
      </c>
      <c r="N259" s="89"/>
      <c r="O259" s="89" t="s">
        <v>513</v>
      </c>
      <c r="P259" s="91"/>
      <c r="Q259" s="91"/>
    </row>
    <row r="260" spans="1:17" ht="21" customHeight="1" x14ac:dyDescent="0.2">
      <c r="A260" s="117"/>
      <c r="B260" s="84">
        <v>246</v>
      </c>
      <c r="C260" s="84" t="str">
        <f t="shared" si="48"/>
        <v/>
      </c>
      <c r="D260" s="84"/>
      <c r="E260" s="84">
        <v>0</v>
      </c>
      <c r="F260" s="85">
        <v>0</v>
      </c>
      <c r="G260" s="88">
        <f t="shared" si="49"/>
        <v>0</v>
      </c>
      <c r="H260" s="179" t="s">
        <v>106</v>
      </c>
      <c r="I260" s="89"/>
      <c r="J260" s="89" t="s">
        <v>381</v>
      </c>
      <c r="K260" s="89"/>
      <c r="L260" s="89"/>
      <c r="M260" s="89"/>
      <c r="N260" s="89"/>
      <c r="O260" s="89"/>
      <c r="P260" s="91"/>
      <c r="Q260" s="91"/>
    </row>
    <row r="261" spans="1:17" ht="21" customHeight="1" x14ac:dyDescent="0.2">
      <c r="A261" s="117"/>
      <c r="B261" s="84">
        <v>247</v>
      </c>
      <c r="C261" s="84" t="str">
        <f t="shared" si="48"/>
        <v/>
      </c>
      <c r="D261" s="84"/>
      <c r="E261" s="84">
        <v>0</v>
      </c>
      <c r="F261" s="85">
        <v>0</v>
      </c>
      <c r="G261" s="88">
        <f t="shared" si="49"/>
        <v>0</v>
      </c>
      <c r="H261" s="177" t="s">
        <v>585</v>
      </c>
      <c r="I261" s="89"/>
      <c r="J261" s="89" t="s">
        <v>381</v>
      </c>
      <c r="K261" s="89" t="s">
        <v>16</v>
      </c>
      <c r="L261" s="89"/>
      <c r="M261" s="89" t="s">
        <v>513</v>
      </c>
      <c r="N261" s="89"/>
      <c r="O261" s="89"/>
      <c r="P261" s="91"/>
      <c r="Q261" s="91"/>
    </row>
    <row r="262" spans="1:17" ht="21" customHeight="1" x14ac:dyDescent="0.2">
      <c r="A262" s="117"/>
      <c r="B262" s="84">
        <v>248</v>
      </c>
      <c r="C262" s="84" t="str">
        <f t="shared" si="48"/>
        <v/>
      </c>
      <c r="D262" s="84"/>
      <c r="E262" s="84">
        <v>0</v>
      </c>
      <c r="F262" s="85">
        <v>0</v>
      </c>
      <c r="G262" s="88">
        <f t="shared" si="49"/>
        <v>0</v>
      </c>
      <c r="H262" s="179" t="s">
        <v>107</v>
      </c>
      <c r="I262" s="89"/>
      <c r="J262" s="89" t="s">
        <v>16</v>
      </c>
      <c r="K262" s="89" t="s">
        <v>16</v>
      </c>
      <c r="L262" s="89" t="s">
        <v>16</v>
      </c>
      <c r="M262" s="89" t="s">
        <v>513</v>
      </c>
      <c r="N262" s="89"/>
      <c r="O262" s="89"/>
      <c r="P262" s="91"/>
      <c r="Q262" s="91"/>
    </row>
    <row r="263" spans="1:17" ht="21" customHeight="1" x14ac:dyDescent="0.2">
      <c r="A263" s="117"/>
      <c r="B263" s="84">
        <v>249</v>
      </c>
      <c r="C263" s="84" t="str">
        <f t="shared" si="48"/>
        <v/>
      </c>
      <c r="D263" s="84"/>
      <c r="E263" s="84">
        <v>0</v>
      </c>
      <c r="F263" s="85">
        <v>0</v>
      </c>
      <c r="G263" s="88">
        <f t="shared" si="49"/>
        <v>0</v>
      </c>
      <c r="H263" s="177" t="s">
        <v>355</v>
      </c>
      <c r="I263" s="89"/>
      <c r="J263" s="89" t="s">
        <v>381</v>
      </c>
      <c r="K263" s="89" t="s">
        <v>16</v>
      </c>
      <c r="L263" s="89" t="s">
        <v>517</v>
      </c>
      <c r="M263" s="89" t="s">
        <v>513</v>
      </c>
      <c r="N263" s="89" t="s">
        <v>513</v>
      </c>
      <c r="O263" s="89"/>
      <c r="P263" s="91"/>
      <c r="Q263" s="91"/>
    </row>
    <row r="264" spans="1:17" ht="21" customHeight="1" x14ac:dyDescent="0.2">
      <c r="A264" s="117"/>
      <c r="B264" s="84">
        <v>250</v>
      </c>
      <c r="C264" s="84" t="str">
        <f>IF(G264=0,"",IF(ISTEXT(G264),"",B264))</f>
        <v/>
      </c>
      <c r="D264" s="84"/>
      <c r="E264" s="84">
        <v>0</v>
      </c>
      <c r="F264" s="85">
        <v>0</v>
      </c>
      <c r="G264" s="88">
        <f>SUM(I264:Q264)</f>
        <v>0</v>
      </c>
      <c r="H264" s="228" t="s">
        <v>775</v>
      </c>
      <c r="I264" s="89"/>
      <c r="J264" s="89" t="s">
        <v>381</v>
      </c>
      <c r="K264" s="89" t="s">
        <v>16</v>
      </c>
      <c r="L264" s="89" t="s">
        <v>16</v>
      </c>
      <c r="M264" s="89"/>
      <c r="N264" s="89"/>
      <c r="O264" s="89"/>
      <c r="P264" s="91"/>
      <c r="Q264" s="91"/>
    </row>
    <row r="265" spans="1:17" ht="21" customHeight="1" x14ac:dyDescent="0.2">
      <c r="A265" s="117"/>
      <c r="B265" s="84">
        <v>251</v>
      </c>
      <c r="C265" s="84" t="str">
        <f t="shared" si="48"/>
        <v/>
      </c>
      <c r="D265" s="84"/>
      <c r="E265" s="84">
        <v>0</v>
      </c>
      <c r="F265" s="85">
        <v>0</v>
      </c>
      <c r="G265" s="88">
        <f t="shared" si="49"/>
        <v>0</v>
      </c>
      <c r="H265" s="179" t="s">
        <v>108</v>
      </c>
      <c r="I265" s="89"/>
      <c r="J265" s="89" t="s">
        <v>381</v>
      </c>
      <c r="K265" s="89" t="s">
        <v>16</v>
      </c>
      <c r="L265" s="89" t="s">
        <v>16</v>
      </c>
      <c r="M265" s="89" t="s">
        <v>513</v>
      </c>
      <c r="N265" s="89"/>
      <c r="O265" s="89"/>
      <c r="P265" s="91"/>
      <c r="Q265" s="91"/>
    </row>
    <row r="266" spans="1:17" ht="21" customHeight="1" x14ac:dyDescent="0.2">
      <c r="A266" s="117"/>
      <c r="B266" s="84">
        <v>252</v>
      </c>
      <c r="C266" s="84" t="str">
        <f>IF(G266=0,"",IF(ISTEXT(G266),"",B266))</f>
        <v/>
      </c>
      <c r="D266" s="84"/>
      <c r="E266" s="84">
        <v>0</v>
      </c>
      <c r="F266" s="85">
        <v>0</v>
      </c>
      <c r="G266" s="88">
        <f>SUM(I266:Q266)</f>
        <v>0</v>
      </c>
      <c r="H266" s="222" t="s">
        <v>757</v>
      </c>
      <c r="I266" s="89"/>
      <c r="J266" s="89" t="s">
        <v>381</v>
      </c>
      <c r="K266" s="89"/>
      <c r="L266" s="89"/>
      <c r="M266" s="89" t="s">
        <v>513</v>
      </c>
      <c r="N266" s="89"/>
      <c r="O266" s="89"/>
      <c r="P266" s="91"/>
      <c r="Q266" s="91"/>
    </row>
    <row r="267" spans="1:17" ht="21" customHeight="1" x14ac:dyDescent="0.2">
      <c r="A267" s="117"/>
      <c r="B267" s="84">
        <v>253</v>
      </c>
      <c r="C267" s="84" t="str">
        <f t="shared" si="48"/>
        <v/>
      </c>
      <c r="D267" s="84"/>
      <c r="E267" s="84">
        <v>0</v>
      </c>
      <c r="F267" s="85">
        <v>0</v>
      </c>
      <c r="G267" s="88">
        <f t="shared" si="49"/>
        <v>0</v>
      </c>
      <c r="H267" s="179" t="s">
        <v>109</v>
      </c>
      <c r="I267" s="89"/>
      <c r="J267" s="89" t="s">
        <v>381</v>
      </c>
      <c r="K267" s="89" t="s">
        <v>381</v>
      </c>
      <c r="L267" s="89" t="s">
        <v>16</v>
      </c>
      <c r="M267" s="89" t="s">
        <v>513</v>
      </c>
      <c r="N267" s="89" t="s">
        <v>513</v>
      </c>
      <c r="O267" s="89"/>
      <c r="P267" s="91"/>
      <c r="Q267" s="91"/>
    </row>
    <row r="268" spans="1:17" ht="21" customHeight="1" x14ac:dyDescent="0.2">
      <c r="A268" s="117"/>
      <c r="B268" s="84">
        <v>254</v>
      </c>
      <c r="C268" s="84" t="str">
        <f t="shared" si="48"/>
        <v/>
      </c>
      <c r="D268" s="84"/>
      <c r="E268" s="84">
        <v>0</v>
      </c>
      <c r="F268" s="85">
        <v>0</v>
      </c>
      <c r="G268" s="88">
        <f t="shared" si="49"/>
        <v>0</v>
      </c>
      <c r="H268" s="179" t="s">
        <v>852</v>
      </c>
      <c r="I268" s="89"/>
      <c r="J268" s="89" t="s">
        <v>381</v>
      </c>
      <c r="K268" s="89"/>
      <c r="L268" s="89"/>
      <c r="M268" s="89"/>
      <c r="N268" s="89"/>
      <c r="O268" s="89"/>
      <c r="P268" s="91"/>
      <c r="Q268" s="91"/>
    </row>
    <row r="269" spans="1:17" ht="21" customHeight="1" x14ac:dyDescent="0.2">
      <c r="A269" s="117"/>
      <c r="B269" s="84">
        <v>255</v>
      </c>
      <c r="C269" s="84" t="str">
        <f t="shared" ref="C269" si="54">IF(G269=0,"",IF(ISTEXT(G269),"",B269))</f>
        <v/>
      </c>
      <c r="D269" s="84"/>
      <c r="E269" s="84">
        <v>0</v>
      </c>
      <c r="F269" s="85">
        <v>0</v>
      </c>
      <c r="G269" s="88">
        <f t="shared" ref="G269" si="55">SUM(I269:Q269)</f>
        <v>0</v>
      </c>
      <c r="H269" s="249" t="s">
        <v>810</v>
      </c>
      <c r="I269" s="89"/>
      <c r="J269" s="89" t="s">
        <v>381</v>
      </c>
      <c r="K269" s="89" t="s">
        <v>16</v>
      </c>
      <c r="L269" s="89" t="s">
        <v>16</v>
      </c>
      <c r="M269" s="89"/>
      <c r="N269" s="89"/>
      <c r="O269" s="89"/>
      <c r="P269" s="91"/>
      <c r="Q269" s="91"/>
    </row>
    <row r="270" spans="1:17" ht="21" customHeight="1" x14ac:dyDescent="0.2">
      <c r="A270" s="117"/>
      <c r="B270" s="84">
        <v>256</v>
      </c>
      <c r="C270" s="84" t="str">
        <f>IF(G270=0,"",IF(ISTEXT(G270),"",B270))</f>
        <v/>
      </c>
      <c r="D270" s="84"/>
      <c r="E270" s="84">
        <v>0</v>
      </c>
      <c r="F270" s="85">
        <v>0</v>
      </c>
      <c r="G270" s="88">
        <f>SUM(I270:Q270)</f>
        <v>0</v>
      </c>
      <c r="H270" s="179" t="s">
        <v>580</v>
      </c>
      <c r="I270" s="89"/>
      <c r="J270" s="89" t="s">
        <v>381</v>
      </c>
      <c r="K270" s="89"/>
      <c r="L270" s="89" t="s">
        <v>513</v>
      </c>
      <c r="M270" s="89"/>
      <c r="N270" s="89"/>
      <c r="O270" s="89"/>
      <c r="P270" s="91"/>
      <c r="Q270" s="91"/>
    </row>
    <row r="271" spans="1:17" ht="21" customHeight="1" x14ac:dyDescent="0.2">
      <c r="A271" s="117"/>
      <c r="B271" s="84">
        <v>257</v>
      </c>
      <c r="C271" s="84" t="str">
        <f t="shared" si="48"/>
        <v/>
      </c>
      <c r="D271" s="84"/>
      <c r="E271" s="84">
        <v>0</v>
      </c>
      <c r="F271" s="85">
        <v>0</v>
      </c>
      <c r="G271" s="88">
        <f t="shared" si="49"/>
        <v>0</v>
      </c>
      <c r="H271" s="179" t="s">
        <v>110</v>
      </c>
      <c r="I271" s="89"/>
      <c r="J271" s="89" t="s">
        <v>381</v>
      </c>
      <c r="K271" s="89"/>
      <c r="L271" s="89"/>
      <c r="M271" s="89"/>
      <c r="N271" s="89"/>
      <c r="O271" s="89"/>
      <c r="P271" s="91"/>
      <c r="Q271" s="91"/>
    </row>
    <row r="272" spans="1:17" ht="21" customHeight="1" x14ac:dyDescent="0.2">
      <c r="A272" s="117"/>
      <c r="B272" s="84">
        <v>258</v>
      </c>
      <c r="C272" s="84" t="str">
        <f t="shared" si="48"/>
        <v/>
      </c>
      <c r="D272" s="84"/>
      <c r="E272" s="84">
        <v>0</v>
      </c>
      <c r="F272" s="85">
        <v>0</v>
      </c>
      <c r="G272" s="88">
        <f t="shared" si="49"/>
        <v>0</v>
      </c>
      <c r="H272" s="179" t="s">
        <v>111</v>
      </c>
      <c r="I272" s="89"/>
      <c r="J272" s="89" t="s">
        <v>381</v>
      </c>
      <c r="K272" s="89" t="s">
        <v>16</v>
      </c>
      <c r="L272" s="89" t="s">
        <v>16</v>
      </c>
      <c r="M272" s="89" t="s">
        <v>16</v>
      </c>
      <c r="N272" s="89" t="s">
        <v>513</v>
      </c>
      <c r="O272" s="89"/>
      <c r="P272" s="91"/>
      <c r="Q272" s="91"/>
    </row>
    <row r="273" spans="1:17" ht="21" customHeight="1" x14ac:dyDescent="0.2">
      <c r="A273" s="117"/>
      <c r="B273" s="84">
        <v>259</v>
      </c>
      <c r="C273" s="84" t="str">
        <f t="shared" si="48"/>
        <v/>
      </c>
      <c r="D273" s="84"/>
      <c r="E273" s="84">
        <v>0</v>
      </c>
      <c r="F273" s="85">
        <v>0</v>
      </c>
      <c r="G273" s="88" t="s">
        <v>16</v>
      </c>
      <c r="H273" s="179" t="s">
        <v>112</v>
      </c>
      <c r="I273" s="89"/>
      <c r="J273" s="89" t="s">
        <v>381</v>
      </c>
      <c r="K273" s="89" t="s">
        <v>381</v>
      </c>
      <c r="L273" s="89" t="s">
        <v>381</v>
      </c>
      <c r="M273" s="89" t="s">
        <v>381</v>
      </c>
      <c r="N273" s="89" t="s">
        <v>16</v>
      </c>
      <c r="O273" s="89" t="s">
        <v>16</v>
      </c>
      <c r="P273" s="91"/>
      <c r="Q273" s="91"/>
    </row>
    <row r="274" spans="1:17" ht="21" customHeight="1" x14ac:dyDescent="0.2">
      <c r="A274" s="117"/>
      <c r="B274" s="84">
        <v>260</v>
      </c>
      <c r="C274" s="84" t="str">
        <f t="shared" si="48"/>
        <v/>
      </c>
      <c r="D274" s="84"/>
      <c r="E274" s="84">
        <v>0</v>
      </c>
      <c r="F274" s="85">
        <v>0</v>
      </c>
      <c r="G274" s="88">
        <f t="shared" si="49"/>
        <v>0</v>
      </c>
      <c r="H274" s="179" t="s">
        <v>113</v>
      </c>
      <c r="I274" s="89"/>
      <c r="J274" s="89" t="s">
        <v>381</v>
      </c>
      <c r="K274" s="89" t="s">
        <v>16</v>
      </c>
      <c r="L274" s="89" t="s">
        <v>16</v>
      </c>
      <c r="M274" s="89" t="s">
        <v>513</v>
      </c>
      <c r="N274" s="89"/>
      <c r="O274" s="89"/>
      <c r="P274" s="91"/>
      <c r="Q274" s="91"/>
    </row>
    <row r="275" spans="1:17" ht="21" customHeight="1" x14ac:dyDescent="0.2">
      <c r="A275" s="117"/>
      <c r="B275" s="84">
        <v>261</v>
      </c>
      <c r="C275" s="84" t="str">
        <f t="shared" si="48"/>
        <v/>
      </c>
      <c r="D275" s="84"/>
      <c r="E275" s="84">
        <v>0</v>
      </c>
      <c r="F275" s="85">
        <v>0</v>
      </c>
      <c r="G275" s="88">
        <f t="shared" si="49"/>
        <v>0</v>
      </c>
      <c r="H275" s="179" t="s">
        <v>274</v>
      </c>
      <c r="I275" s="89"/>
      <c r="J275" s="89" t="s">
        <v>381</v>
      </c>
      <c r="K275" s="89" t="s">
        <v>16</v>
      </c>
      <c r="L275" s="89" t="s">
        <v>16</v>
      </c>
      <c r="M275" s="89" t="s">
        <v>513</v>
      </c>
      <c r="N275" s="89"/>
      <c r="O275" s="89" t="s">
        <v>16</v>
      </c>
      <c r="P275" s="91"/>
      <c r="Q275" s="91"/>
    </row>
    <row r="276" spans="1:17" ht="21" customHeight="1" x14ac:dyDescent="0.2">
      <c r="A276" s="117"/>
      <c r="B276" s="84">
        <v>262</v>
      </c>
      <c r="C276" s="84" t="str">
        <f t="shared" si="48"/>
        <v/>
      </c>
      <c r="D276" s="84"/>
      <c r="E276" s="84">
        <v>0</v>
      </c>
      <c r="F276" s="85">
        <v>0</v>
      </c>
      <c r="G276" s="88">
        <f t="shared" si="49"/>
        <v>0</v>
      </c>
      <c r="H276" s="179" t="s">
        <v>114</v>
      </c>
      <c r="I276" s="89"/>
      <c r="J276" s="89" t="s">
        <v>381</v>
      </c>
      <c r="K276" s="89"/>
      <c r="L276" s="89" t="s">
        <v>513</v>
      </c>
      <c r="M276" s="89"/>
      <c r="N276" s="89"/>
      <c r="O276" s="89"/>
      <c r="P276" s="91"/>
      <c r="Q276" s="91" t="s">
        <v>513</v>
      </c>
    </row>
    <row r="277" spans="1:17" ht="21" customHeight="1" x14ac:dyDescent="0.2">
      <c r="A277" s="117"/>
      <c r="B277" s="84">
        <v>263</v>
      </c>
      <c r="C277" s="84" t="str">
        <f>IF(G277=0,"",IF(ISTEXT(G277),"",B277))</f>
        <v/>
      </c>
      <c r="D277" s="84"/>
      <c r="E277" s="84">
        <v>0</v>
      </c>
      <c r="F277" s="85">
        <v>0</v>
      </c>
      <c r="G277" s="88">
        <f t="shared" si="49"/>
        <v>0</v>
      </c>
      <c r="H277" s="216" t="s">
        <v>739</v>
      </c>
      <c r="I277" s="89"/>
      <c r="J277" s="90" t="s">
        <v>16</v>
      </c>
      <c r="K277" s="90"/>
      <c r="L277" s="90"/>
      <c r="M277" s="89"/>
      <c r="N277" s="89"/>
      <c r="O277" s="89"/>
      <c r="P277" s="91"/>
      <c r="Q277" s="91"/>
    </row>
    <row r="278" spans="1:17" ht="21" customHeight="1" x14ac:dyDescent="0.2">
      <c r="A278" s="117"/>
      <c r="B278" s="84">
        <v>264</v>
      </c>
      <c r="C278" s="84" t="str">
        <f t="shared" si="48"/>
        <v/>
      </c>
      <c r="D278" s="84"/>
      <c r="E278" s="84">
        <v>0</v>
      </c>
      <c r="F278" s="85">
        <v>0</v>
      </c>
      <c r="G278" s="88">
        <f t="shared" ref="G278:G286" si="56">SUM(I278:Q278)</f>
        <v>0</v>
      </c>
      <c r="H278" s="179" t="s">
        <v>115</v>
      </c>
      <c r="I278" s="89"/>
      <c r="J278" s="90" t="s">
        <v>513</v>
      </c>
      <c r="K278" s="90"/>
      <c r="L278" s="90" t="s">
        <v>16</v>
      </c>
      <c r="M278" s="89"/>
      <c r="N278" s="89"/>
      <c r="O278" s="89"/>
      <c r="P278" s="91"/>
      <c r="Q278" s="91"/>
    </row>
    <row r="279" spans="1:17" ht="21" customHeight="1" x14ac:dyDescent="0.2">
      <c r="A279" s="117"/>
      <c r="B279" s="84">
        <v>265</v>
      </c>
      <c r="C279" s="84" t="str">
        <f t="shared" si="48"/>
        <v/>
      </c>
      <c r="D279" s="84"/>
      <c r="E279" s="84">
        <v>0</v>
      </c>
      <c r="F279" s="85">
        <v>0</v>
      </c>
      <c r="G279" s="88">
        <f t="shared" si="56"/>
        <v>0</v>
      </c>
      <c r="H279" s="179" t="s">
        <v>196</v>
      </c>
      <c r="I279" s="89"/>
      <c r="J279" s="89" t="s">
        <v>381</v>
      </c>
      <c r="K279" s="89" t="s">
        <v>16</v>
      </c>
      <c r="L279" s="89"/>
      <c r="M279" s="89"/>
      <c r="N279" s="89" t="s">
        <v>513</v>
      </c>
      <c r="O279" s="89"/>
      <c r="P279" s="91"/>
      <c r="Q279" s="91"/>
    </row>
    <row r="280" spans="1:17" ht="21" customHeight="1" x14ac:dyDescent="0.2">
      <c r="A280" s="117"/>
      <c r="B280" s="84">
        <v>266</v>
      </c>
      <c r="C280" s="84" t="str">
        <f t="shared" si="48"/>
        <v/>
      </c>
      <c r="D280" s="84"/>
      <c r="E280" s="84">
        <v>0</v>
      </c>
      <c r="F280" s="85">
        <v>0</v>
      </c>
      <c r="G280" s="88">
        <f t="shared" si="56"/>
        <v>0</v>
      </c>
      <c r="H280" s="179" t="s">
        <v>116</v>
      </c>
      <c r="I280" s="89" t="s">
        <v>513</v>
      </c>
      <c r="J280" s="89" t="s">
        <v>381</v>
      </c>
      <c r="K280" s="89"/>
      <c r="L280" s="89"/>
      <c r="M280" s="89" t="s">
        <v>513</v>
      </c>
      <c r="N280" s="89" t="s">
        <v>513</v>
      </c>
      <c r="O280" s="90" t="s">
        <v>513</v>
      </c>
      <c r="P280" s="91" t="s">
        <v>513</v>
      </c>
      <c r="Q280" s="91" t="s">
        <v>513</v>
      </c>
    </row>
    <row r="281" spans="1:17" ht="21" customHeight="1" x14ac:dyDescent="0.2">
      <c r="A281" s="117"/>
      <c r="B281" s="84">
        <v>267</v>
      </c>
      <c r="C281" s="84" t="str">
        <f>IF(G281=0,"",IF(ISTEXT(G281),"",B281))</f>
        <v/>
      </c>
      <c r="D281" s="84"/>
      <c r="E281" s="84">
        <v>0</v>
      </c>
      <c r="F281" s="85">
        <v>0</v>
      </c>
      <c r="G281" s="88">
        <f t="shared" si="56"/>
        <v>0</v>
      </c>
      <c r="H281" s="179" t="s">
        <v>734</v>
      </c>
      <c r="I281" s="89"/>
      <c r="J281" s="89" t="s">
        <v>381</v>
      </c>
      <c r="K281" s="89"/>
      <c r="L281" s="89"/>
      <c r="M281" s="89"/>
      <c r="N281" s="89"/>
      <c r="O281" s="89"/>
      <c r="P281" s="91"/>
      <c r="Q281" s="91" t="s">
        <v>513</v>
      </c>
    </row>
    <row r="282" spans="1:17" ht="21" customHeight="1" x14ac:dyDescent="0.2">
      <c r="A282" s="117"/>
      <c r="B282" s="84">
        <v>268</v>
      </c>
      <c r="C282" s="84" t="str">
        <f t="shared" si="48"/>
        <v/>
      </c>
      <c r="D282" s="84"/>
      <c r="E282" s="84">
        <v>0</v>
      </c>
      <c r="F282" s="85">
        <v>0</v>
      </c>
      <c r="G282" s="88">
        <f t="shared" si="56"/>
        <v>0</v>
      </c>
      <c r="H282" s="179" t="s">
        <v>117</v>
      </c>
      <c r="I282" s="89"/>
      <c r="J282" s="89" t="s">
        <v>381</v>
      </c>
      <c r="K282" s="89"/>
      <c r="L282" s="89"/>
      <c r="M282" s="89" t="s">
        <v>513</v>
      </c>
      <c r="N282" s="89"/>
      <c r="O282" s="89"/>
      <c r="P282" s="91"/>
      <c r="Q282" s="91" t="s">
        <v>513</v>
      </c>
    </row>
    <row r="283" spans="1:17" ht="21" customHeight="1" x14ac:dyDescent="0.2">
      <c r="A283" s="117"/>
      <c r="B283" s="84">
        <v>269</v>
      </c>
      <c r="C283" s="84" t="str">
        <f t="shared" si="48"/>
        <v/>
      </c>
      <c r="D283" s="84"/>
      <c r="E283" s="84">
        <v>0</v>
      </c>
      <c r="F283" s="85">
        <v>0</v>
      </c>
      <c r="G283" s="88">
        <f t="shared" si="56"/>
        <v>0</v>
      </c>
      <c r="H283" s="179" t="s">
        <v>118</v>
      </c>
      <c r="I283" s="89"/>
      <c r="J283" s="89" t="s">
        <v>381</v>
      </c>
      <c r="K283" s="89"/>
      <c r="L283" s="89"/>
      <c r="M283" s="89"/>
      <c r="N283" s="89"/>
      <c r="O283" s="89"/>
      <c r="P283" s="91"/>
      <c r="Q283" s="91"/>
    </row>
    <row r="284" spans="1:17" ht="21" customHeight="1" x14ac:dyDescent="0.2">
      <c r="A284" s="117"/>
      <c r="B284" s="84">
        <v>270</v>
      </c>
      <c r="C284" s="84" t="str">
        <f t="shared" si="48"/>
        <v/>
      </c>
      <c r="D284" s="84"/>
      <c r="E284" s="84">
        <v>0</v>
      </c>
      <c r="F284" s="85">
        <v>0</v>
      </c>
      <c r="G284" s="88">
        <f t="shared" si="56"/>
        <v>0</v>
      </c>
      <c r="H284" s="179" t="s">
        <v>119</v>
      </c>
      <c r="I284" s="89"/>
      <c r="J284" s="89" t="s">
        <v>381</v>
      </c>
      <c r="K284" s="89"/>
      <c r="L284" s="89" t="s">
        <v>513</v>
      </c>
      <c r="M284" s="89" t="s">
        <v>513</v>
      </c>
      <c r="N284" s="89" t="s">
        <v>513</v>
      </c>
      <c r="O284" s="89" t="s">
        <v>513</v>
      </c>
      <c r="P284" s="91"/>
      <c r="Q284" s="91"/>
    </row>
    <row r="285" spans="1:17" ht="21" customHeight="1" x14ac:dyDescent="0.2">
      <c r="A285" s="117"/>
      <c r="B285" s="84">
        <v>271</v>
      </c>
      <c r="C285" s="84" t="str">
        <f t="shared" si="48"/>
        <v/>
      </c>
      <c r="D285" s="84"/>
      <c r="E285" s="84">
        <v>0</v>
      </c>
      <c r="F285" s="85">
        <v>0</v>
      </c>
      <c r="G285" s="88">
        <f t="shared" si="56"/>
        <v>0</v>
      </c>
      <c r="H285" s="179" t="s">
        <v>120</v>
      </c>
      <c r="I285" s="89"/>
      <c r="J285" s="89" t="s">
        <v>381</v>
      </c>
      <c r="K285" s="89" t="s">
        <v>16</v>
      </c>
      <c r="L285" s="89"/>
      <c r="M285" s="89" t="s">
        <v>513</v>
      </c>
      <c r="N285" s="89" t="s">
        <v>513</v>
      </c>
      <c r="O285" s="89"/>
      <c r="P285" s="91"/>
      <c r="Q285" s="91"/>
    </row>
    <row r="286" spans="1:17" ht="21" customHeight="1" x14ac:dyDescent="0.2">
      <c r="A286" s="117"/>
      <c r="B286" s="84">
        <v>272</v>
      </c>
      <c r="C286" s="84" t="str">
        <f t="shared" si="48"/>
        <v/>
      </c>
      <c r="D286" s="84"/>
      <c r="E286" s="84">
        <v>0</v>
      </c>
      <c r="F286" s="85">
        <v>0</v>
      </c>
      <c r="G286" s="88">
        <f t="shared" si="56"/>
        <v>0</v>
      </c>
      <c r="H286" s="179" t="s">
        <v>121</v>
      </c>
      <c r="I286" s="89" t="s">
        <v>513</v>
      </c>
      <c r="J286" s="89" t="s">
        <v>381</v>
      </c>
      <c r="K286" s="89" t="s">
        <v>381</v>
      </c>
      <c r="L286" s="89" t="s">
        <v>381</v>
      </c>
      <c r="M286" s="89" t="s">
        <v>513</v>
      </c>
      <c r="N286" s="89" t="s">
        <v>513</v>
      </c>
      <c r="O286" s="89">
        <v>0</v>
      </c>
      <c r="P286" s="91" t="s">
        <v>513</v>
      </c>
      <c r="Q286" s="91" t="s">
        <v>513</v>
      </c>
    </row>
    <row r="287" spans="1:17" ht="21" customHeight="1" x14ac:dyDescent="0.2">
      <c r="A287" s="117"/>
      <c r="B287" s="84">
        <v>273</v>
      </c>
      <c r="C287" s="84" t="str">
        <f>IF(SUM(C288:C297)&gt;0,B287,"")</f>
        <v/>
      </c>
      <c r="D287" s="84">
        <v>2</v>
      </c>
      <c r="E287" s="84" t="s">
        <v>380</v>
      </c>
      <c r="F287" s="85" t="s">
        <v>0</v>
      </c>
      <c r="G287" s="88" t="s">
        <v>1</v>
      </c>
      <c r="H287" s="179" t="s">
        <v>2</v>
      </c>
      <c r="I287" s="89" t="s">
        <v>19</v>
      </c>
      <c r="J287" s="89" t="s">
        <v>357</v>
      </c>
      <c r="K287" s="89" t="s">
        <v>93</v>
      </c>
      <c r="L287" s="89" t="s">
        <v>364</v>
      </c>
      <c r="M287" s="89" t="s">
        <v>359</v>
      </c>
      <c r="N287" s="89" t="s">
        <v>363</v>
      </c>
      <c r="O287" s="89" t="s">
        <v>365</v>
      </c>
      <c r="P287" s="89" t="s">
        <v>366</v>
      </c>
      <c r="Q287" s="91" t="s">
        <v>513</v>
      </c>
    </row>
    <row r="288" spans="1:17" ht="21" customHeight="1" x14ac:dyDescent="0.2">
      <c r="A288" s="117"/>
      <c r="B288" s="84">
        <v>274</v>
      </c>
      <c r="C288" s="84" t="str">
        <f t="shared" ref="C288:C296" si="57">IF(G288=0,"",IF(ISTEXT(G288),"",B288))</f>
        <v/>
      </c>
      <c r="D288" s="84"/>
      <c r="E288" s="84">
        <v>0</v>
      </c>
      <c r="F288" s="85">
        <v>0</v>
      </c>
      <c r="G288" s="88">
        <f>SUM(I288:Q288)</f>
        <v>0</v>
      </c>
      <c r="H288" s="179" t="s">
        <v>95</v>
      </c>
      <c r="I288" s="89"/>
      <c r="J288" s="89" t="s">
        <v>381</v>
      </c>
      <c r="K288" s="89" t="s">
        <v>381</v>
      </c>
      <c r="L288" s="89" t="s">
        <v>16</v>
      </c>
      <c r="M288" s="89" t="s">
        <v>16</v>
      </c>
      <c r="N288" s="89"/>
      <c r="O288" s="89">
        <v>0</v>
      </c>
      <c r="P288" s="89"/>
      <c r="Q288" s="91"/>
    </row>
    <row r="289" spans="1:20" ht="21" customHeight="1" x14ac:dyDescent="0.2">
      <c r="A289" s="117"/>
      <c r="B289" s="84">
        <v>275</v>
      </c>
      <c r="C289" s="84" t="str">
        <f t="shared" si="57"/>
        <v/>
      </c>
      <c r="D289" s="84"/>
      <c r="E289" s="84">
        <v>0</v>
      </c>
      <c r="F289" s="85">
        <v>0</v>
      </c>
      <c r="G289" s="88">
        <f t="shared" ref="G289:G297" si="58">SUM(I289:Q289)</f>
        <v>0</v>
      </c>
      <c r="H289" s="179" t="s">
        <v>185</v>
      </c>
      <c r="I289" s="89"/>
      <c r="J289" s="89" t="s">
        <v>381</v>
      </c>
      <c r="K289" s="89" t="s">
        <v>381</v>
      </c>
      <c r="L289" s="89" t="s">
        <v>16</v>
      </c>
      <c r="M289" s="89"/>
      <c r="N289" s="89"/>
      <c r="O289" s="89"/>
      <c r="P289" s="89"/>
      <c r="Q289" s="91"/>
    </row>
    <row r="290" spans="1:20" ht="21" customHeight="1" x14ac:dyDescent="0.2">
      <c r="A290" s="117"/>
      <c r="B290" s="84">
        <v>276</v>
      </c>
      <c r="C290" s="84" t="str">
        <f>IF(G290=0,"",IF(ISTEXT(G290),"",B290))</f>
        <v/>
      </c>
      <c r="D290" s="84"/>
      <c r="E290" s="84">
        <v>0</v>
      </c>
      <c r="F290" s="85">
        <v>0</v>
      </c>
      <c r="G290" s="88">
        <f>SUM(I290:Q290)</f>
        <v>0</v>
      </c>
      <c r="H290" s="179" t="s">
        <v>629</v>
      </c>
      <c r="I290" s="89"/>
      <c r="J290" s="89" t="s">
        <v>381</v>
      </c>
      <c r="K290" s="89" t="s">
        <v>381</v>
      </c>
      <c r="L290" s="89" t="s">
        <v>16</v>
      </c>
      <c r="M290" s="89"/>
      <c r="N290" s="89"/>
      <c r="O290" s="89"/>
      <c r="P290" s="89"/>
      <c r="Q290" s="91" t="s">
        <v>513</v>
      </c>
    </row>
    <row r="291" spans="1:20" ht="21" customHeight="1" x14ac:dyDescent="0.2">
      <c r="A291" s="117"/>
      <c r="B291" s="84">
        <v>277</v>
      </c>
      <c r="C291" s="84" t="str">
        <f t="shared" si="57"/>
        <v/>
      </c>
      <c r="D291" s="84"/>
      <c r="E291" s="84">
        <v>0</v>
      </c>
      <c r="F291" s="85">
        <v>0</v>
      </c>
      <c r="G291" s="88">
        <f t="shared" si="58"/>
        <v>0</v>
      </c>
      <c r="H291" s="179" t="s">
        <v>173</v>
      </c>
      <c r="I291" s="89">
        <v>0</v>
      </c>
      <c r="J291" s="89" t="s">
        <v>381</v>
      </c>
      <c r="K291" s="89" t="s">
        <v>381</v>
      </c>
      <c r="L291" s="89"/>
      <c r="M291" s="89"/>
      <c r="N291" s="89"/>
      <c r="O291" s="89"/>
      <c r="P291" s="89"/>
      <c r="Q291" s="91" t="s">
        <v>513</v>
      </c>
    </row>
    <row r="292" spans="1:20" ht="21" customHeight="1" x14ac:dyDescent="0.2">
      <c r="A292" s="117"/>
      <c r="B292" s="84">
        <v>278</v>
      </c>
      <c r="C292" s="84" t="str">
        <f>IF(G292=0,"",IF(ISTEXT(G292),"",B292))</f>
        <v/>
      </c>
      <c r="D292" s="84"/>
      <c r="E292" s="84">
        <v>0</v>
      </c>
      <c r="F292" s="85">
        <v>0</v>
      </c>
      <c r="G292" s="88">
        <f>SUM(I292:Q292)</f>
        <v>0</v>
      </c>
      <c r="H292" s="177" t="s">
        <v>735</v>
      </c>
      <c r="I292" s="89"/>
      <c r="J292" s="89" t="s">
        <v>381</v>
      </c>
      <c r="K292" s="89" t="s">
        <v>381</v>
      </c>
      <c r="L292" s="89" t="s">
        <v>16</v>
      </c>
      <c r="M292" s="89" t="s">
        <v>16</v>
      </c>
      <c r="N292" s="89" t="s">
        <v>513</v>
      </c>
      <c r="O292" s="89" t="s">
        <v>513</v>
      </c>
      <c r="P292" s="89" t="s">
        <v>513</v>
      </c>
      <c r="Q292" s="91"/>
    </row>
    <row r="293" spans="1:20" ht="21" customHeight="1" x14ac:dyDescent="0.2">
      <c r="A293" s="117"/>
      <c r="B293" s="84">
        <v>279</v>
      </c>
      <c r="C293" s="84" t="str">
        <f t="shared" si="57"/>
        <v/>
      </c>
      <c r="D293" s="84"/>
      <c r="E293" s="84">
        <v>0</v>
      </c>
      <c r="F293" s="85">
        <v>0</v>
      </c>
      <c r="G293" s="88">
        <f t="shared" si="58"/>
        <v>0</v>
      </c>
      <c r="H293" s="179" t="s">
        <v>52</v>
      </c>
      <c r="I293" s="89"/>
      <c r="J293" s="89" t="s">
        <v>381</v>
      </c>
      <c r="K293" s="89" t="s">
        <v>381</v>
      </c>
      <c r="L293" s="89" t="s">
        <v>16</v>
      </c>
      <c r="M293" s="89" t="s">
        <v>16</v>
      </c>
      <c r="N293" s="89" t="s">
        <v>16</v>
      </c>
      <c r="O293" s="89" t="s">
        <v>16</v>
      </c>
      <c r="P293" s="89" t="s">
        <v>513</v>
      </c>
      <c r="Q293" s="91"/>
    </row>
    <row r="294" spans="1:20" ht="21" customHeight="1" x14ac:dyDescent="0.2">
      <c r="A294" s="117"/>
      <c r="B294" s="84">
        <v>280</v>
      </c>
      <c r="C294" s="84" t="str">
        <f t="shared" si="57"/>
        <v/>
      </c>
      <c r="D294" s="84"/>
      <c r="E294" s="84">
        <v>0</v>
      </c>
      <c r="F294" s="85">
        <v>0</v>
      </c>
      <c r="G294" s="88">
        <f t="shared" si="58"/>
        <v>0</v>
      </c>
      <c r="H294" s="179" t="s">
        <v>216</v>
      </c>
      <c r="I294" s="89"/>
      <c r="J294" s="89" t="s">
        <v>381</v>
      </c>
      <c r="K294" s="89" t="s">
        <v>381</v>
      </c>
      <c r="L294" s="89" t="s">
        <v>16</v>
      </c>
      <c r="M294" s="89" t="s">
        <v>16</v>
      </c>
      <c r="N294" s="89" t="s">
        <v>16</v>
      </c>
      <c r="O294" s="89" t="s">
        <v>513</v>
      </c>
      <c r="P294" s="89"/>
      <c r="Q294" s="91"/>
    </row>
    <row r="295" spans="1:20" ht="21" customHeight="1" x14ac:dyDescent="0.2">
      <c r="A295" s="117"/>
      <c r="B295" s="84">
        <v>281</v>
      </c>
      <c r="C295" s="84" t="str">
        <f t="shared" si="57"/>
        <v/>
      </c>
      <c r="D295" s="84"/>
      <c r="E295" s="84">
        <v>0</v>
      </c>
      <c r="F295" s="85">
        <v>0</v>
      </c>
      <c r="G295" s="88">
        <f t="shared" si="58"/>
        <v>0</v>
      </c>
      <c r="H295" s="179" t="s">
        <v>204</v>
      </c>
      <c r="I295" s="89"/>
      <c r="J295" s="89" t="s">
        <v>381</v>
      </c>
      <c r="K295" s="89" t="s">
        <v>381</v>
      </c>
      <c r="L295" s="89" t="s">
        <v>16</v>
      </c>
      <c r="M295" s="89"/>
      <c r="N295" s="89"/>
      <c r="O295" s="89"/>
      <c r="P295" s="89"/>
      <c r="Q295" s="91"/>
    </row>
    <row r="296" spans="1:20" ht="21" customHeight="1" x14ac:dyDescent="0.2">
      <c r="A296" s="117"/>
      <c r="B296" s="84">
        <v>282</v>
      </c>
      <c r="C296" s="84" t="str">
        <f t="shared" si="57"/>
        <v/>
      </c>
      <c r="D296" s="84"/>
      <c r="E296" s="84">
        <v>0</v>
      </c>
      <c r="F296" s="85">
        <v>0</v>
      </c>
      <c r="G296" s="88">
        <f t="shared" si="58"/>
        <v>0</v>
      </c>
      <c r="H296" s="179" t="s">
        <v>189</v>
      </c>
      <c r="I296" s="89"/>
      <c r="J296" s="89" t="s">
        <v>381</v>
      </c>
      <c r="K296" s="89" t="s">
        <v>381</v>
      </c>
      <c r="L296" s="89" t="s">
        <v>16</v>
      </c>
      <c r="M296" s="89"/>
      <c r="N296" s="89"/>
      <c r="O296" s="89"/>
      <c r="P296" s="89"/>
      <c r="Q296" s="91"/>
    </row>
    <row r="297" spans="1:20" ht="21" customHeight="1" x14ac:dyDescent="0.2">
      <c r="A297" s="117"/>
      <c r="B297" s="84">
        <v>283</v>
      </c>
      <c r="C297" s="84" t="str">
        <f>IF(G297=0,"",IF(ISTEXT(G297),"",B297))</f>
        <v/>
      </c>
      <c r="D297" s="84"/>
      <c r="E297" s="84">
        <v>0</v>
      </c>
      <c r="F297" s="85">
        <v>0</v>
      </c>
      <c r="G297" s="88">
        <f t="shared" si="58"/>
        <v>0</v>
      </c>
      <c r="H297" s="179" t="s">
        <v>648</v>
      </c>
      <c r="I297" s="89"/>
      <c r="J297" s="89" t="s">
        <v>381</v>
      </c>
      <c r="K297" s="89" t="s">
        <v>381</v>
      </c>
      <c r="L297" s="89"/>
      <c r="M297" s="89"/>
      <c r="N297" s="89"/>
      <c r="O297" s="89"/>
      <c r="P297" s="89"/>
      <c r="Q297" s="91"/>
    </row>
    <row r="298" spans="1:20" s="7" customFormat="1" ht="27.6" customHeight="1" x14ac:dyDescent="0.2">
      <c r="A298" s="117"/>
      <c r="B298" s="84">
        <v>284</v>
      </c>
      <c r="C298" s="84" t="str">
        <f>IF(SUM(C299:C304)&gt;0,B298,"")</f>
        <v/>
      </c>
      <c r="D298" s="84">
        <v>1</v>
      </c>
      <c r="E298" s="84"/>
      <c r="F298" s="85"/>
      <c r="G298" s="86"/>
      <c r="H298" s="183" t="s">
        <v>352</v>
      </c>
      <c r="I298" s="184"/>
      <c r="J298" s="185"/>
      <c r="K298" s="185"/>
      <c r="L298" s="185"/>
      <c r="M298" s="185"/>
      <c r="N298" s="185"/>
      <c r="O298" s="185"/>
      <c r="P298" s="185"/>
      <c r="Q298" s="185">
        <f>SUM(G299:G304)</f>
        <v>0</v>
      </c>
      <c r="R298" s="121"/>
      <c r="T298" s="8"/>
    </row>
    <row r="299" spans="1:20" ht="21" customHeight="1" x14ac:dyDescent="0.2">
      <c r="A299" s="117"/>
      <c r="B299" s="84">
        <v>285</v>
      </c>
      <c r="C299" s="84" t="str">
        <f>IF(SUM(C300:C302)&gt;0,B299,"")</f>
        <v/>
      </c>
      <c r="D299" s="84">
        <v>2</v>
      </c>
      <c r="E299" s="84" t="s">
        <v>380</v>
      </c>
      <c r="F299" s="85" t="s">
        <v>0</v>
      </c>
      <c r="G299" s="88" t="s">
        <v>1</v>
      </c>
      <c r="H299" s="179" t="s">
        <v>2</v>
      </c>
      <c r="I299" s="178"/>
      <c r="J299" s="89" t="s">
        <v>19</v>
      </c>
      <c r="K299" s="89" t="s">
        <v>93</v>
      </c>
      <c r="L299" s="89" t="s">
        <v>364</v>
      </c>
      <c r="M299" s="89" t="s">
        <v>519</v>
      </c>
      <c r="N299" s="89" t="s">
        <v>363</v>
      </c>
      <c r="O299" s="89" t="s">
        <v>365</v>
      </c>
      <c r="P299" s="89" t="s">
        <v>366</v>
      </c>
      <c r="Q299" s="91" t="s">
        <v>513</v>
      </c>
    </row>
    <row r="300" spans="1:20" ht="21" customHeight="1" x14ac:dyDescent="0.2">
      <c r="A300" s="117"/>
      <c r="B300" s="84">
        <v>286</v>
      </c>
      <c r="C300" s="84" t="str">
        <f>IF(G300=0,"",IF(ISTEXT(G300),"",B300))</f>
        <v/>
      </c>
      <c r="D300" s="84"/>
      <c r="E300" s="84">
        <v>0</v>
      </c>
      <c r="F300" s="85">
        <v>0</v>
      </c>
      <c r="G300" s="88">
        <f>SUM(J300:Q300)</f>
        <v>0</v>
      </c>
      <c r="H300" s="179" t="s">
        <v>59</v>
      </c>
      <c r="I300" s="178"/>
      <c r="J300" s="89"/>
      <c r="K300" s="89" t="s">
        <v>381</v>
      </c>
      <c r="L300" s="89" t="s">
        <v>512</v>
      </c>
      <c r="M300" s="89"/>
      <c r="N300" s="89"/>
      <c r="O300" s="89"/>
      <c r="P300" s="89"/>
      <c r="Q300" s="91"/>
    </row>
    <row r="301" spans="1:20" ht="21" customHeight="1" x14ac:dyDescent="0.2">
      <c r="A301" s="117"/>
      <c r="B301" s="84">
        <v>287</v>
      </c>
      <c r="C301" s="84" t="str">
        <f>IF(G301=0,"",IF(ISTEXT(G301),"",B301))</f>
        <v/>
      </c>
      <c r="D301" s="84"/>
      <c r="E301" s="84">
        <v>0</v>
      </c>
      <c r="F301" s="85">
        <v>0</v>
      </c>
      <c r="G301" s="88">
        <f>SUM(J301:Q301)</f>
        <v>0</v>
      </c>
      <c r="H301" s="179" t="s">
        <v>165</v>
      </c>
      <c r="I301" s="178"/>
      <c r="J301" s="89"/>
      <c r="K301" s="89" t="s">
        <v>381</v>
      </c>
      <c r="L301" s="89" t="s">
        <v>512</v>
      </c>
      <c r="M301" s="89"/>
      <c r="N301" s="89"/>
      <c r="O301" s="89"/>
      <c r="P301" s="89"/>
      <c r="Q301" s="91"/>
    </row>
    <row r="302" spans="1:20" ht="21" customHeight="1" x14ac:dyDescent="0.2">
      <c r="A302" s="117"/>
      <c r="B302" s="84">
        <v>288</v>
      </c>
      <c r="C302" s="84" t="str">
        <f>IF(G302=0,"",IF(ISTEXT(G302),"",B302))</f>
        <v/>
      </c>
      <c r="D302" s="84"/>
      <c r="E302" s="84">
        <v>0</v>
      </c>
      <c r="F302" s="85">
        <v>0</v>
      </c>
      <c r="G302" s="88">
        <f>SUM(J302:Q302)</f>
        <v>0</v>
      </c>
      <c r="H302" s="179" t="s">
        <v>60</v>
      </c>
      <c r="I302" s="178"/>
      <c r="J302" s="89"/>
      <c r="K302" s="89" t="s">
        <v>512</v>
      </c>
      <c r="L302" s="89" t="s">
        <v>512</v>
      </c>
      <c r="M302" s="89" t="s">
        <v>513</v>
      </c>
      <c r="N302" s="89"/>
      <c r="O302" s="89" t="s">
        <v>513</v>
      </c>
      <c r="P302" s="89"/>
      <c r="Q302" s="91"/>
    </row>
    <row r="303" spans="1:20" ht="21" customHeight="1" x14ac:dyDescent="0.2">
      <c r="A303" s="117"/>
      <c r="B303" s="84">
        <v>289</v>
      </c>
      <c r="C303" s="84" t="str">
        <f>IF(SUM(C304:C304)&gt;0,B303,"")</f>
        <v/>
      </c>
      <c r="D303" s="84">
        <v>2</v>
      </c>
      <c r="E303" s="84" t="s">
        <v>380</v>
      </c>
      <c r="F303" s="85" t="s">
        <v>0</v>
      </c>
      <c r="G303" s="88" t="s">
        <v>1</v>
      </c>
      <c r="H303" s="179" t="s">
        <v>2</v>
      </c>
      <c r="I303" s="178"/>
      <c r="J303" s="89" t="s">
        <v>19</v>
      </c>
      <c r="K303" s="89" t="s">
        <v>357</v>
      </c>
      <c r="L303" s="89" t="s">
        <v>93</v>
      </c>
      <c r="M303" s="89" t="s">
        <v>364</v>
      </c>
      <c r="N303" s="89" t="s">
        <v>359</v>
      </c>
      <c r="O303" s="89" t="s">
        <v>360</v>
      </c>
      <c r="P303" s="89" t="s">
        <v>361</v>
      </c>
      <c r="Q303" s="91" t="s">
        <v>513</v>
      </c>
    </row>
    <row r="304" spans="1:20" ht="21" customHeight="1" x14ac:dyDescent="0.2">
      <c r="A304" s="117"/>
      <c r="B304" s="84">
        <v>290</v>
      </c>
      <c r="C304" s="84" t="str">
        <f>IF(G304=0,"",IF(ISTEXT(G304),"",B304))</f>
        <v/>
      </c>
      <c r="D304" s="84"/>
      <c r="E304" s="84">
        <v>0</v>
      </c>
      <c r="F304" s="85">
        <v>0</v>
      </c>
      <c r="G304" s="88">
        <f>SUM(J304:Q304)</f>
        <v>0</v>
      </c>
      <c r="H304" s="267" t="s">
        <v>62</v>
      </c>
      <c r="I304" s="268"/>
      <c r="J304" s="89"/>
      <c r="K304" s="89" t="s">
        <v>381</v>
      </c>
      <c r="L304" s="89" t="s">
        <v>381</v>
      </c>
      <c r="M304" s="89"/>
      <c r="N304" s="89"/>
      <c r="O304" s="89"/>
      <c r="P304" s="90"/>
      <c r="Q304" s="91"/>
    </row>
    <row r="305" spans="1:20" s="7" customFormat="1" ht="27.6" customHeight="1" x14ac:dyDescent="0.2">
      <c r="A305" s="117"/>
      <c r="B305" s="84">
        <v>291</v>
      </c>
      <c r="C305" s="84" t="str">
        <f>IF(SUM(C306:C349)&gt;0,B305,"")</f>
        <v/>
      </c>
      <c r="D305" s="84">
        <v>1</v>
      </c>
      <c r="E305" s="84"/>
      <c r="F305" s="85"/>
      <c r="G305" s="86" t="s">
        <v>612</v>
      </c>
      <c r="H305" s="183" t="s">
        <v>254</v>
      </c>
      <c r="I305" s="184"/>
      <c r="J305" s="185"/>
      <c r="K305" s="185"/>
      <c r="L305" s="185"/>
      <c r="M305" s="185"/>
      <c r="N305" s="185"/>
      <c r="O305" s="185"/>
      <c r="P305" s="185"/>
      <c r="Q305" s="185">
        <f>SUM(G306:G349)</f>
        <v>0</v>
      </c>
      <c r="R305" s="121"/>
      <c r="T305" s="8"/>
    </row>
    <row r="306" spans="1:20" ht="21" customHeight="1" x14ac:dyDescent="0.2">
      <c r="A306" s="117"/>
      <c r="B306" s="84">
        <v>292</v>
      </c>
      <c r="C306" s="84" t="str">
        <f>IF(SUM(C307:C342)&gt;0,B306,"")</f>
        <v/>
      </c>
      <c r="D306" s="84">
        <v>2</v>
      </c>
      <c r="E306" s="84" t="s">
        <v>380</v>
      </c>
      <c r="F306" s="85" t="s">
        <v>0</v>
      </c>
      <c r="G306" s="88" t="s">
        <v>1</v>
      </c>
      <c r="H306" s="179" t="s">
        <v>2</v>
      </c>
      <c r="I306" s="178"/>
      <c r="J306" s="89" t="s">
        <v>19</v>
      </c>
      <c r="K306" s="89" t="s">
        <v>357</v>
      </c>
      <c r="L306" s="89" t="s">
        <v>93</v>
      </c>
      <c r="M306" s="89" t="s">
        <v>364</v>
      </c>
      <c r="N306" s="89" t="s">
        <v>359</v>
      </c>
      <c r="O306" s="89" t="s">
        <v>360</v>
      </c>
      <c r="P306" s="89" t="s">
        <v>361</v>
      </c>
      <c r="Q306" s="91" t="s">
        <v>513</v>
      </c>
    </row>
    <row r="307" spans="1:20" ht="21" customHeight="1" x14ac:dyDescent="0.2">
      <c r="A307" s="117"/>
      <c r="B307" s="84">
        <v>293</v>
      </c>
      <c r="C307" s="84" t="str">
        <f t="shared" ref="C307:C342" si="59">IF(G307=0,"",IF(ISTEXT(G307),"",B307))</f>
        <v/>
      </c>
      <c r="D307" s="84"/>
      <c r="E307" s="84">
        <v>0</v>
      </c>
      <c r="F307" s="85">
        <v>0</v>
      </c>
      <c r="G307" s="88">
        <f t="shared" ref="G307:G342" si="60">SUM(J307:Q307)</f>
        <v>0</v>
      </c>
      <c r="H307" s="179" t="s">
        <v>321</v>
      </c>
      <c r="I307" s="178"/>
      <c r="J307" s="89"/>
      <c r="K307" s="89" t="s">
        <v>381</v>
      </c>
      <c r="L307" s="89" t="s">
        <v>16</v>
      </c>
      <c r="M307" s="89" t="s">
        <v>513</v>
      </c>
      <c r="N307" s="89" t="s">
        <v>16</v>
      </c>
      <c r="O307" s="89"/>
      <c r="P307" s="89"/>
      <c r="Q307" s="91"/>
    </row>
    <row r="308" spans="1:20" ht="21" customHeight="1" x14ac:dyDescent="0.2">
      <c r="A308" s="117"/>
      <c r="B308" s="84">
        <v>294</v>
      </c>
      <c r="C308" s="84" t="str">
        <f t="shared" si="59"/>
        <v/>
      </c>
      <c r="D308" s="84"/>
      <c r="E308" s="84">
        <v>0</v>
      </c>
      <c r="F308" s="85">
        <v>0</v>
      </c>
      <c r="G308" s="88">
        <f t="shared" si="60"/>
        <v>0</v>
      </c>
      <c r="H308" s="179" t="s">
        <v>322</v>
      </c>
      <c r="I308" s="178"/>
      <c r="J308" s="89"/>
      <c r="K308" s="89" t="s">
        <v>381</v>
      </c>
      <c r="L308" s="89" t="s">
        <v>16</v>
      </c>
      <c r="M308" s="89" t="s">
        <v>16</v>
      </c>
      <c r="N308" s="89" t="s">
        <v>513</v>
      </c>
      <c r="O308" s="89"/>
      <c r="P308" s="89"/>
      <c r="Q308" s="91"/>
    </row>
    <row r="309" spans="1:20" ht="21" customHeight="1" x14ac:dyDescent="0.2">
      <c r="A309" s="117"/>
      <c r="B309" s="84">
        <v>295</v>
      </c>
      <c r="C309" s="84" t="str">
        <f t="shared" si="59"/>
        <v/>
      </c>
      <c r="D309" s="84"/>
      <c r="E309" s="84">
        <v>0</v>
      </c>
      <c r="F309" s="85">
        <v>0</v>
      </c>
      <c r="G309" s="88">
        <f t="shared" si="60"/>
        <v>0</v>
      </c>
      <c r="H309" s="179" t="s">
        <v>323</v>
      </c>
      <c r="I309" s="178"/>
      <c r="J309" s="89"/>
      <c r="K309" s="89" t="s">
        <v>381</v>
      </c>
      <c r="L309" s="89"/>
      <c r="M309" s="89"/>
      <c r="N309" s="89" t="s">
        <v>513</v>
      </c>
      <c r="O309" s="89"/>
      <c r="P309" s="89"/>
      <c r="Q309" s="91"/>
    </row>
    <row r="310" spans="1:20" ht="21" customHeight="1" x14ac:dyDescent="0.2">
      <c r="A310" s="117"/>
      <c r="B310" s="84">
        <v>296</v>
      </c>
      <c r="C310" s="84" t="str">
        <f t="shared" si="59"/>
        <v/>
      </c>
      <c r="D310" s="84"/>
      <c r="E310" s="84">
        <v>0</v>
      </c>
      <c r="F310" s="85">
        <v>0</v>
      </c>
      <c r="G310" s="88">
        <f t="shared" si="60"/>
        <v>0</v>
      </c>
      <c r="H310" s="179" t="s">
        <v>324</v>
      </c>
      <c r="I310" s="178"/>
      <c r="J310" s="89"/>
      <c r="K310" s="89" t="s">
        <v>381</v>
      </c>
      <c r="L310" s="89" t="s">
        <v>16</v>
      </c>
      <c r="M310" s="89"/>
      <c r="N310" s="89"/>
      <c r="O310" s="89"/>
      <c r="P310" s="89"/>
      <c r="Q310" s="91"/>
    </row>
    <row r="311" spans="1:20" ht="21" customHeight="1" x14ac:dyDescent="0.2">
      <c r="A311" s="117"/>
      <c r="B311" s="84">
        <v>297</v>
      </c>
      <c r="C311" s="84" t="str">
        <f t="shared" si="59"/>
        <v/>
      </c>
      <c r="D311" s="84"/>
      <c r="E311" s="84">
        <v>0</v>
      </c>
      <c r="F311" s="85">
        <v>0</v>
      </c>
      <c r="G311" s="88">
        <f t="shared" si="60"/>
        <v>0</v>
      </c>
      <c r="H311" s="179" t="s">
        <v>325</v>
      </c>
      <c r="I311" s="178"/>
      <c r="J311" s="89"/>
      <c r="K311" s="89" t="s">
        <v>381</v>
      </c>
      <c r="L311" s="89" t="s">
        <v>16</v>
      </c>
      <c r="M311" s="89"/>
      <c r="N311" s="89"/>
      <c r="O311" s="89"/>
      <c r="P311" s="89"/>
      <c r="Q311" s="91"/>
      <c r="R311" s="125"/>
    </row>
    <row r="312" spans="1:20" ht="21" customHeight="1" x14ac:dyDescent="0.2">
      <c r="A312" s="117"/>
      <c r="B312" s="84">
        <v>298</v>
      </c>
      <c r="C312" s="84" t="str">
        <f t="shared" si="59"/>
        <v/>
      </c>
      <c r="D312" s="84"/>
      <c r="E312" s="84">
        <v>0</v>
      </c>
      <c r="F312" s="85">
        <v>0</v>
      </c>
      <c r="G312" s="88">
        <f t="shared" si="60"/>
        <v>0</v>
      </c>
      <c r="H312" s="177" t="s">
        <v>284</v>
      </c>
      <c r="I312" s="180"/>
      <c r="J312" s="89"/>
      <c r="K312" s="89" t="s">
        <v>381</v>
      </c>
      <c r="L312" s="89" t="s">
        <v>16</v>
      </c>
      <c r="M312" s="89" t="s">
        <v>513</v>
      </c>
      <c r="N312" s="89" t="s">
        <v>513</v>
      </c>
      <c r="O312" s="89"/>
      <c r="P312" s="89" t="s">
        <v>513</v>
      </c>
      <c r="Q312" s="91"/>
    </row>
    <row r="313" spans="1:20" ht="21" customHeight="1" x14ac:dyDescent="0.2">
      <c r="A313" s="117"/>
      <c r="B313" s="84">
        <v>299</v>
      </c>
      <c r="C313" s="84" t="str">
        <f>IF(G313=0,"",IF(ISTEXT(G313),"",B313))</f>
        <v/>
      </c>
      <c r="D313" s="84"/>
      <c r="E313" s="84">
        <v>0</v>
      </c>
      <c r="F313" s="85">
        <v>0</v>
      </c>
      <c r="G313" s="88">
        <f>SUM(J313:Q313)</f>
        <v>0</v>
      </c>
      <c r="H313" s="179" t="s">
        <v>596</v>
      </c>
      <c r="I313" s="178"/>
      <c r="J313" s="89"/>
      <c r="K313" s="89" t="s">
        <v>381</v>
      </c>
      <c r="L313" s="89" t="s">
        <v>16</v>
      </c>
      <c r="M313" s="89" t="s">
        <v>16</v>
      </c>
      <c r="N313" s="89" t="s">
        <v>513</v>
      </c>
      <c r="O313" s="89" t="s">
        <v>513</v>
      </c>
      <c r="P313" s="89" t="s">
        <v>513</v>
      </c>
      <c r="Q313" s="91"/>
    </row>
    <row r="314" spans="1:20" ht="21" customHeight="1" x14ac:dyDescent="0.2">
      <c r="A314" s="117"/>
      <c r="B314" s="84">
        <v>300</v>
      </c>
      <c r="C314" s="84" t="str">
        <f t="shared" ref="C314" si="61">IF(G314=0,"",IF(ISTEXT(G314),"",B314))</f>
        <v/>
      </c>
      <c r="D314" s="84"/>
      <c r="E314" s="84">
        <v>0</v>
      </c>
      <c r="F314" s="85">
        <v>0</v>
      </c>
      <c r="G314" s="88">
        <f t="shared" ref="G314" si="62">SUM(J314:Q314)</f>
        <v>0</v>
      </c>
      <c r="H314" s="301" t="s">
        <v>907</v>
      </c>
      <c r="I314" s="302"/>
      <c r="J314" s="89"/>
      <c r="K314" s="89" t="s">
        <v>381</v>
      </c>
      <c r="L314" s="89" t="s">
        <v>16</v>
      </c>
      <c r="M314" s="89" t="s">
        <v>16</v>
      </c>
      <c r="N314" s="89"/>
      <c r="O314" s="89" t="s">
        <v>513</v>
      </c>
      <c r="P314" s="89"/>
      <c r="Q314" s="91"/>
      <c r="R314" s="121" t="s">
        <v>905</v>
      </c>
    </row>
    <row r="315" spans="1:20" ht="21" customHeight="1" x14ac:dyDescent="0.2">
      <c r="A315" s="117"/>
      <c r="B315" s="84">
        <v>301</v>
      </c>
      <c r="C315" s="84" t="str">
        <f t="shared" si="59"/>
        <v/>
      </c>
      <c r="D315" s="84"/>
      <c r="E315" s="84">
        <v>0</v>
      </c>
      <c r="F315" s="85">
        <v>0</v>
      </c>
      <c r="G315" s="88">
        <f t="shared" si="60"/>
        <v>0</v>
      </c>
      <c r="H315" s="179" t="s">
        <v>326</v>
      </c>
      <c r="I315" s="178"/>
      <c r="J315" s="89"/>
      <c r="K315" s="89" t="s">
        <v>381</v>
      </c>
      <c r="L315" s="89" t="s">
        <v>16</v>
      </c>
      <c r="M315" s="89"/>
      <c r="N315" s="89" t="s">
        <v>513</v>
      </c>
      <c r="O315" s="89" t="s">
        <v>513</v>
      </c>
      <c r="P315" s="89"/>
      <c r="Q315" s="91"/>
    </row>
    <row r="316" spans="1:20" ht="21" customHeight="1" x14ac:dyDescent="0.2">
      <c r="A316" s="117"/>
      <c r="B316" s="84">
        <v>302</v>
      </c>
      <c r="C316" s="84" t="str">
        <f t="shared" si="59"/>
        <v/>
      </c>
      <c r="D316" s="84"/>
      <c r="E316" s="84">
        <v>0</v>
      </c>
      <c r="F316" s="85">
        <v>0</v>
      </c>
      <c r="G316" s="88">
        <f t="shared" si="60"/>
        <v>0</v>
      </c>
      <c r="H316" s="179" t="s">
        <v>327</v>
      </c>
      <c r="I316" s="178"/>
      <c r="J316" s="89"/>
      <c r="K316" s="89" t="s">
        <v>381</v>
      </c>
      <c r="L316" s="89" t="s">
        <v>16</v>
      </c>
      <c r="M316" s="89"/>
      <c r="N316" s="89" t="s">
        <v>513</v>
      </c>
      <c r="O316" s="89"/>
      <c r="P316" s="89"/>
      <c r="Q316" s="91"/>
    </row>
    <row r="317" spans="1:20" ht="21" customHeight="1" x14ac:dyDescent="0.2">
      <c r="A317" s="117"/>
      <c r="B317" s="84">
        <v>303</v>
      </c>
      <c r="C317" s="84" t="str">
        <f t="shared" si="59"/>
        <v/>
      </c>
      <c r="D317" s="84"/>
      <c r="E317" s="84">
        <v>0</v>
      </c>
      <c r="F317" s="85">
        <v>0</v>
      </c>
      <c r="G317" s="88">
        <f t="shared" si="60"/>
        <v>0</v>
      </c>
      <c r="H317" s="179" t="s">
        <v>328</v>
      </c>
      <c r="I317" s="178"/>
      <c r="J317" s="89"/>
      <c r="K317" s="89"/>
      <c r="L317" s="89" t="s">
        <v>513</v>
      </c>
      <c r="M317" s="89" t="s">
        <v>513</v>
      </c>
      <c r="N317" s="89"/>
      <c r="O317" s="89" t="s">
        <v>513</v>
      </c>
      <c r="P317" s="89"/>
      <c r="Q317" s="91"/>
    </row>
    <row r="318" spans="1:20" ht="21" customHeight="1" x14ac:dyDescent="0.2">
      <c r="A318" s="117"/>
      <c r="B318" s="84">
        <v>304</v>
      </c>
      <c r="C318" s="84" t="str">
        <f t="shared" si="59"/>
        <v/>
      </c>
      <c r="D318" s="84"/>
      <c r="E318" s="84">
        <v>0</v>
      </c>
      <c r="F318" s="85">
        <v>0</v>
      </c>
      <c r="G318" s="88">
        <f t="shared" si="60"/>
        <v>0</v>
      </c>
      <c r="H318" s="179" t="s">
        <v>329</v>
      </c>
      <c r="I318" s="178"/>
      <c r="J318" s="89"/>
      <c r="K318" s="89" t="s">
        <v>381</v>
      </c>
      <c r="L318" s="89" t="s">
        <v>16</v>
      </c>
      <c r="M318" s="89" t="s">
        <v>513</v>
      </c>
      <c r="N318" s="89" t="s">
        <v>16</v>
      </c>
      <c r="O318" s="90" t="s">
        <v>513</v>
      </c>
      <c r="P318" s="89"/>
      <c r="Q318" s="91"/>
    </row>
    <row r="319" spans="1:20" ht="21" customHeight="1" x14ac:dyDescent="0.2">
      <c r="A319" s="117"/>
      <c r="B319" s="84">
        <v>305</v>
      </c>
      <c r="C319" s="84" t="str">
        <f t="shared" si="59"/>
        <v/>
      </c>
      <c r="D319" s="84"/>
      <c r="E319" s="84">
        <v>0</v>
      </c>
      <c r="F319" s="85">
        <v>0</v>
      </c>
      <c r="G319" s="88">
        <f t="shared" si="60"/>
        <v>0</v>
      </c>
      <c r="H319" s="179" t="s">
        <v>330</v>
      </c>
      <c r="I319" s="178"/>
      <c r="J319" s="89"/>
      <c r="K319" s="89" t="s">
        <v>381</v>
      </c>
      <c r="L319" s="89" t="s">
        <v>16</v>
      </c>
      <c r="M319" s="89" t="s">
        <v>16</v>
      </c>
      <c r="N319" s="89" t="s">
        <v>513</v>
      </c>
      <c r="O319" s="89"/>
      <c r="P319" s="89"/>
      <c r="Q319" s="91"/>
    </row>
    <row r="320" spans="1:20" ht="21" customHeight="1" x14ac:dyDescent="0.2">
      <c r="A320" s="117"/>
      <c r="B320" s="84">
        <v>306</v>
      </c>
      <c r="C320" s="84" t="str">
        <f t="shared" si="59"/>
        <v/>
      </c>
      <c r="D320" s="84"/>
      <c r="E320" s="84">
        <v>0</v>
      </c>
      <c r="F320" s="85">
        <v>0</v>
      </c>
      <c r="G320" s="88">
        <f t="shared" si="60"/>
        <v>0</v>
      </c>
      <c r="H320" s="179" t="s">
        <v>331</v>
      </c>
      <c r="I320" s="178"/>
      <c r="J320" s="89"/>
      <c r="K320" s="89" t="s">
        <v>381</v>
      </c>
      <c r="L320" s="89" t="s">
        <v>513</v>
      </c>
      <c r="M320" s="89" t="s">
        <v>16</v>
      </c>
      <c r="N320" s="89" t="s">
        <v>513</v>
      </c>
      <c r="O320" s="89"/>
      <c r="P320" s="89"/>
      <c r="Q320" s="91"/>
    </row>
    <row r="321" spans="1:17" ht="21" customHeight="1" x14ac:dyDescent="0.2">
      <c r="A321" s="117"/>
      <c r="B321" s="84">
        <v>307</v>
      </c>
      <c r="C321" s="84" t="str">
        <f t="shared" si="59"/>
        <v/>
      </c>
      <c r="D321" s="84"/>
      <c r="E321" s="84">
        <v>0</v>
      </c>
      <c r="F321" s="85">
        <v>0</v>
      </c>
      <c r="G321" s="88">
        <f t="shared" si="60"/>
        <v>0</v>
      </c>
      <c r="H321" s="179" t="s">
        <v>332</v>
      </c>
      <c r="I321" s="178"/>
      <c r="J321" s="89"/>
      <c r="K321" s="89" t="s">
        <v>381</v>
      </c>
      <c r="L321" s="89" t="s">
        <v>16</v>
      </c>
      <c r="M321" s="89" t="s">
        <v>16</v>
      </c>
      <c r="N321" s="89" t="s">
        <v>513</v>
      </c>
      <c r="O321" s="89"/>
      <c r="P321" s="89" t="s">
        <v>513</v>
      </c>
      <c r="Q321" s="91"/>
    </row>
    <row r="322" spans="1:17" ht="21" customHeight="1" x14ac:dyDescent="0.2">
      <c r="A322" s="117"/>
      <c r="B322" s="84">
        <v>308</v>
      </c>
      <c r="C322" s="84" t="str">
        <f t="shared" si="59"/>
        <v/>
      </c>
      <c r="D322" s="84"/>
      <c r="E322" s="84">
        <v>0</v>
      </c>
      <c r="F322" s="85">
        <v>0</v>
      </c>
      <c r="G322" s="88">
        <f t="shared" si="60"/>
        <v>0</v>
      </c>
      <c r="H322" s="179" t="s">
        <v>333</v>
      </c>
      <c r="I322" s="178"/>
      <c r="J322" s="89"/>
      <c r="K322" s="89" t="s">
        <v>381</v>
      </c>
      <c r="L322" s="89"/>
      <c r="M322" s="90"/>
      <c r="N322" s="90"/>
      <c r="O322" s="89"/>
      <c r="P322" s="89" t="s">
        <v>513</v>
      </c>
      <c r="Q322" s="91"/>
    </row>
    <row r="323" spans="1:17" ht="21" customHeight="1" x14ac:dyDescent="0.2">
      <c r="A323" s="117"/>
      <c r="B323" s="84">
        <v>309</v>
      </c>
      <c r="C323" s="84" t="str">
        <f t="shared" si="59"/>
        <v/>
      </c>
      <c r="D323" s="84"/>
      <c r="E323" s="84">
        <v>0</v>
      </c>
      <c r="F323" s="85">
        <v>0</v>
      </c>
      <c r="G323" s="88">
        <f t="shared" si="60"/>
        <v>0</v>
      </c>
      <c r="H323" s="177" t="s">
        <v>351</v>
      </c>
      <c r="I323" s="180"/>
      <c r="J323" s="89"/>
      <c r="K323" s="89" t="s">
        <v>381</v>
      </c>
      <c r="L323" s="89"/>
      <c r="M323" s="89"/>
      <c r="N323" s="89" t="s">
        <v>16</v>
      </c>
      <c r="O323" s="89"/>
      <c r="P323" s="89"/>
      <c r="Q323" s="91"/>
    </row>
    <row r="324" spans="1:17" ht="21" customHeight="1" x14ac:dyDescent="0.2">
      <c r="A324" s="117"/>
      <c r="B324" s="84">
        <v>310</v>
      </c>
      <c r="C324" s="84" t="str">
        <f t="shared" si="59"/>
        <v/>
      </c>
      <c r="D324" s="84"/>
      <c r="E324" s="84">
        <v>0</v>
      </c>
      <c r="F324" s="85">
        <v>0</v>
      </c>
      <c r="G324" s="88">
        <f t="shared" si="60"/>
        <v>0</v>
      </c>
      <c r="H324" s="179" t="s">
        <v>334</v>
      </c>
      <c r="I324" s="178"/>
      <c r="J324" s="89"/>
      <c r="K324" s="89" t="s">
        <v>381</v>
      </c>
      <c r="L324" s="89"/>
      <c r="M324" s="89" t="s">
        <v>16</v>
      </c>
      <c r="N324" s="89"/>
      <c r="O324" s="89"/>
      <c r="P324" s="89"/>
      <c r="Q324" s="91"/>
    </row>
    <row r="325" spans="1:17" ht="21" customHeight="1" x14ac:dyDescent="0.2">
      <c r="A325" s="117"/>
      <c r="B325" s="84">
        <v>311</v>
      </c>
      <c r="C325" s="84" t="str">
        <f t="shared" ref="C325" si="63">IF(G325=0,"",IF(ISTEXT(G325),"",B325))</f>
        <v/>
      </c>
      <c r="D325" s="84"/>
      <c r="E325" s="84">
        <v>0</v>
      </c>
      <c r="F325" s="85">
        <v>0</v>
      </c>
      <c r="G325" s="88">
        <f t="shared" ref="G325" si="64">SUM(J325:Q325)</f>
        <v>0</v>
      </c>
      <c r="H325" s="245" t="s">
        <v>806</v>
      </c>
      <c r="I325" s="246"/>
      <c r="J325" s="89"/>
      <c r="K325" s="89" t="s">
        <v>381</v>
      </c>
      <c r="L325" s="89" t="s">
        <v>16</v>
      </c>
      <c r="M325" s="89" t="s">
        <v>16</v>
      </c>
      <c r="N325" s="89"/>
      <c r="O325" s="89"/>
      <c r="P325" s="89"/>
      <c r="Q325" s="91"/>
    </row>
    <row r="326" spans="1:17" ht="21" customHeight="1" x14ac:dyDescent="0.2">
      <c r="A326" s="117"/>
      <c r="B326" s="84">
        <v>312</v>
      </c>
      <c r="C326" s="84" t="str">
        <f t="shared" si="59"/>
        <v/>
      </c>
      <c r="D326" s="84"/>
      <c r="E326" s="84">
        <v>0</v>
      </c>
      <c r="F326" s="85">
        <v>0</v>
      </c>
      <c r="G326" s="88">
        <f t="shared" si="60"/>
        <v>0</v>
      </c>
      <c r="H326" s="179" t="s">
        <v>335</v>
      </c>
      <c r="I326" s="178"/>
      <c r="J326" s="89"/>
      <c r="K326" s="89" t="s">
        <v>381</v>
      </c>
      <c r="L326" s="89" t="s">
        <v>16</v>
      </c>
      <c r="M326" s="89" t="s">
        <v>16</v>
      </c>
      <c r="N326" s="89"/>
      <c r="O326" s="89"/>
      <c r="P326" s="89"/>
      <c r="Q326" s="91"/>
    </row>
    <row r="327" spans="1:17" ht="21" customHeight="1" x14ac:dyDescent="0.2">
      <c r="A327" s="117"/>
      <c r="B327" s="84">
        <v>313</v>
      </c>
      <c r="C327" s="84" t="str">
        <f t="shared" si="59"/>
        <v/>
      </c>
      <c r="D327" s="84"/>
      <c r="E327" s="84">
        <v>0</v>
      </c>
      <c r="F327" s="85">
        <v>0</v>
      </c>
      <c r="G327" s="88">
        <f t="shared" si="60"/>
        <v>0</v>
      </c>
      <c r="H327" s="179" t="s">
        <v>336</v>
      </c>
      <c r="I327" s="178"/>
      <c r="J327" s="89"/>
      <c r="K327" s="89" t="s">
        <v>381</v>
      </c>
      <c r="L327" s="89" t="s">
        <v>16</v>
      </c>
      <c r="M327" s="89" t="s">
        <v>16</v>
      </c>
      <c r="N327" s="89" t="s">
        <v>513</v>
      </c>
      <c r="O327" s="89"/>
      <c r="P327" s="89"/>
      <c r="Q327" s="91"/>
    </row>
    <row r="328" spans="1:17" ht="21" customHeight="1" x14ac:dyDescent="0.2">
      <c r="A328" s="117"/>
      <c r="B328" s="84">
        <v>314</v>
      </c>
      <c r="C328" s="84" t="str">
        <f t="shared" si="59"/>
        <v/>
      </c>
      <c r="D328" s="84"/>
      <c r="E328" s="84">
        <v>0</v>
      </c>
      <c r="F328" s="85">
        <v>0</v>
      </c>
      <c r="G328" s="88">
        <f t="shared" si="60"/>
        <v>0</v>
      </c>
      <c r="H328" s="177" t="s">
        <v>350</v>
      </c>
      <c r="I328" s="180"/>
      <c r="J328" s="89"/>
      <c r="K328" s="89" t="s">
        <v>381</v>
      </c>
      <c r="L328" s="89"/>
      <c r="M328" s="89"/>
      <c r="N328" s="89" t="s">
        <v>513</v>
      </c>
      <c r="O328" s="89"/>
      <c r="P328" s="89"/>
      <c r="Q328" s="91"/>
    </row>
    <row r="329" spans="1:17" ht="21" customHeight="1" x14ac:dyDescent="0.2">
      <c r="A329" s="117"/>
      <c r="B329" s="84">
        <v>315</v>
      </c>
      <c r="C329" s="84" t="str">
        <f t="shared" si="59"/>
        <v/>
      </c>
      <c r="D329" s="84"/>
      <c r="E329" s="84"/>
      <c r="F329" s="85"/>
      <c r="G329" s="88">
        <f t="shared" si="60"/>
        <v>0</v>
      </c>
      <c r="H329" s="177" t="s">
        <v>565</v>
      </c>
      <c r="I329" s="180"/>
      <c r="J329" s="89"/>
      <c r="K329" s="89" t="s">
        <v>381</v>
      </c>
      <c r="L329" s="89" t="s">
        <v>381</v>
      </c>
      <c r="M329" s="89"/>
      <c r="N329" s="89" t="s">
        <v>513</v>
      </c>
      <c r="O329" s="89" t="s">
        <v>513</v>
      </c>
      <c r="P329" s="89" t="s">
        <v>513</v>
      </c>
      <c r="Q329" s="91"/>
    </row>
    <row r="330" spans="1:17" ht="21" customHeight="1" x14ac:dyDescent="0.2">
      <c r="A330" s="117"/>
      <c r="B330" s="84">
        <v>316</v>
      </c>
      <c r="C330" s="84" t="str">
        <f t="shared" si="59"/>
        <v/>
      </c>
      <c r="D330" s="84"/>
      <c r="E330" s="84">
        <v>0</v>
      </c>
      <c r="F330" s="85">
        <v>0</v>
      </c>
      <c r="G330" s="88">
        <f t="shared" si="60"/>
        <v>0</v>
      </c>
      <c r="H330" s="179" t="s">
        <v>337</v>
      </c>
      <c r="I330" s="178"/>
      <c r="J330" s="89"/>
      <c r="K330" s="89" t="s">
        <v>381</v>
      </c>
      <c r="L330" s="89" t="s">
        <v>513</v>
      </c>
      <c r="M330" s="89" t="s">
        <v>513</v>
      </c>
      <c r="N330" s="89" t="s">
        <v>513</v>
      </c>
      <c r="O330" s="89"/>
      <c r="P330" s="89"/>
      <c r="Q330" s="91"/>
    </row>
    <row r="331" spans="1:17" ht="21" customHeight="1" x14ac:dyDescent="0.2">
      <c r="A331" s="117"/>
      <c r="B331" s="84">
        <v>317</v>
      </c>
      <c r="C331" s="84" t="str">
        <f t="shared" si="59"/>
        <v/>
      </c>
      <c r="D331" s="84"/>
      <c r="E331" s="84">
        <v>0</v>
      </c>
      <c r="F331" s="85">
        <v>0</v>
      </c>
      <c r="G331" s="88">
        <f t="shared" si="60"/>
        <v>0</v>
      </c>
      <c r="H331" s="179" t="s">
        <v>338</v>
      </c>
      <c r="I331" s="178"/>
      <c r="J331" s="89"/>
      <c r="K331" s="89" t="s">
        <v>381</v>
      </c>
      <c r="L331" s="89" t="s">
        <v>16</v>
      </c>
      <c r="M331" s="89" t="s">
        <v>513</v>
      </c>
      <c r="N331" s="89" t="s">
        <v>513</v>
      </c>
      <c r="O331" s="89"/>
      <c r="P331" s="89"/>
      <c r="Q331" s="91"/>
    </row>
    <row r="332" spans="1:17" ht="21" customHeight="1" x14ac:dyDescent="0.2">
      <c r="A332" s="117"/>
      <c r="B332" s="84">
        <v>318</v>
      </c>
      <c r="C332" s="84" t="str">
        <f t="shared" si="59"/>
        <v/>
      </c>
      <c r="D332" s="84"/>
      <c r="E332" s="84">
        <v>0</v>
      </c>
      <c r="F332" s="85">
        <v>0</v>
      </c>
      <c r="G332" s="88">
        <f t="shared" si="60"/>
        <v>0</v>
      </c>
      <c r="H332" s="179" t="s">
        <v>339</v>
      </c>
      <c r="I332" s="178"/>
      <c r="J332" s="89"/>
      <c r="K332" s="89" t="s">
        <v>381</v>
      </c>
      <c r="L332" s="89" t="s">
        <v>16</v>
      </c>
      <c r="M332" s="89"/>
      <c r="N332" s="89"/>
      <c r="O332" s="89"/>
      <c r="P332" s="89" t="s">
        <v>16</v>
      </c>
      <c r="Q332" s="91"/>
    </row>
    <row r="333" spans="1:17" ht="21" customHeight="1" x14ac:dyDescent="0.2">
      <c r="A333" s="117"/>
      <c r="B333" s="84">
        <v>319</v>
      </c>
      <c r="C333" s="84" t="str">
        <f t="shared" si="59"/>
        <v/>
      </c>
      <c r="D333" s="84"/>
      <c r="E333" s="84">
        <v>0</v>
      </c>
      <c r="F333" s="85">
        <v>0</v>
      </c>
      <c r="G333" s="88">
        <f t="shared" si="60"/>
        <v>0</v>
      </c>
      <c r="H333" s="179" t="s">
        <v>340</v>
      </c>
      <c r="I333" s="178"/>
      <c r="J333" s="89"/>
      <c r="K333" s="89" t="s">
        <v>381</v>
      </c>
      <c r="L333" s="89" t="s">
        <v>16</v>
      </c>
      <c r="M333" s="89"/>
      <c r="N333" s="89" t="s">
        <v>513</v>
      </c>
      <c r="O333" s="89" t="s">
        <v>513</v>
      </c>
      <c r="P333" s="89"/>
      <c r="Q333" s="91"/>
    </row>
    <row r="334" spans="1:17" ht="21" customHeight="1" x14ac:dyDescent="0.2">
      <c r="A334" s="117"/>
      <c r="B334" s="84">
        <v>320</v>
      </c>
      <c r="C334" s="84" t="str">
        <f t="shared" si="59"/>
        <v/>
      </c>
      <c r="D334" s="84"/>
      <c r="E334" s="84">
        <v>0</v>
      </c>
      <c r="F334" s="85">
        <v>0</v>
      </c>
      <c r="G334" s="88">
        <f t="shared" si="60"/>
        <v>0</v>
      </c>
      <c r="H334" s="179" t="s">
        <v>341</v>
      </c>
      <c r="I334" s="178"/>
      <c r="J334" s="89"/>
      <c r="K334" s="89" t="s">
        <v>381</v>
      </c>
      <c r="L334" s="89"/>
      <c r="M334" s="89"/>
      <c r="N334" s="89"/>
      <c r="O334" s="89"/>
      <c r="P334" s="89"/>
      <c r="Q334" s="91" t="s">
        <v>513</v>
      </c>
    </row>
    <row r="335" spans="1:17" ht="21" customHeight="1" x14ac:dyDescent="0.2">
      <c r="A335" s="117"/>
      <c r="B335" s="84">
        <v>321</v>
      </c>
      <c r="C335" s="84" t="str">
        <f t="shared" si="59"/>
        <v/>
      </c>
      <c r="D335" s="84"/>
      <c r="E335" s="84">
        <v>0</v>
      </c>
      <c r="F335" s="85">
        <v>0</v>
      </c>
      <c r="G335" s="88">
        <f t="shared" si="60"/>
        <v>0</v>
      </c>
      <c r="H335" s="177" t="s">
        <v>349</v>
      </c>
      <c r="I335" s="180"/>
      <c r="J335" s="89"/>
      <c r="K335" s="89" t="s">
        <v>381</v>
      </c>
      <c r="L335" s="89" t="s">
        <v>16</v>
      </c>
      <c r="M335" s="89" t="s">
        <v>16</v>
      </c>
      <c r="N335" s="89" t="s">
        <v>513</v>
      </c>
      <c r="O335" s="89" t="s">
        <v>16</v>
      </c>
      <c r="P335" s="89" t="s">
        <v>16</v>
      </c>
      <c r="Q335" s="91"/>
    </row>
    <row r="336" spans="1:17" ht="21" customHeight="1" x14ac:dyDescent="0.2">
      <c r="A336" s="117"/>
      <c r="B336" s="84">
        <v>322</v>
      </c>
      <c r="C336" s="84" t="str">
        <f t="shared" si="59"/>
        <v/>
      </c>
      <c r="D336" s="84"/>
      <c r="E336" s="84">
        <v>0</v>
      </c>
      <c r="F336" s="85">
        <v>0</v>
      </c>
      <c r="G336" s="88">
        <f t="shared" si="60"/>
        <v>0</v>
      </c>
      <c r="H336" s="179" t="s">
        <v>342</v>
      </c>
      <c r="I336" s="178"/>
      <c r="J336" s="89"/>
      <c r="K336" s="89" t="s">
        <v>381</v>
      </c>
      <c r="L336" s="89"/>
      <c r="M336" s="89"/>
      <c r="N336" s="89"/>
      <c r="O336" s="89"/>
      <c r="P336" s="89">
        <v>0</v>
      </c>
      <c r="Q336" s="91"/>
    </row>
    <row r="337" spans="1:20" ht="21" customHeight="1" x14ac:dyDescent="0.2">
      <c r="A337" s="117"/>
      <c r="B337" s="84">
        <v>323</v>
      </c>
      <c r="C337" s="84" t="str">
        <f t="shared" si="59"/>
        <v/>
      </c>
      <c r="D337" s="84"/>
      <c r="E337" s="84">
        <v>0</v>
      </c>
      <c r="F337" s="85">
        <v>0</v>
      </c>
      <c r="G337" s="88">
        <f t="shared" si="60"/>
        <v>0</v>
      </c>
      <c r="H337" s="177" t="s">
        <v>348</v>
      </c>
      <c r="I337" s="180"/>
      <c r="J337" s="89"/>
      <c r="K337" s="89" t="s">
        <v>381</v>
      </c>
      <c r="L337" s="89" t="s">
        <v>16</v>
      </c>
      <c r="M337" s="90" t="s">
        <v>513</v>
      </c>
      <c r="N337" s="89" t="s">
        <v>513</v>
      </c>
      <c r="O337" s="89" t="s">
        <v>513</v>
      </c>
      <c r="P337" s="89" t="s">
        <v>513</v>
      </c>
      <c r="Q337" s="91"/>
    </row>
    <row r="338" spans="1:20" ht="21" customHeight="1" x14ac:dyDescent="0.2">
      <c r="A338" s="117"/>
      <c r="B338" s="84">
        <v>324</v>
      </c>
      <c r="C338" s="84" t="str">
        <f t="shared" si="59"/>
        <v/>
      </c>
      <c r="D338" s="84"/>
      <c r="E338" s="84">
        <v>0</v>
      </c>
      <c r="F338" s="85">
        <v>0</v>
      </c>
      <c r="G338" s="88">
        <f t="shared" si="60"/>
        <v>0</v>
      </c>
      <c r="H338" s="179" t="s">
        <v>343</v>
      </c>
      <c r="I338" s="178"/>
      <c r="J338" s="89"/>
      <c r="K338" s="89" t="s">
        <v>381</v>
      </c>
      <c r="L338" s="89"/>
      <c r="M338" s="89"/>
      <c r="N338" s="89"/>
      <c r="O338" s="89"/>
      <c r="P338" s="89"/>
      <c r="Q338" s="91"/>
    </row>
    <row r="339" spans="1:20" ht="21" customHeight="1" x14ac:dyDescent="0.2">
      <c r="A339" s="117"/>
      <c r="B339" s="84">
        <v>325</v>
      </c>
      <c r="C339" s="84" t="str">
        <f t="shared" si="59"/>
        <v/>
      </c>
      <c r="D339" s="84"/>
      <c r="E339" s="84">
        <v>0</v>
      </c>
      <c r="F339" s="85">
        <v>0</v>
      </c>
      <c r="G339" s="88">
        <f t="shared" si="60"/>
        <v>0</v>
      </c>
      <c r="H339" s="179" t="s">
        <v>344</v>
      </c>
      <c r="I339" s="178"/>
      <c r="J339" s="89"/>
      <c r="K339" s="89" t="s">
        <v>381</v>
      </c>
      <c r="L339" s="89"/>
      <c r="M339" s="89"/>
      <c r="N339" s="89"/>
      <c r="O339" s="89"/>
      <c r="P339" s="89"/>
      <c r="Q339" s="91" t="s">
        <v>513</v>
      </c>
    </row>
    <row r="340" spans="1:20" ht="21" customHeight="1" x14ac:dyDescent="0.2">
      <c r="A340" s="117"/>
      <c r="B340" s="84">
        <v>326</v>
      </c>
      <c r="C340" s="84" t="str">
        <f t="shared" si="59"/>
        <v/>
      </c>
      <c r="D340" s="84"/>
      <c r="E340" s="84">
        <v>0</v>
      </c>
      <c r="F340" s="85">
        <v>0</v>
      </c>
      <c r="G340" s="88">
        <f t="shared" si="60"/>
        <v>0</v>
      </c>
      <c r="H340" s="179" t="s">
        <v>345</v>
      </c>
      <c r="I340" s="178"/>
      <c r="J340" s="89"/>
      <c r="K340" s="89" t="s">
        <v>381</v>
      </c>
      <c r="L340" s="89" t="s">
        <v>16</v>
      </c>
      <c r="M340" s="89" t="s">
        <v>16</v>
      </c>
      <c r="N340" s="89" t="s">
        <v>16</v>
      </c>
      <c r="O340" s="89" t="s">
        <v>16</v>
      </c>
      <c r="P340" s="89"/>
      <c r="Q340" s="91"/>
    </row>
    <row r="341" spans="1:20" ht="21" customHeight="1" x14ac:dyDescent="0.2">
      <c r="A341" s="117"/>
      <c r="B341" s="84">
        <v>327</v>
      </c>
      <c r="C341" s="84" t="str">
        <f t="shared" si="59"/>
        <v/>
      </c>
      <c r="D341" s="84"/>
      <c r="E341" s="84">
        <v>0</v>
      </c>
      <c r="F341" s="85">
        <v>0</v>
      </c>
      <c r="G341" s="88">
        <f t="shared" si="60"/>
        <v>0</v>
      </c>
      <c r="H341" s="179" t="s">
        <v>346</v>
      </c>
      <c r="I341" s="178"/>
      <c r="J341" s="89"/>
      <c r="K341" s="89" t="s">
        <v>381</v>
      </c>
      <c r="L341" s="89" t="s">
        <v>16</v>
      </c>
      <c r="M341" s="89" t="s">
        <v>16</v>
      </c>
      <c r="N341" s="89" t="s">
        <v>513</v>
      </c>
      <c r="O341" s="89" t="s">
        <v>513</v>
      </c>
      <c r="P341" s="89"/>
      <c r="Q341" s="91"/>
    </row>
    <row r="342" spans="1:20" ht="21" customHeight="1" x14ac:dyDescent="0.2">
      <c r="A342" s="117"/>
      <c r="B342" s="84">
        <v>328</v>
      </c>
      <c r="C342" s="84" t="str">
        <f t="shared" si="59"/>
        <v/>
      </c>
      <c r="D342" s="84"/>
      <c r="E342" s="84">
        <v>0</v>
      </c>
      <c r="F342" s="85">
        <v>0</v>
      </c>
      <c r="G342" s="88">
        <f t="shared" si="60"/>
        <v>0</v>
      </c>
      <c r="H342" s="179" t="s">
        <v>347</v>
      </c>
      <c r="I342" s="178"/>
      <c r="J342" s="89"/>
      <c r="K342" s="89" t="s">
        <v>381</v>
      </c>
      <c r="L342" s="89" t="s">
        <v>16</v>
      </c>
      <c r="M342" s="89" t="s">
        <v>16</v>
      </c>
      <c r="N342" s="89"/>
      <c r="O342" s="89"/>
      <c r="P342" s="89"/>
      <c r="Q342" s="91"/>
    </row>
    <row r="343" spans="1:20" ht="21" customHeight="1" x14ac:dyDescent="0.2">
      <c r="A343" s="117"/>
      <c r="B343" s="84">
        <v>329</v>
      </c>
      <c r="C343" s="84" t="str">
        <f>IF(SUM(C344:C349)&gt;0,B343,"")</f>
        <v/>
      </c>
      <c r="D343" s="84">
        <v>2</v>
      </c>
      <c r="E343" s="84" t="s">
        <v>380</v>
      </c>
      <c r="F343" s="85" t="s">
        <v>0</v>
      </c>
      <c r="G343" s="88" t="s">
        <v>1</v>
      </c>
      <c r="H343" s="179" t="s">
        <v>2</v>
      </c>
      <c r="I343" s="178"/>
      <c r="J343" s="89" t="s">
        <v>19</v>
      </c>
      <c r="K343" s="89" t="s">
        <v>93</v>
      </c>
      <c r="L343" s="89" t="s">
        <v>364</v>
      </c>
      <c r="M343" s="89" t="s">
        <v>359</v>
      </c>
      <c r="N343" s="89" t="s">
        <v>363</v>
      </c>
      <c r="O343" s="89" t="s">
        <v>365</v>
      </c>
      <c r="P343" s="89" t="s">
        <v>366</v>
      </c>
      <c r="Q343" s="91" t="s">
        <v>513</v>
      </c>
    </row>
    <row r="344" spans="1:20" ht="21" customHeight="1" x14ac:dyDescent="0.2">
      <c r="A344" s="117"/>
      <c r="B344" s="84">
        <v>330</v>
      </c>
      <c r="C344" s="84" t="str">
        <f t="shared" ref="C344:C349" si="65">IF(G344=0,"",IF(ISTEXT(G344),"",B344))</f>
        <v/>
      </c>
      <c r="D344" s="84"/>
      <c r="E344" s="84">
        <v>0</v>
      </c>
      <c r="F344" s="85">
        <v>0</v>
      </c>
      <c r="G344" s="88">
        <f t="shared" ref="G344:G349" si="66">SUM(J344:Q344)</f>
        <v>0</v>
      </c>
      <c r="H344" s="224" t="s">
        <v>316</v>
      </c>
      <c r="I344" s="225"/>
      <c r="J344" s="89"/>
      <c r="K344" s="89" t="s">
        <v>381</v>
      </c>
      <c r="L344" s="89" t="s">
        <v>16</v>
      </c>
      <c r="M344" s="89" t="s">
        <v>16</v>
      </c>
      <c r="N344" s="89" t="s">
        <v>16</v>
      </c>
      <c r="O344" s="89" t="s">
        <v>16</v>
      </c>
      <c r="P344" s="89"/>
      <c r="Q344" s="91"/>
    </row>
    <row r="345" spans="1:20" ht="21" customHeight="1" x14ac:dyDescent="0.2">
      <c r="A345" s="117"/>
      <c r="B345" s="84">
        <v>331</v>
      </c>
      <c r="C345" s="84" t="str">
        <f t="shared" si="65"/>
        <v/>
      </c>
      <c r="D345" s="84"/>
      <c r="E345" s="84">
        <v>0</v>
      </c>
      <c r="F345" s="85">
        <v>0</v>
      </c>
      <c r="G345" s="88">
        <f t="shared" si="66"/>
        <v>0</v>
      </c>
      <c r="H345" s="179" t="s">
        <v>761</v>
      </c>
      <c r="I345" s="178"/>
      <c r="J345" s="89"/>
      <c r="K345" s="89" t="s">
        <v>381</v>
      </c>
      <c r="L345" s="89" t="s">
        <v>16</v>
      </c>
      <c r="M345" s="89"/>
      <c r="N345" s="89"/>
      <c r="O345" s="89"/>
      <c r="P345" s="89"/>
      <c r="Q345" s="91"/>
    </row>
    <row r="346" spans="1:20" ht="21" customHeight="1" x14ac:dyDescent="0.2">
      <c r="A346" s="117"/>
      <c r="B346" s="84">
        <v>332</v>
      </c>
      <c r="C346" s="84" t="str">
        <f t="shared" si="65"/>
        <v/>
      </c>
      <c r="D346" s="84"/>
      <c r="E346" s="84">
        <v>0</v>
      </c>
      <c r="F346" s="85">
        <v>0</v>
      </c>
      <c r="G346" s="88">
        <f t="shared" si="66"/>
        <v>0</v>
      </c>
      <c r="H346" s="179" t="s">
        <v>317</v>
      </c>
      <c r="I346" s="178"/>
      <c r="J346" s="89"/>
      <c r="K346" s="89" t="s">
        <v>381</v>
      </c>
      <c r="L346" s="89" t="s">
        <v>16</v>
      </c>
      <c r="M346" s="89" t="s">
        <v>513</v>
      </c>
      <c r="N346" s="89"/>
      <c r="O346" s="89"/>
      <c r="P346" s="89" t="s">
        <v>16</v>
      </c>
      <c r="Q346" s="91"/>
    </row>
    <row r="347" spans="1:20" ht="21" customHeight="1" x14ac:dyDescent="0.2">
      <c r="A347" s="117"/>
      <c r="B347" s="84">
        <v>333</v>
      </c>
      <c r="C347" s="84" t="str">
        <f t="shared" si="65"/>
        <v/>
      </c>
      <c r="D347" s="84"/>
      <c r="E347" s="84">
        <v>0</v>
      </c>
      <c r="F347" s="85">
        <v>0</v>
      </c>
      <c r="G347" s="88">
        <f t="shared" si="66"/>
        <v>0</v>
      </c>
      <c r="H347" s="179" t="s">
        <v>318</v>
      </c>
      <c r="I347" s="178"/>
      <c r="J347" s="89"/>
      <c r="K347" s="89" t="s">
        <v>381</v>
      </c>
      <c r="L347" s="89" t="s">
        <v>512</v>
      </c>
      <c r="M347" s="89" t="s">
        <v>381</v>
      </c>
      <c r="N347" s="89" t="s">
        <v>16</v>
      </c>
      <c r="O347" s="89" t="s">
        <v>16</v>
      </c>
      <c r="P347" s="89"/>
      <c r="Q347" s="91"/>
    </row>
    <row r="348" spans="1:20" ht="21" customHeight="1" x14ac:dyDescent="0.2">
      <c r="A348" s="117"/>
      <c r="B348" s="84">
        <v>334</v>
      </c>
      <c r="C348" s="84" t="str">
        <f t="shared" si="65"/>
        <v/>
      </c>
      <c r="D348" s="84"/>
      <c r="E348" s="84">
        <v>0</v>
      </c>
      <c r="F348" s="85">
        <v>0</v>
      </c>
      <c r="G348" s="88">
        <f t="shared" si="66"/>
        <v>0</v>
      </c>
      <c r="H348" s="179" t="s">
        <v>319</v>
      </c>
      <c r="I348" s="178"/>
      <c r="J348" s="89"/>
      <c r="K348" s="89" t="s">
        <v>381</v>
      </c>
      <c r="L348" s="89" t="s">
        <v>16</v>
      </c>
      <c r="M348" s="89" t="s">
        <v>513</v>
      </c>
      <c r="N348" s="89"/>
      <c r="O348" s="89"/>
      <c r="P348" s="89"/>
      <c r="Q348" s="91"/>
    </row>
    <row r="349" spans="1:20" ht="21" customHeight="1" x14ac:dyDescent="0.2">
      <c r="A349" s="117"/>
      <c r="B349" s="84">
        <v>335</v>
      </c>
      <c r="C349" s="84" t="str">
        <f t="shared" si="65"/>
        <v/>
      </c>
      <c r="D349" s="84"/>
      <c r="E349" s="84">
        <v>0</v>
      </c>
      <c r="F349" s="85">
        <v>0</v>
      </c>
      <c r="G349" s="88">
        <f t="shared" si="66"/>
        <v>0</v>
      </c>
      <c r="H349" s="179" t="s">
        <v>320</v>
      </c>
      <c r="I349" s="178"/>
      <c r="J349" s="89"/>
      <c r="K349" s="89" t="s">
        <v>381</v>
      </c>
      <c r="L349" s="89" t="s">
        <v>16</v>
      </c>
      <c r="M349" s="89" t="s">
        <v>16</v>
      </c>
      <c r="N349" s="89" t="s">
        <v>16</v>
      </c>
      <c r="O349" s="89"/>
      <c r="P349" s="89"/>
      <c r="Q349" s="91"/>
    </row>
    <row r="350" spans="1:20" s="7" customFormat="1" ht="27.6" customHeight="1" x14ac:dyDescent="0.2">
      <c r="A350" s="117"/>
      <c r="B350" s="84">
        <v>336</v>
      </c>
      <c r="C350" s="84" t="str">
        <f>IF(SUM(C351:C360)&gt;0,B350,"")</f>
        <v/>
      </c>
      <c r="D350" s="84">
        <v>1</v>
      </c>
      <c r="E350" s="84"/>
      <c r="F350" s="85"/>
      <c r="G350" s="86" t="s">
        <v>622</v>
      </c>
      <c r="H350" s="183" t="s">
        <v>259</v>
      </c>
      <c r="I350" s="184"/>
      <c r="J350" s="185"/>
      <c r="K350" s="191"/>
      <c r="L350" s="185"/>
      <c r="M350" s="185"/>
      <c r="N350" s="185"/>
      <c r="O350" s="185"/>
      <c r="P350" s="185"/>
      <c r="Q350" s="185">
        <f>SUM(G351:G360)</f>
        <v>0</v>
      </c>
      <c r="R350" s="121"/>
      <c r="T350" s="8"/>
    </row>
    <row r="351" spans="1:20" ht="21" customHeight="1" x14ac:dyDescent="0.2">
      <c r="A351" s="117"/>
      <c r="B351" s="84">
        <v>337</v>
      </c>
      <c r="C351" s="84" t="str">
        <f>IF(SUM(C352)&gt;0,B351,"")</f>
        <v/>
      </c>
      <c r="D351" s="84">
        <v>2</v>
      </c>
      <c r="E351" s="84" t="s">
        <v>380</v>
      </c>
      <c r="F351" s="85" t="s">
        <v>0</v>
      </c>
      <c r="G351" s="88" t="s">
        <v>1</v>
      </c>
      <c r="H351" s="177" t="s">
        <v>2</v>
      </c>
      <c r="I351" s="180"/>
      <c r="J351" s="89" t="s">
        <v>19</v>
      </c>
      <c r="K351" s="91"/>
      <c r="L351" s="89" t="s">
        <v>93</v>
      </c>
      <c r="M351" s="89" t="s">
        <v>364</v>
      </c>
      <c r="N351" s="89" t="s">
        <v>359</v>
      </c>
      <c r="O351" s="89" t="s">
        <v>360</v>
      </c>
      <c r="P351" s="89" t="s">
        <v>361</v>
      </c>
      <c r="Q351" s="89" t="s">
        <v>513</v>
      </c>
    </row>
    <row r="352" spans="1:20" ht="21" customHeight="1" x14ac:dyDescent="0.2">
      <c r="A352" s="117"/>
      <c r="B352" s="84">
        <v>338</v>
      </c>
      <c r="C352" s="84" t="str">
        <f>IF(G352=0,"",IF(ISTEXT(G352),"",B352))</f>
        <v/>
      </c>
      <c r="D352" s="84"/>
      <c r="E352" s="84"/>
      <c r="F352" s="85"/>
      <c r="G352" s="88">
        <f>SUM(J352:Q352)</f>
        <v>0</v>
      </c>
      <c r="H352" s="177" t="s">
        <v>530</v>
      </c>
      <c r="I352" s="180"/>
      <c r="J352" s="89"/>
      <c r="K352" s="91"/>
      <c r="L352" s="89" t="s">
        <v>512</v>
      </c>
      <c r="M352" s="89" t="s">
        <v>381</v>
      </c>
      <c r="N352" s="89"/>
      <c r="O352" s="89"/>
      <c r="P352" s="89"/>
      <c r="Q352" s="89"/>
    </row>
    <row r="353" spans="1:159" ht="21" customHeight="1" x14ac:dyDescent="0.2">
      <c r="A353" s="117"/>
      <c r="B353" s="84">
        <v>339</v>
      </c>
      <c r="C353" s="84" t="str">
        <f>IF(SUM(C354)&gt;0,B353,"")</f>
        <v/>
      </c>
      <c r="D353" s="84">
        <v>2</v>
      </c>
      <c r="E353" s="84" t="s">
        <v>380</v>
      </c>
      <c r="F353" s="85" t="s">
        <v>0</v>
      </c>
      <c r="G353" s="88" t="s">
        <v>1</v>
      </c>
      <c r="H353" s="177" t="s">
        <v>2</v>
      </c>
      <c r="I353" s="180"/>
      <c r="J353" s="89" t="s">
        <v>19</v>
      </c>
      <c r="K353" s="91"/>
      <c r="L353" s="89" t="s">
        <v>364</v>
      </c>
      <c r="M353" s="89" t="s">
        <v>359</v>
      </c>
      <c r="N353" s="89" t="s">
        <v>363</v>
      </c>
      <c r="O353" s="89" t="s">
        <v>365</v>
      </c>
      <c r="P353" s="89" t="s">
        <v>366</v>
      </c>
      <c r="Q353" s="240"/>
    </row>
    <row r="354" spans="1:159" ht="21" customHeight="1" x14ac:dyDescent="0.2">
      <c r="A354" s="117"/>
      <c r="B354" s="84">
        <v>340</v>
      </c>
      <c r="C354" s="84" t="str">
        <f>IF(G354=0,"",IF(ISTEXT(G354),"",B354))</f>
        <v/>
      </c>
      <c r="D354" s="84"/>
      <c r="E354" s="84">
        <v>0</v>
      </c>
      <c r="F354" s="85">
        <v>0</v>
      </c>
      <c r="G354" s="88">
        <f>SUM(J354:Q354)</f>
        <v>0</v>
      </c>
      <c r="H354" s="179" t="s">
        <v>130</v>
      </c>
      <c r="I354" s="178"/>
      <c r="J354" s="89"/>
      <c r="K354" s="91"/>
      <c r="L354" s="89" t="s">
        <v>381</v>
      </c>
      <c r="M354" s="89" t="s">
        <v>381</v>
      </c>
      <c r="N354" s="89"/>
      <c r="O354" s="89"/>
      <c r="P354" s="89"/>
      <c r="Q354" s="89"/>
    </row>
    <row r="355" spans="1:159" ht="21" customHeight="1" x14ac:dyDescent="0.2">
      <c r="A355" s="117"/>
      <c r="B355" s="84">
        <v>341</v>
      </c>
      <c r="C355" s="84" t="str">
        <f>IF(SUM(C356:C358)&gt;0,B355,"")</f>
        <v/>
      </c>
      <c r="D355" s="84">
        <v>2</v>
      </c>
      <c r="E355" s="84" t="s">
        <v>380</v>
      </c>
      <c r="F355" s="85" t="s">
        <v>0</v>
      </c>
      <c r="G355" s="88" t="s">
        <v>1</v>
      </c>
      <c r="H355" s="177" t="s">
        <v>2</v>
      </c>
      <c r="I355" s="180"/>
      <c r="J355" s="89" t="s">
        <v>19</v>
      </c>
      <c r="K355" s="91"/>
      <c r="L355" s="89" t="s">
        <v>93</v>
      </c>
      <c r="M355" s="89" t="s">
        <v>364</v>
      </c>
      <c r="N355" s="89" t="s">
        <v>359</v>
      </c>
      <c r="O355" s="89" t="s">
        <v>360</v>
      </c>
      <c r="P355" s="89" t="s">
        <v>361</v>
      </c>
      <c r="Q355" s="91" t="s">
        <v>513</v>
      </c>
    </row>
    <row r="356" spans="1:159" ht="21" customHeight="1" x14ac:dyDescent="0.2">
      <c r="A356" s="117"/>
      <c r="B356" s="84">
        <v>342</v>
      </c>
      <c r="C356" s="84" t="str">
        <f>IF(G356=0,"",IF(ISTEXT(G356),"",B356))</f>
        <v/>
      </c>
      <c r="D356" s="84"/>
      <c r="E356" s="84">
        <v>0</v>
      </c>
      <c r="F356" s="85">
        <v>0</v>
      </c>
      <c r="G356" s="88">
        <f>SUM(J356:Q356)</f>
        <v>0</v>
      </c>
      <c r="H356" s="177" t="s">
        <v>55</v>
      </c>
      <c r="I356" s="178"/>
      <c r="J356" s="89"/>
      <c r="K356" s="91"/>
      <c r="L356" s="89" t="s">
        <v>381</v>
      </c>
      <c r="M356" s="89" t="s">
        <v>381</v>
      </c>
      <c r="N356" s="89"/>
      <c r="O356" s="89"/>
      <c r="P356" s="89"/>
      <c r="Q356" s="91"/>
    </row>
    <row r="357" spans="1:159" ht="21" customHeight="1" x14ac:dyDescent="0.2">
      <c r="A357" s="117"/>
      <c r="B357" s="84">
        <v>343</v>
      </c>
      <c r="C357" s="84" t="str">
        <f>IF(G357=0,"",IF(ISTEXT(G357),"",B357))</f>
        <v/>
      </c>
      <c r="D357" s="84"/>
      <c r="E357" s="84">
        <v>0</v>
      </c>
      <c r="F357" s="85">
        <v>0</v>
      </c>
      <c r="G357" s="88">
        <f>SUM(J357:Q357)</f>
        <v>0</v>
      </c>
      <c r="H357" s="214" t="s">
        <v>56</v>
      </c>
      <c r="I357" s="215"/>
      <c r="J357" s="89"/>
      <c r="K357" s="91"/>
      <c r="L357" s="89" t="s">
        <v>381</v>
      </c>
      <c r="M357" s="89" t="s">
        <v>381</v>
      </c>
      <c r="N357" s="90"/>
      <c r="O357" s="89"/>
      <c r="P357" s="89"/>
      <c r="Q357" s="91"/>
    </row>
    <row r="358" spans="1:159" ht="21" customHeight="1" x14ac:dyDescent="0.2">
      <c r="A358" s="117"/>
      <c r="B358" s="84">
        <v>344</v>
      </c>
      <c r="C358" s="84" t="str">
        <f>IF(G358=0,"",IF(ISTEXT(G358),"",B358))</f>
        <v/>
      </c>
      <c r="D358" s="84"/>
      <c r="E358" s="84">
        <v>0</v>
      </c>
      <c r="F358" s="85">
        <v>0</v>
      </c>
      <c r="G358" s="88">
        <f>SUM(J358:Q358)</f>
        <v>0</v>
      </c>
      <c r="H358" s="177" t="s">
        <v>57</v>
      </c>
      <c r="I358" s="178"/>
      <c r="J358" s="89"/>
      <c r="K358" s="91"/>
      <c r="L358" s="89" t="s">
        <v>381</v>
      </c>
      <c r="M358" s="89" t="s">
        <v>16</v>
      </c>
      <c r="N358" s="89"/>
      <c r="O358" s="89"/>
      <c r="P358" s="89"/>
      <c r="Q358" s="91"/>
    </row>
    <row r="359" spans="1:159" ht="21" customHeight="1" x14ac:dyDescent="0.2">
      <c r="A359" s="117"/>
      <c r="B359" s="84">
        <v>345</v>
      </c>
      <c r="C359" s="84" t="str">
        <f>IF(SUM(C360)&gt;0,B359,"")</f>
        <v/>
      </c>
      <c r="D359" s="84">
        <v>2</v>
      </c>
      <c r="E359" s="84" t="s">
        <v>380</v>
      </c>
      <c r="F359" s="85" t="s">
        <v>0</v>
      </c>
      <c r="G359" s="88" t="s">
        <v>1</v>
      </c>
      <c r="H359" s="177" t="s">
        <v>2</v>
      </c>
      <c r="I359" s="180"/>
      <c r="J359" s="89" t="s">
        <v>19</v>
      </c>
      <c r="K359" s="91" t="s">
        <v>93</v>
      </c>
      <c r="L359" s="89" t="s">
        <v>364</v>
      </c>
      <c r="M359" s="89" t="s">
        <v>359</v>
      </c>
      <c r="N359" s="89" t="s">
        <v>363</v>
      </c>
      <c r="O359" s="89" t="s">
        <v>365</v>
      </c>
      <c r="P359" s="89" t="s">
        <v>366</v>
      </c>
      <c r="Q359" s="89" t="s">
        <v>513</v>
      </c>
      <c r="T359" s="156"/>
    </row>
    <row r="360" spans="1:159" ht="21" customHeight="1" x14ac:dyDescent="0.2">
      <c r="A360" s="117"/>
      <c r="B360" s="84">
        <v>346</v>
      </c>
      <c r="C360" s="84" t="str">
        <f>IF(G360=0,"",IF(ISTEXT(G360),"",B360))</f>
        <v/>
      </c>
      <c r="D360" s="84"/>
      <c r="E360" s="84"/>
      <c r="F360" s="85"/>
      <c r="G360" s="88">
        <f>SUM(J360:Q360)</f>
        <v>0</v>
      </c>
      <c r="H360" s="177" t="s">
        <v>176</v>
      </c>
      <c r="I360" s="180"/>
      <c r="J360" s="89"/>
      <c r="K360" s="91" t="s">
        <v>381</v>
      </c>
      <c r="L360" s="89" t="s">
        <v>381</v>
      </c>
      <c r="M360" s="89" t="s">
        <v>16</v>
      </c>
      <c r="N360" s="89"/>
      <c r="O360" s="89"/>
      <c r="P360" s="89"/>
      <c r="Q360" s="89" t="s">
        <v>513</v>
      </c>
    </row>
    <row r="361" spans="1:159" s="71" customFormat="1" ht="27.6" customHeight="1" x14ac:dyDescent="0.2">
      <c r="A361" s="117"/>
      <c r="B361" s="84">
        <v>347</v>
      </c>
      <c r="C361" s="84" t="str">
        <f>IF(SUM(C362:C370)&gt;0,B361,"")</f>
        <v/>
      </c>
      <c r="D361" s="84">
        <v>1</v>
      </c>
      <c r="E361" s="84"/>
      <c r="F361" s="85"/>
      <c r="G361" s="108"/>
      <c r="H361" s="192" t="s">
        <v>522</v>
      </c>
      <c r="I361" s="193"/>
      <c r="J361" s="194"/>
      <c r="K361" s="194"/>
      <c r="L361" s="194"/>
      <c r="M361" s="194"/>
      <c r="N361" s="194"/>
      <c r="O361" s="194"/>
      <c r="P361" s="194"/>
      <c r="Q361" s="185">
        <f>SUM(G362:G370)</f>
        <v>0</v>
      </c>
      <c r="R361" s="121"/>
      <c r="S361" s="7"/>
      <c r="T361" s="8"/>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row>
    <row r="362" spans="1:159" ht="21" customHeight="1" x14ac:dyDescent="0.2">
      <c r="A362" s="117"/>
      <c r="B362" s="84">
        <v>348</v>
      </c>
      <c r="C362" s="84" t="str">
        <f>IF(SUM(C363:C370)&gt;0,B362,"")</f>
        <v/>
      </c>
      <c r="D362" s="84">
        <v>2</v>
      </c>
      <c r="E362" s="84" t="s">
        <v>380</v>
      </c>
      <c r="F362" s="85" t="s">
        <v>0</v>
      </c>
      <c r="G362" s="109" t="s">
        <v>1</v>
      </c>
      <c r="H362" s="195" t="s">
        <v>2</v>
      </c>
      <c r="I362" s="196" t="s">
        <v>19</v>
      </c>
      <c r="J362" s="196" t="s">
        <v>357</v>
      </c>
      <c r="K362" s="196" t="s">
        <v>93</v>
      </c>
      <c r="L362" s="196" t="s">
        <v>364</v>
      </c>
      <c r="M362" s="91"/>
      <c r="N362" s="91"/>
      <c r="O362" s="91"/>
      <c r="P362" s="91"/>
      <c r="Q362" s="91"/>
    </row>
    <row r="363" spans="1:159" ht="21" customHeight="1" x14ac:dyDescent="0.2">
      <c r="A363" s="117"/>
      <c r="B363" s="84">
        <v>349</v>
      </c>
      <c r="C363" s="84" t="str">
        <f t="shared" ref="C363:C370" si="67">IF(G363=0,"",IF(ISTEXT(G363),"",B363))</f>
        <v/>
      </c>
      <c r="D363" s="84"/>
      <c r="E363" s="84"/>
      <c r="F363" s="85"/>
      <c r="G363" s="88">
        <f>SUM(I363:Q363)</f>
        <v>0</v>
      </c>
      <c r="H363" s="177" t="s">
        <v>502</v>
      </c>
      <c r="I363" s="89"/>
      <c r="J363" s="89">
        <v>0</v>
      </c>
      <c r="K363" s="89">
        <v>0</v>
      </c>
      <c r="L363" s="89" t="s">
        <v>16</v>
      </c>
      <c r="M363" s="89" t="s">
        <v>381</v>
      </c>
      <c r="N363" s="89" t="s">
        <v>381</v>
      </c>
      <c r="O363" s="89" t="s">
        <v>381</v>
      </c>
      <c r="P363" s="89" t="s">
        <v>381</v>
      </c>
      <c r="Q363" s="89" t="s">
        <v>381</v>
      </c>
    </row>
    <row r="364" spans="1:159" ht="21" customHeight="1" x14ac:dyDescent="0.2">
      <c r="A364" s="117"/>
      <c r="B364" s="84">
        <v>350</v>
      </c>
      <c r="C364" s="84" t="str">
        <f t="shared" si="67"/>
        <v/>
      </c>
      <c r="D364" s="84"/>
      <c r="E364" s="84"/>
      <c r="F364" s="85"/>
      <c r="G364" s="88" t="s">
        <v>16</v>
      </c>
      <c r="H364" s="177" t="s">
        <v>503</v>
      </c>
      <c r="I364" s="89"/>
      <c r="J364" s="89" t="s">
        <v>16</v>
      </c>
      <c r="K364" s="89" t="s">
        <v>16</v>
      </c>
      <c r="L364" s="89" t="s">
        <v>16</v>
      </c>
      <c r="M364" s="89" t="s">
        <v>381</v>
      </c>
      <c r="N364" s="89" t="s">
        <v>381</v>
      </c>
      <c r="O364" s="89" t="s">
        <v>381</v>
      </c>
      <c r="P364" s="89" t="s">
        <v>381</v>
      </c>
      <c r="Q364" s="89" t="s">
        <v>381</v>
      </c>
    </row>
    <row r="365" spans="1:159" ht="21" customHeight="1" x14ac:dyDescent="0.2">
      <c r="A365" s="117"/>
      <c r="B365" s="84">
        <v>351</v>
      </c>
      <c r="C365" s="84" t="str">
        <f t="shared" si="67"/>
        <v/>
      </c>
      <c r="D365" s="84"/>
      <c r="E365" s="84"/>
      <c r="F365" s="85"/>
      <c r="G365" s="88">
        <f t="shared" ref="G365:G370" si="68">SUM(I365:Q365)</f>
        <v>0</v>
      </c>
      <c r="H365" s="177" t="s">
        <v>504</v>
      </c>
      <c r="I365" s="89"/>
      <c r="J365" s="89"/>
      <c r="K365" s="89" t="s">
        <v>513</v>
      </c>
      <c r="L365" s="89">
        <v>0</v>
      </c>
      <c r="M365" s="89" t="s">
        <v>381</v>
      </c>
      <c r="N365" s="89" t="s">
        <v>381</v>
      </c>
      <c r="O365" s="89" t="s">
        <v>381</v>
      </c>
      <c r="P365" s="89" t="s">
        <v>381</v>
      </c>
      <c r="Q365" s="89" t="s">
        <v>381</v>
      </c>
    </row>
    <row r="366" spans="1:159" ht="21" customHeight="1" x14ac:dyDescent="0.2">
      <c r="A366" s="117"/>
      <c r="B366" s="84">
        <v>352</v>
      </c>
      <c r="C366" s="84" t="str">
        <f t="shared" si="67"/>
        <v/>
      </c>
      <c r="D366" s="84"/>
      <c r="E366" s="84"/>
      <c r="F366" s="85"/>
      <c r="G366" s="88">
        <f t="shared" si="68"/>
        <v>0</v>
      </c>
      <c r="H366" s="177" t="s">
        <v>505</v>
      </c>
      <c r="I366" s="89"/>
      <c r="J366" s="89">
        <v>0</v>
      </c>
      <c r="K366" s="89" t="s">
        <v>16</v>
      </c>
      <c r="L366" s="89" t="s">
        <v>16</v>
      </c>
      <c r="M366" s="89" t="s">
        <v>381</v>
      </c>
      <c r="N366" s="89" t="s">
        <v>381</v>
      </c>
      <c r="O366" s="89" t="s">
        <v>381</v>
      </c>
      <c r="P366" s="89" t="s">
        <v>381</v>
      </c>
      <c r="Q366" s="89" t="s">
        <v>381</v>
      </c>
    </row>
    <row r="367" spans="1:159" ht="21" customHeight="1" x14ac:dyDescent="0.2">
      <c r="A367" s="117"/>
      <c r="B367" s="84">
        <v>353</v>
      </c>
      <c r="C367" s="84" t="str">
        <f t="shared" si="67"/>
        <v/>
      </c>
      <c r="D367" s="84"/>
      <c r="E367" s="84"/>
      <c r="F367" s="85"/>
      <c r="G367" s="88">
        <f t="shared" si="68"/>
        <v>0</v>
      </c>
      <c r="H367" s="177" t="s">
        <v>506</v>
      </c>
      <c r="I367" s="89"/>
      <c r="J367" s="89" t="s">
        <v>16</v>
      </c>
      <c r="K367" s="89"/>
      <c r="L367" s="89"/>
      <c r="M367" s="89" t="s">
        <v>381</v>
      </c>
      <c r="N367" s="89" t="s">
        <v>381</v>
      </c>
      <c r="O367" s="89" t="s">
        <v>381</v>
      </c>
      <c r="P367" s="89" t="s">
        <v>381</v>
      </c>
      <c r="Q367" s="89" t="s">
        <v>381</v>
      </c>
    </row>
    <row r="368" spans="1:159" ht="21" customHeight="1" x14ac:dyDescent="0.2">
      <c r="A368" s="117"/>
      <c r="B368" s="84">
        <v>354</v>
      </c>
      <c r="C368" s="84" t="str">
        <f>IF(G368=0,"",IF(ISTEXT(G368),"",B368))</f>
        <v/>
      </c>
      <c r="D368" s="84"/>
      <c r="E368" s="84"/>
      <c r="F368" s="85"/>
      <c r="G368" s="88" t="s">
        <v>16</v>
      </c>
      <c r="H368" s="177" t="s">
        <v>598</v>
      </c>
      <c r="I368" s="89"/>
      <c r="J368" s="89" t="s">
        <v>16</v>
      </c>
      <c r="K368" s="89" t="s">
        <v>16</v>
      </c>
      <c r="L368" s="89" t="s">
        <v>16</v>
      </c>
      <c r="M368" s="89" t="s">
        <v>381</v>
      </c>
      <c r="N368" s="89" t="s">
        <v>381</v>
      </c>
      <c r="O368" s="89" t="s">
        <v>381</v>
      </c>
      <c r="P368" s="89" t="s">
        <v>381</v>
      </c>
      <c r="Q368" s="89" t="s">
        <v>381</v>
      </c>
    </row>
    <row r="369" spans="1:20" ht="21" customHeight="1" x14ac:dyDescent="0.2">
      <c r="A369" s="117"/>
      <c r="B369" s="84">
        <v>355</v>
      </c>
      <c r="C369" s="84" t="str">
        <f t="shared" si="67"/>
        <v/>
      </c>
      <c r="D369" s="84"/>
      <c r="E369" s="84"/>
      <c r="F369" s="85"/>
      <c r="G369" s="88">
        <f t="shared" si="68"/>
        <v>0</v>
      </c>
      <c r="H369" s="177" t="s">
        <v>507</v>
      </c>
      <c r="I369" s="89"/>
      <c r="J369" s="89"/>
      <c r="K369" s="89" t="s">
        <v>16</v>
      </c>
      <c r="L369" s="89" t="s">
        <v>16</v>
      </c>
      <c r="M369" s="89" t="s">
        <v>381</v>
      </c>
      <c r="N369" s="89" t="s">
        <v>381</v>
      </c>
      <c r="O369" s="89" t="s">
        <v>381</v>
      </c>
      <c r="P369" s="89" t="s">
        <v>381</v>
      </c>
      <c r="Q369" s="89" t="s">
        <v>381</v>
      </c>
    </row>
    <row r="370" spans="1:20" ht="21" customHeight="1" x14ac:dyDescent="0.2">
      <c r="A370" s="117"/>
      <c r="B370" s="84">
        <v>356</v>
      </c>
      <c r="C370" s="84" t="str">
        <f t="shared" si="67"/>
        <v/>
      </c>
      <c r="D370" s="84"/>
      <c r="E370" s="84"/>
      <c r="F370" s="85"/>
      <c r="G370" s="88">
        <f t="shared" si="68"/>
        <v>0</v>
      </c>
      <c r="H370" s="177" t="s">
        <v>508</v>
      </c>
      <c r="I370" s="89"/>
      <c r="J370" s="89">
        <v>0</v>
      </c>
      <c r="K370" s="89" t="s">
        <v>16</v>
      </c>
      <c r="L370" s="89" t="s">
        <v>16</v>
      </c>
      <c r="M370" s="89" t="s">
        <v>381</v>
      </c>
      <c r="N370" s="89" t="s">
        <v>381</v>
      </c>
      <c r="O370" s="89" t="s">
        <v>381</v>
      </c>
      <c r="P370" s="89" t="s">
        <v>381</v>
      </c>
      <c r="Q370" s="89" t="s">
        <v>381</v>
      </c>
    </row>
    <row r="371" spans="1:20" s="7" customFormat="1" ht="27.6" customHeight="1" x14ac:dyDescent="0.2">
      <c r="A371" s="117"/>
      <c r="B371" s="84">
        <v>357</v>
      </c>
      <c r="C371" s="84" t="str">
        <f>IF(SUM(C372:C375)&gt;0,B371,"")</f>
        <v/>
      </c>
      <c r="D371" s="84">
        <v>1</v>
      </c>
      <c r="E371" s="84"/>
      <c r="F371" s="85"/>
      <c r="G371" s="86"/>
      <c r="H371" s="183" t="s">
        <v>261</v>
      </c>
      <c r="I371" s="184"/>
      <c r="J371" s="185"/>
      <c r="K371" s="185"/>
      <c r="L371" s="185"/>
      <c r="M371" s="185"/>
      <c r="N371" s="185"/>
      <c r="O371" s="185"/>
      <c r="P371" s="185"/>
      <c r="Q371" s="185">
        <f>SUM(G372:G375)</f>
        <v>0</v>
      </c>
      <c r="R371" s="121"/>
      <c r="T371" s="8"/>
    </row>
    <row r="372" spans="1:20" ht="21" customHeight="1" x14ac:dyDescent="0.2">
      <c r="A372" s="117"/>
      <c r="B372" s="84">
        <v>358</v>
      </c>
      <c r="C372" s="84" t="str">
        <f>IF(SUM(C373:C375)&gt;0,B372,"")</f>
        <v/>
      </c>
      <c r="D372" s="84">
        <v>2</v>
      </c>
      <c r="E372" s="84" t="s">
        <v>380</v>
      </c>
      <c r="F372" s="85" t="s">
        <v>0</v>
      </c>
      <c r="G372" s="88" t="s">
        <v>1</v>
      </c>
      <c r="H372" s="177" t="s">
        <v>2</v>
      </c>
      <c r="I372" s="180"/>
      <c r="J372" s="89" t="s">
        <v>19</v>
      </c>
      <c r="K372" s="89" t="s">
        <v>93</v>
      </c>
      <c r="L372" s="89" t="s">
        <v>364</v>
      </c>
      <c r="M372" s="89" t="s">
        <v>359</v>
      </c>
      <c r="N372" s="89" t="s">
        <v>360</v>
      </c>
      <c r="O372" s="89" t="s">
        <v>361</v>
      </c>
      <c r="P372" s="91" t="s">
        <v>513</v>
      </c>
      <c r="Q372" s="91" t="s">
        <v>513</v>
      </c>
    </row>
    <row r="373" spans="1:20" ht="21" customHeight="1" x14ac:dyDescent="0.2">
      <c r="A373" s="117"/>
      <c r="B373" s="84">
        <v>359</v>
      </c>
      <c r="C373" s="84" t="str">
        <f t="shared" ref="C373:C375" si="69">IF(G373=0,"",IF(ISTEXT(G373),"",B373))</f>
        <v/>
      </c>
      <c r="D373" s="84"/>
      <c r="E373" s="84">
        <v>0</v>
      </c>
      <c r="F373" s="85">
        <v>0</v>
      </c>
      <c r="G373" s="88">
        <f t="shared" ref="G373:G375" si="70">SUM(J373:Q373)</f>
        <v>0</v>
      </c>
      <c r="H373" s="179" t="s">
        <v>131</v>
      </c>
      <c r="I373" s="178"/>
      <c r="J373" s="89"/>
      <c r="K373" s="89" t="s">
        <v>381</v>
      </c>
      <c r="L373" s="89" t="s">
        <v>16</v>
      </c>
      <c r="M373" s="89" t="s">
        <v>16</v>
      </c>
      <c r="N373" s="89"/>
      <c r="O373" s="89"/>
      <c r="P373" s="91"/>
      <c r="Q373" s="91"/>
    </row>
    <row r="374" spans="1:20" ht="21" customHeight="1" x14ac:dyDescent="0.2">
      <c r="A374" s="117"/>
      <c r="B374" s="84">
        <v>360</v>
      </c>
      <c r="C374" s="84" t="str">
        <f t="shared" si="69"/>
        <v/>
      </c>
      <c r="D374" s="84"/>
      <c r="E374" s="84">
        <v>0</v>
      </c>
      <c r="F374" s="85">
        <v>0</v>
      </c>
      <c r="G374" s="88">
        <f t="shared" si="70"/>
        <v>0</v>
      </c>
      <c r="H374" s="179" t="s">
        <v>182</v>
      </c>
      <c r="I374" s="178"/>
      <c r="J374" s="89"/>
      <c r="K374" s="89" t="s">
        <v>381</v>
      </c>
      <c r="L374" s="89" t="s">
        <v>513</v>
      </c>
      <c r="M374" s="89" t="s">
        <v>16</v>
      </c>
      <c r="N374" s="89" t="s">
        <v>16</v>
      </c>
      <c r="O374" s="89" t="s">
        <v>16</v>
      </c>
      <c r="P374" s="91"/>
      <c r="Q374" s="91"/>
    </row>
    <row r="375" spans="1:20" ht="21" customHeight="1" x14ac:dyDescent="0.2">
      <c r="A375" s="117"/>
      <c r="B375" s="84">
        <v>361</v>
      </c>
      <c r="C375" s="84" t="str">
        <f t="shared" si="69"/>
        <v/>
      </c>
      <c r="D375" s="84"/>
      <c r="E375" s="84">
        <v>0</v>
      </c>
      <c r="F375" s="85">
        <v>0</v>
      </c>
      <c r="G375" s="88">
        <f t="shared" si="70"/>
        <v>0</v>
      </c>
      <c r="H375" s="179" t="s">
        <v>132</v>
      </c>
      <c r="I375" s="178"/>
      <c r="J375" s="89"/>
      <c r="K375" s="89" t="s">
        <v>381</v>
      </c>
      <c r="L375" s="89" t="s">
        <v>381</v>
      </c>
      <c r="M375" s="89" t="s">
        <v>16</v>
      </c>
      <c r="N375" s="89"/>
      <c r="O375" s="89" t="s">
        <v>513</v>
      </c>
      <c r="P375" s="91"/>
      <c r="Q375" s="91"/>
    </row>
    <row r="376" spans="1:20" s="7" customFormat="1" ht="27.6" customHeight="1" x14ac:dyDescent="0.2">
      <c r="A376" s="117"/>
      <c r="B376" s="84">
        <v>362</v>
      </c>
      <c r="C376" s="84" t="str">
        <f>IF(SUM(C377:C378)&gt;0,B376,"")</f>
        <v/>
      </c>
      <c r="D376" s="84">
        <v>1</v>
      </c>
      <c r="E376" s="84"/>
      <c r="F376" s="85"/>
      <c r="G376" s="86"/>
      <c r="H376" s="183" t="s">
        <v>265</v>
      </c>
      <c r="I376" s="184"/>
      <c r="J376" s="185"/>
      <c r="K376" s="185"/>
      <c r="L376" s="185"/>
      <c r="M376" s="185"/>
      <c r="N376" s="185"/>
      <c r="O376" s="185"/>
      <c r="P376" s="185"/>
      <c r="Q376" s="185">
        <f>SUM(G377:G378)</f>
        <v>0</v>
      </c>
      <c r="R376" s="121"/>
      <c r="T376" s="8"/>
    </row>
    <row r="377" spans="1:20" ht="21" customHeight="1" x14ac:dyDescent="0.2">
      <c r="A377" s="117"/>
      <c r="B377" s="84">
        <v>363</v>
      </c>
      <c r="C377" s="84" t="str">
        <f>IF(SUM(C378:C378)&gt;0,B377,"")</f>
        <v/>
      </c>
      <c r="D377" s="84">
        <v>2</v>
      </c>
      <c r="E377" s="84" t="s">
        <v>380</v>
      </c>
      <c r="F377" s="85" t="s">
        <v>0</v>
      </c>
      <c r="G377" s="88" t="s">
        <v>1</v>
      </c>
      <c r="H377" s="179" t="s">
        <v>163</v>
      </c>
      <c r="I377" s="178"/>
      <c r="J377" s="89" t="s">
        <v>19</v>
      </c>
      <c r="K377" s="89" t="s">
        <v>93</v>
      </c>
      <c r="L377" s="89" t="s">
        <v>358</v>
      </c>
      <c r="M377" s="89" t="s">
        <v>359</v>
      </c>
      <c r="N377" s="89" t="s">
        <v>363</v>
      </c>
      <c r="O377" s="89" t="s">
        <v>365</v>
      </c>
      <c r="P377" s="89" t="s">
        <v>366</v>
      </c>
      <c r="Q377" s="91" t="s">
        <v>513</v>
      </c>
    </row>
    <row r="378" spans="1:20" ht="21" customHeight="1" x14ac:dyDescent="0.2">
      <c r="A378" s="117"/>
      <c r="B378" s="84">
        <v>364</v>
      </c>
      <c r="C378" s="84" t="str">
        <f>IF(G378=0,"",IF(ISTEXT(G378),"",B378))</f>
        <v/>
      </c>
      <c r="D378" s="84"/>
      <c r="E378" s="84">
        <v>0</v>
      </c>
      <c r="F378" s="85">
        <v>0</v>
      </c>
      <c r="G378" s="88">
        <f>SUM(J378:Q378)</f>
        <v>0</v>
      </c>
      <c r="H378" s="179" t="s">
        <v>675</v>
      </c>
      <c r="I378" s="178"/>
      <c r="J378" s="89"/>
      <c r="K378" s="89" t="s">
        <v>381</v>
      </c>
      <c r="L378" s="89" t="s">
        <v>381</v>
      </c>
      <c r="M378" s="89" t="s">
        <v>381</v>
      </c>
      <c r="N378" s="89" t="s">
        <v>381</v>
      </c>
      <c r="O378" s="89">
        <v>0</v>
      </c>
      <c r="P378" s="89">
        <v>0</v>
      </c>
      <c r="Q378" s="91"/>
      <c r="R378" s="134"/>
    </row>
    <row r="379" spans="1:20" s="7" customFormat="1" ht="27.6" customHeight="1" x14ac:dyDescent="0.2">
      <c r="A379" s="117"/>
      <c r="B379" s="84">
        <v>365</v>
      </c>
      <c r="C379" s="84" t="str">
        <f>IF(SUM(C380:C389)&gt;0,B379,"")</f>
        <v/>
      </c>
      <c r="D379" s="84">
        <v>1</v>
      </c>
      <c r="E379" s="84" t="s">
        <v>380</v>
      </c>
      <c r="F379" s="85" t="s">
        <v>0</v>
      </c>
      <c r="G379" s="88" t="s">
        <v>1</v>
      </c>
      <c r="H379" s="183" t="s">
        <v>271</v>
      </c>
      <c r="I379" s="184"/>
      <c r="J379" s="89" t="s">
        <v>19</v>
      </c>
      <c r="K379" s="89"/>
      <c r="L379" s="185"/>
      <c r="M379" s="185"/>
      <c r="N379" s="185"/>
      <c r="O379" s="185"/>
      <c r="P379" s="185"/>
      <c r="Q379" s="185">
        <f>SUM(G380:G389)</f>
        <v>0</v>
      </c>
      <c r="R379" s="121"/>
      <c r="T379" s="8"/>
    </row>
    <row r="380" spans="1:20" ht="21" customHeight="1" x14ac:dyDescent="0.2">
      <c r="A380" s="119" t="s">
        <v>513</v>
      </c>
      <c r="B380" s="84">
        <v>366</v>
      </c>
      <c r="C380" s="84" t="str">
        <f t="shared" ref="C380:C389" si="71">IF(G380=0,"",IF(ISTEXT(G380),"",B380))</f>
        <v/>
      </c>
      <c r="D380" s="84"/>
      <c r="E380" s="84">
        <v>0</v>
      </c>
      <c r="F380" s="85">
        <v>0</v>
      </c>
      <c r="G380" s="88">
        <f t="shared" ref="G380:G389" si="72">SUM(J380:Q380)</f>
        <v>0</v>
      </c>
      <c r="H380" s="177" t="s">
        <v>531</v>
      </c>
      <c r="I380" s="180"/>
      <c r="J380" s="89"/>
      <c r="K380" s="89" t="s">
        <v>381</v>
      </c>
      <c r="L380" s="89" t="s">
        <v>381</v>
      </c>
      <c r="M380" s="89" t="s">
        <v>381</v>
      </c>
      <c r="N380" s="89" t="s">
        <v>381</v>
      </c>
      <c r="O380" s="89" t="s">
        <v>381</v>
      </c>
      <c r="P380" s="89" t="s">
        <v>381</v>
      </c>
      <c r="Q380" s="89" t="s">
        <v>381</v>
      </c>
    </row>
    <row r="381" spans="1:20" ht="21" customHeight="1" x14ac:dyDescent="0.2">
      <c r="A381" s="119"/>
      <c r="B381" s="84">
        <v>367</v>
      </c>
      <c r="C381" s="84" t="str">
        <f t="shared" si="71"/>
        <v/>
      </c>
      <c r="D381" s="84"/>
      <c r="E381" s="84"/>
      <c r="F381" s="85"/>
      <c r="G381" s="88">
        <f t="shared" si="72"/>
        <v>0</v>
      </c>
      <c r="H381" s="177" t="s">
        <v>532</v>
      </c>
      <c r="I381" s="180"/>
      <c r="J381" s="89"/>
      <c r="K381" s="89" t="s">
        <v>381</v>
      </c>
      <c r="L381" s="89" t="s">
        <v>381</v>
      </c>
      <c r="M381" s="89" t="s">
        <v>381</v>
      </c>
      <c r="N381" s="89" t="s">
        <v>381</v>
      </c>
      <c r="O381" s="89" t="s">
        <v>381</v>
      </c>
      <c r="P381" s="89" t="s">
        <v>381</v>
      </c>
      <c r="Q381" s="89" t="s">
        <v>381</v>
      </c>
    </row>
    <row r="382" spans="1:20" ht="21" customHeight="1" x14ac:dyDescent="0.2">
      <c r="A382" s="117"/>
      <c r="B382" s="84">
        <v>368</v>
      </c>
      <c r="C382" s="84" t="str">
        <f t="shared" si="71"/>
        <v/>
      </c>
      <c r="D382" s="84"/>
      <c r="E382" s="84">
        <v>0</v>
      </c>
      <c r="F382" s="85">
        <v>0</v>
      </c>
      <c r="G382" s="88">
        <f t="shared" si="72"/>
        <v>0</v>
      </c>
      <c r="H382" s="177" t="s">
        <v>369</v>
      </c>
      <c r="I382" s="180"/>
      <c r="J382" s="89"/>
      <c r="K382" s="89" t="s">
        <v>381</v>
      </c>
      <c r="L382" s="89" t="s">
        <v>381</v>
      </c>
      <c r="M382" s="89" t="s">
        <v>381</v>
      </c>
      <c r="N382" s="89" t="s">
        <v>381</v>
      </c>
      <c r="O382" s="89" t="s">
        <v>381</v>
      </c>
      <c r="P382" s="89" t="s">
        <v>381</v>
      </c>
      <c r="Q382" s="89" t="s">
        <v>381</v>
      </c>
    </row>
    <row r="383" spans="1:20" ht="21" customHeight="1" x14ac:dyDescent="0.2">
      <c r="A383" s="117"/>
      <c r="B383" s="84">
        <v>369</v>
      </c>
      <c r="C383" s="84" t="str">
        <f t="shared" si="71"/>
        <v/>
      </c>
      <c r="D383" s="84"/>
      <c r="E383" s="84">
        <v>0</v>
      </c>
      <c r="F383" s="85">
        <v>0</v>
      </c>
      <c r="G383" s="88">
        <f t="shared" si="72"/>
        <v>0</v>
      </c>
      <c r="H383" s="177" t="s">
        <v>446</v>
      </c>
      <c r="I383" s="180"/>
      <c r="J383" s="89"/>
      <c r="K383" s="89" t="s">
        <v>381</v>
      </c>
      <c r="L383" s="89" t="s">
        <v>381</v>
      </c>
      <c r="M383" s="89" t="s">
        <v>381</v>
      </c>
      <c r="N383" s="89" t="s">
        <v>381</v>
      </c>
      <c r="O383" s="89" t="s">
        <v>381</v>
      </c>
      <c r="P383" s="89" t="s">
        <v>381</v>
      </c>
      <c r="Q383" s="89" t="s">
        <v>381</v>
      </c>
    </row>
    <row r="384" spans="1:20" ht="21" customHeight="1" x14ac:dyDescent="0.2">
      <c r="A384" s="117"/>
      <c r="B384" s="84">
        <v>370</v>
      </c>
      <c r="C384" s="84" t="str">
        <f t="shared" si="71"/>
        <v/>
      </c>
      <c r="D384" s="84"/>
      <c r="E384" s="84">
        <v>0</v>
      </c>
      <c r="F384" s="85">
        <v>0</v>
      </c>
      <c r="G384" s="88">
        <f t="shared" si="72"/>
        <v>0</v>
      </c>
      <c r="H384" s="179" t="s">
        <v>224</v>
      </c>
      <c r="I384" s="178"/>
      <c r="J384" s="89"/>
      <c r="K384" s="89" t="s">
        <v>381</v>
      </c>
      <c r="L384" s="89" t="s">
        <v>381</v>
      </c>
      <c r="M384" s="89" t="s">
        <v>381</v>
      </c>
      <c r="N384" s="89" t="s">
        <v>381</v>
      </c>
      <c r="O384" s="89" t="s">
        <v>381</v>
      </c>
      <c r="P384" s="89" t="s">
        <v>381</v>
      </c>
      <c r="Q384" s="89" t="s">
        <v>381</v>
      </c>
    </row>
    <row r="385" spans="1:20" ht="21" customHeight="1" x14ac:dyDescent="0.2">
      <c r="A385" s="117"/>
      <c r="B385" s="84">
        <v>371</v>
      </c>
      <c r="C385" s="84" t="str">
        <f t="shared" si="71"/>
        <v/>
      </c>
      <c r="D385" s="84"/>
      <c r="E385" s="84">
        <v>0</v>
      </c>
      <c r="F385" s="85">
        <v>0</v>
      </c>
      <c r="G385" s="88">
        <f t="shared" si="72"/>
        <v>0</v>
      </c>
      <c r="H385" s="179" t="s">
        <v>227</v>
      </c>
      <c r="I385" s="178"/>
      <c r="J385" s="89"/>
      <c r="K385" s="89" t="s">
        <v>381</v>
      </c>
      <c r="L385" s="89" t="s">
        <v>381</v>
      </c>
      <c r="M385" s="89" t="s">
        <v>381</v>
      </c>
      <c r="N385" s="89" t="s">
        <v>381</v>
      </c>
      <c r="O385" s="89" t="s">
        <v>381</v>
      </c>
      <c r="P385" s="89" t="s">
        <v>381</v>
      </c>
      <c r="Q385" s="89" t="s">
        <v>381</v>
      </c>
    </row>
    <row r="386" spans="1:20" ht="21" customHeight="1" x14ac:dyDescent="0.2">
      <c r="A386" s="119" t="s">
        <v>513</v>
      </c>
      <c r="B386" s="84">
        <v>372</v>
      </c>
      <c r="C386" s="84" t="str">
        <f t="shared" si="71"/>
        <v/>
      </c>
      <c r="D386" s="84"/>
      <c r="E386" s="84">
        <v>0</v>
      </c>
      <c r="F386" s="85">
        <v>0</v>
      </c>
      <c r="G386" s="88">
        <f t="shared" si="72"/>
        <v>0</v>
      </c>
      <c r="H386" s="177" t="s">
        <v>447</v>
      </c>
      <c r="I386" s="180"/>
      <c r="J386" s="89"/>
      <c r="K386" s="89" t="s">
        <v>381</v>
      </c>
      <c r="L386" s="89" t="s">
        <v>381</v>
      </c>
      <c r="M386" s="89" t="s">
        <v>381</v>
      </c>
      <c r="N386" s="89" t="s">
        <v>381</v>
      </c>
      <c r="O386" s="89" t="s">
        <v>381</v>
      </c>
      <c r="P386" s="89" t="s">
        <v>381</v>
      </c>
      <c r="Q386" s="89" t="s">
        <v>381</v>
      </c>
    </row>
    <row r="387" spans="1:20" ht="21" customHeight="1" x14ac:dyDescent="0.2">
      <c r="A387" s="119"/>
      <c r="B387" s="84">
        <v>373</v>
      </c>
      <c r="C387" s="84" t="str">
        <f t="shared" si="71"/>
        <v/>
      </c>
      <c r="D387" s="84"/>
      <c r="E387" s="84"/>
      <c r="F387" s="85"/>
      <c r="G387" s="88">
        <f t="shared" si="72"/>
        <v>0</v>
      </c>
      <c r="H387" s="177" t="s">
        <v>533</v>
      </c>
      <c r="I387" s="180"/>
      <c r="J387" s="89"/>
      <c r="K387" s="89" t="s">
        <v>381</v>
      </c>
      <c r="L387" s="89" t="s">
        <v>381</v>
      </c>
      <c r="M387" s="89" t="s">
        <v>381</v>
      </c>
      <c r="N387" s="89" t="s">
        <v>381</v>
      </c>
      <c r="O387" s="89" t="s">
        <v>381</v>
      </c>
      <c r="P387" s="89" t="s">
        <v>381</v>
      </c>
      <c r="Q387" s="89" t="s">
        <v>381</v>
      </c>
    </row>
    <row r="388" spans="1:20" ht="21" customHeight="1" x14ac:dyDescent="0.2">
      <c r="A388" s="117"/>
      <c r="B388" s="84">
        <v>374</v>
      </c>
      <c r="C388" s="84" t="str">
        <f t="shared" si="71"/>
        <v/>
      </c>
      <c r="D388" s="84"/>
      <c r="E388" s="84">
        <v>0</v>
      </c>
      <c r="F388" s="85">
        <v>0</v>
      </c>
      <c r="G388" s="88">
        <f t="shared" si="72"/>
        <v>0</v>
      </c>
      <c r="H388" s="179" t="s">
        <v>149</v>
      </c>
      <c r="I388" s="178"/>
      <c r="J388" s="89"/>
      <c r="K388" s="89" t="s">
        <v>381</v>
      </c>
      <c r="L388" s="89" t="s">
        <v>381</v>
      </c>
      <c r="M388" s="89" t="s">
        <v>381</v>
      </c>
      <c r="N388" s="89" t="s">
        <v>381</v>
      </c>
      <c r="O388" s="89" t="s">
        <v>381</v>
      </c>
      <c r="P388" s="89" t="s">
        <v>381</v>
      </c>
      <c r="Q388" s="89" t="s">
        <v>381</v>
      </c>
    </row>
    <row r="389" spans="1:20" ht="21" customHeight="1" x14ac:dyDescent="0.2">
      <c r="A389" s="117"/>
      <c r="B389" s="84">
        <v>375</v>
      </c>
      <c r="C389" s="84" t="str">
        <f t="shared" si="71"/>
        <v/>
      </c>
      <c r="D389" s="84"/>
      <c r="E389" s="84">
        <v>0</v>
      </c>
      <c r="F389" s="85">
        <v>0</v>
      </c>
      <c r="G389" s="88">
        <f t="shared" si="72"/>
        <v>0</v>
      </c>
      <c r="H389" s="179" t="s">
        <v>228</v>
      </c>
      <c r="I389" s="178"/>
      <c r="J389" s="89"/>
      <c r="K389" s="89" t="s">
        <v>381</v>
      </c>
      <c r="L389" s="89" t="s">
        <v>381</v>
      </c>
      <c r="M389" s="89" t="s">
        <v>381</v>
      </c>
      <c r="N389" s="89" t="s">
        <v>381</v>
      </c>
      <c r="O389" s="89" t="s">
        <v>381</v>
      </c>
      <c r="P389" s="89" t="s">
        <v>381</v>
      </c>
      <c r="Q389" s="89" t="s">
        <v>381</v>
      </c>
    </row>
    <row r="390" spans="1:20" s="7" customFormat="1" ht="27.6" customHeight="1" x14ac:dyDescent="0.2">
      <c r="A390" s="117"/>
      <c r="B390" s="84">
        <v>376</v>
      </c>
      <c r="C390" s="84" t="str">
        <f>IF(SUM(C391:C397)&gt;0,B390,"")</f>
        <v/>
      </c>
      <c r="D390" s="84">
        <v>1</v>
      </c>
      <c r="E390" s="84"/>
      <c r="F390" s="85"/>
      <c r="G390" s="86"/>
      <c r="H390" s="183" t="s">
        <v>266</v>
      </c>
      <c r="I390" s="184"/>
      <c r="J390" s="185"/>
      <c r="K390" s="185"/>
      <c r="L390" s="185"/>
      <c r="M390" s="185"/>
      <c r="N390" s="185"/>
      <c r="O390" s="185"/>
      <c r="P390" s="185"/>
      <c r="Q390" s="185">
        <f>SUM(G391:G397)</f>
        <v>0</v>
      </c>
      <c r="R390" s="121"/>
      <c r="T390" s="8"/>
    </row>
    <row r="391" spans="1:20" ht="21" customHeight="1" x14ac:dyDescent="0.2">
      <c r="A391" s="117"/>
      <c r="B391" s="84">
        <v>377</v>
      </c>
      <c r="C391" s="84" t="str">
        <f>IF(SUM(C392:C397)&gt;0,B391,"")</f>
        <v/>
      </c>
      <c r="D391" s="84">
        <v>2</v>
      </c>
      <c r="E391" s="84" t="s">
        <v>380</v>
      </c>
      <c r="F391" s="85" t="s">
        <v>0</v>
      </c>
      <c r="G391" s="88" t="s">
        <v>1</v>
      </c>
      <c r="H391" s="177" t="s">
        <v>2</v>
      </c>
      <c r="I391" s="180"/>
      <c r="J391" s="89" t="s">
        <v>19</v>
      </c>
      <c r="K391" s="89">
        <v>130</v>
      </c>
      <c r="L391" s="89" t="s">
        <v>362</v>
      </c>
      <c r="M391" s="89" t="s">
        <v>523</v>
      </c>
      <c r="N391" s="89" t="s">
        <v>373</v>
      </c>
      <c r="O391" s="89" t="s">
        <v>374</v>
      </c>
      <c r="P391" s="89" t="s">
        <v>139</v>
      </c>
      <c r="Q391" s="91" t="s">
        <v>513</v>
      </c>
    </row>
    <row r="392" spans="1:20" ht="21" customHeight="1" x14ac:dyDescent="0.2">
      <c r="A392" s="117"/>
      <c r="B392" s="84">
        <v>378</v>
      </c>
      <c r="C392" s="84" t="str">
        <f t="shared" ref="C392:C397" si="73">IF(G392=0,"",IF(ISTEXT(G392),"",B392))</f>
        <v/>
      </c>
      <c r="D392" s="84"/>
      <c r="E392" s="84">
        <v>0</v>
      </c>
      <c r="F392" s="85">
        <v>0</v>
      </c>
      <c r="G392" s="88">
        <f t="shared" ref="G392:G397" si="74">SUM(J392:Q392)</f>
        <v>0</v>
      </c>
      <c r="H392" s="179" t="s">
        <v>183</v>
      </c>
      <c r="I392" s="178"/>
      <c r="J392" s="89"/>
      <c r="K392" s="89"/>
      <c r="L392" s="89"/>
      <c r="M392" s="89" t="s">
        <v>16</v>
      </c>
      <c r="N392" s="89"/>
      <c r="O392" s="89"/>
      <c r="P392" s="89"/>
      <c r="Q392" s="91" t="s">
        <v>513</v>
      </c>
    </row>
    <row r="393" spans="1:20" ht="21" customHeight="1" x14ac:dyDescent="0.2">
      <c r="A393" s="117"/>
      <c r="B393" s="84">
        <v>379</v>
      </c>
      <c r="C393" s="84" t="str">
        <f t="shared" si="73"/>
        <v/>
      </c>
      <c r="D393" s="84"/>
      <c r="E393" s="84">
        <v>0</v>
      </c>
      <c r="F393" s="85">
        <v>0</v>
      </c>
      <c r="G393" s="88">
        <f t="shared" si="74"/>
        <v>0</v>
      </c>
      <c r="H393" s="179" t="s">
        <v>140</v>
      </c>
      <c r="I393" s="178"/>
      <c r="J393" s="89"/>
      <c r="K393" s="92" t="s">
        <v>513</v>
      </c>
      <c r="L393" s="92"/>
      <c r="M393" s="92" t="s">
        <v>16</v>
      </c>
      <c r="N393" s="92"/>
      <c r="O393" s="92"/>
      <c r="P393" s="89"/>
      <c r="Q393" s="91" t="s">
        <v>513</v>
      </c>
    </row>
    <row r="394" spans="1:20" ht="21" customHeight="1" x14ac:dyDescent="0.2">
      <c r="A394" s="117"/>
      <c r="B394" s="84">
        <v>380</v>
      </c>
      <c r="C394" s="84" t="str">
        <f t="shared" si="73"/>
        <v/>
      </c>
      <c r="D394" s="84"/>
      <c r="E394" s="84">
        <v>0</v>
      </c>
      <c r="F394" s="85">
        <v>0</v>
      </c>
      <c r="G394" s="88">
        <f t="shared" si="74"/>
        <v>0</v>
      </c>
      <c r="H394" s="177" t="s">
        <v>534</v>
      </c>
      <c r="I394" s="197"/>
      <c r="J394" s="174"/>
      <c r="K394" s="198" t="s">
        <v>381</v>
      </c>
      <c r="L394" s="175" t="s">
        <v>381</v>
      </c>
      <c r="M394" s="175" t="s">
        <v>381</v>
      </c>
      <c r="N394" s="175" t="s">
        <v>381</v>
      </c>
      <c r="O394" s="175" t="s">
        <v>381</v>
      </c>
      <c r="P394" s="175" t="s">
        <v>381</v>
      </c>
      <c r="Q394" s="89" t="s">
        <v>381</v>
      </c>
    </row>
    <row r="395" spans="1:20" ht="21" customHeight="1" x14ac:dyDescent="0.2">
      <c r="A395" s="117"/>
      <c r="B395" s="84">
        <v>381</v>
      </c>
      <c r="C395" s="84" t="str">
        <f t="shared" si="73"/>
        <v/>
      </c>
      <c r="D395" s="84"/>
      <c r="E395" s="84">
        <v>0</v>
      </c>
      <c r="F395" s="85">
        <v>0</v>
      </c>
      <c r="G395" s="88">
        <f t="shared" si="74"/>
        <v>0</v>
      </c>
      <c r="H395" s="177" t="s">
        <v>535</v>
      </c>
      <c r="I395" s="180"/>
      <c r="J395" s="89"/>
      <c r="K395" s="94" t="s">
        <v>381</v>
      </c>
      <c r="L395" s="94" t="s">
        <v>381</v>
      </c>
      <c r="M395" s="94" t="s">
        <v>381</v>
      </c>
      <c r="N395" s="94" t="s">
        <v>381</v>
      </c>
      <c r="O395" s="94" t="s">
        <v>381</v>
      </c>
      <c r="P395" s="89" t="s">
        <v>381</v>
      </c>
      <c r="Q395" s="89" t="s">
        <v>381</v>
      </c>
    </row>
    <row r="396" spans="1:20" ht="21" customHeight="1" x14ac:dyDescent="0.2">
      <c r="A396" s="117"/>
      <c r="B396" s="84">
        <v>382</v>
      </c>
      <c r="C396" s="84" t="str">
        <f t="shared" si="73"/>
        <v/>
      </c>
      <c r="D396" s="84"/>
      <c r="E396" s="84">
        <v>0</v>
      </c>
      <c r="F396" s="85">
        <v>0</v>
      </c>
      <c r="G396" s="88">
        <f t="shared" si="74"/>
        <v>0</v>
      </c>
      <c r="H396" s="177" t="s">
        <v>536</v>
      </c>
      <c r="I396" s="180"/>
      <c r="J396" s="89"/>
      <c r="K396" s="89" t="s">
        <v>381</v>
      </c>
      <c r="L396" s="89" t="s">
        <v>381</v>
      </c>
      <c r="M396" s="89" t="s">
        <v>381</v>
      </c>
      <c r="N396" s="89" t="s">
        <v>381</v>
      </c>
      <c r="O396" s="89" t="s">
        <v>381</v>
      </c>
      <c r="P396" s="89" t="s">
        <v>381</v>
      </c>
      <c r="Q396" s="89" t="s">
        <v>381</v>
      </c>
    </row>
    <row r="397" spans="1:20" ht="21" customHeight="1" x14ac:dyDescent="0.2">
      <c r="A397" s="117"/>
      <c r="B397" s="84">
        <v>383</v>
      </c>
      <c r="C397" s="84" t="str">
        <f t="shared" si="73"/>
        <v/>
      </c>
      <c r="D397" s="84"/>
      <c r="E397" s="84">
        <v>0</v>
      </c>
      <c r="F397" s="85">
        <v>0</v>
      </c>
      <c r="G397" s="88">
        <f t="shared" si="74"/>
        <v>0</v>
      </c>
      <c r="H397" s="177" t="s">
        <v>537</v>
      </c>
      <c r="I397" s="180"/>
      <c r="J397" s="89"/>
      <c r="K397" s="89" t="s">
        <v>381</v>
      </c>
      <c r="L397" s="89" t="s">
        <v>381</v>
      </c>
      <c r="M397" s="89" t="s">
        <v>381</v>
      </c>
      <c r="N397" s="89" t="s">
        <v>381</v>
      </c>
      <c r="O397" s="89" t="s">
        <v>381</v>
      </c>
      <c r="P397" s="89" t="s">
        <v>381</v>
      </c>
      <c r="Q397" s="89" t="s">
        <v>381</v>
      </c>
    </row>
    <row r="398" spans="1:20" s="7" customFormat="1" ht="27.6" customHeight="1" x14ac:dyDescent="0.2">
      <c r="A398" s="117"/>
      <c r="B398" s="84">
        <v>384</v>
      </c>
      <c r="C398" s="84" t="str">
        <f>IF(SUM(C399:C406)&gt;0,B398,"")</f>
        <v/>
      </c>
      <c r="D398" s="84">
        <v>1</v>
      </c>
      <c r="E398" s="84"/>
      <c r="F398" s="85"/>
      <c r="G398" s="86"/>
      <c r="H398" s="183" t="s">
        <v>263</v>
      </c>
      <c r="I398" s="184"/>
      <c r="J398" s="185"/>
      <c r="K398" s="185"/>
      <c r="L398" s="185"/>
      <c r="M398" s="185"/>
      <c r="N398" s="185"/>
      <c r="O398" s="185"/>
      <c r="P398" s="185"/>
      <c r="Q398" s="185">
        <f>SUM(G399:G406)</f>
        <v>0</v>
      </c>
      <c r="R398" s="121"/>
      <c r="T398" s="8"/>
    </row>
    <row r="399" spans="1:20" ht="21" customHeight="1" x14ac:dyDescent="0.2">
      <c r="A399" s="117"/>
      <c r="B399" s="84">
        <v>385</v>
      </c>
      <c r="C399" s="84" t="str">
        <f>IF(SUM(C400:C406)&gt;0,B399,"")</f>
        <v/>
      </c>
      <c r="D399" s="84">
        <v>2</v>
      </c>
      <c r="E399" s="84" t="s">
        <v>380</v>
      </c>
      <c r="F399" s="85" t="s">
        <v>0</v>
      </c>
      <c r="G399" s="88" t="s">
        <v>1</v>
      </c>
      <c r="H399" s="179" t="s">
        <v>2</v>
      </c>
      <c r="I399" s="178"/>
      <c r="J399" s="89" t="s">
        <v>19</v>
      </c>
      <c r="K399" s="89" t="s">
        <v>381</v>
      </c>
      <c r="L399" s="89" t="s">
        <v>381</v>
      </c>
      <c r="M399" s="89" t="s">
        <v>381</v>
      </c>
      <c r="N399" s="89" t="s">
        <v>381</v>
      </c>
      <c r="O399" s="89" t="s">
        <v>381</v>
      </c>
      <c r="P399" s="89" t="s">
        <v>381</v>
      </c>
      <c r="Q399" s="89" t="s">
        <v>381</v>
      </c>
    </row>
    <row r="400" spans="1:20" ht="21" customHeight="1" x14ac:dyDescent="0.2">
      <c r="A400" s="117"/>
      <c r="B400" s="84">
        <v>386</v>
      </c>
      <c r="C400" s="84" t="str">
        <f t="shared" ref="C400:C406" si="75">IF(G400=0,"",IF(ISTEXT(G400),"",B400))</f>
        <v/>
      </c>
      <c r="D400" s="84"/>
      <c r="E400" s="84">
        <v>0</v>
      </c>
      <c r="F400" s="85">
        <v>0</v>
      </c>
      <c r="G400" s="88">
        <f t="shared" ref="G400:G414" si="76">SUM(J400:Q400)</f>
        <v>0</v>
      </c>
      <c r="H400" s="179" t="s">
        <v>31</v>
      </c>
      <c r="I400" s="178"/>
      <c r="J400" s="89">
        <v>0</v>
      </c>
      <c r="K400" s="89" t="s">
        <v>381</v>
      </c>
      <c r="L400" s="89" t="s">
        <v>381</v>
      </c>
      <c r="M400" s="89" t="s">
        <v>381</v>
      </c>
      <c r="N400" s="89" t="s">
        <v>381</v>
      </c>
      <c r="O400" s="89" t="s">
        <v>381</v>
      </c>
      <c r="P400" s="89" t="s">
        <v>381</v>
      </c>
      <c r="Q400" s="89" t="s">
        <v>381</v>
      </c>
    </row>
    <row r="401" spans="1:20" ht="21" customHeight="1" x14ac:dyDescent="0.2">
      <c r="A401" s="117"/>
      <c r="B401" s="84">
        <v>387</v>
      </c>
      <c r="C401" s="84" t="str">
        <f t="shared" si="75"/>
        <v/>
      </c>
      <c r="D401" s="84"/>
      <c r="E401" s="84">
        <v>0</v>
      </c>
      <c r="F401" s="85">
        <v>0</v>
      </c>
      <c r="G401" s="88">
        <f t="shared" si="76"/>
        <v>0</v>
      </c>
      <c r="H401" s="179" t="s">
        <v>169</v>
      </c>
      <c r="I401" s="178"/>
      <c r="J401" s="89">
        <v>0</v>
      </c>
      <c r="K401" s="89" t="s">
        <v>381</v>
      </c>
      <c r="L401" s="89" t="s">
        <v>381</v>
      </c>
      <c r="M401" s="89" t="s">
        <v>381</v>
      </c>
      <c r="N401" s="89" t="s">
        <v>381</v>
      </c>
      <c r="O401" s="89" t="s">
        <v>381</v>
      </c>
      <c r="P401" s="89" t="s">
        <v>381</v>
      </c>
      <c r="Q401" s="89" t="s">
        <v>381</v>
      </c>
    </row>
    <row r="402" spans="1:20" ht="21" customHeight="1" x14ac:dyDescent="0.2">
      <c r="A402" s="117"/>
      <c r="B402" s="84">
        <v>388</v>
      </c>
      <c r="C402" s="84" t="str">
        <f t="shared" si="75"/>
        <v/>
      </c>
      <c r="D402" s="84"/>
      <c r="E402" s="84">
        <v>0</v>
      </c>
      <c r="F402" s="85">
        <v>0</v>
      </c>
      <c r="G402" s="88">
        <f t="shared" si="76"/>
        <v>0</v>
      </c>
      <c r="H402" s="179" t="s">
        <v>153</v>
      </c>
      <c r="I402" s="178"/>
      <c r="J402" s="89">
        <v>0</v>
      </c>
      <c r="K402" s="89" t="s">
        <v>381</v>
      </c>
      <c r="L402" s="89" t="s">
        <v>381</v>
      </c>
      <c r="M402" s="89" t="s">
        <v>381</v>
      </c>
      <c r="N402" s="89" t="s">
        <v>381</v>
      </c>
      <c r="O402" s="89" t="s">
        <v>381</v>
      </c>
      <c r="P402" s="89" t="s">
        <v>381</v>
      </c>
      <c r="Q402" s="89" t="s">
        <v>381</v>
      </c>
    </row>
    <row r="403" spans="1:20" ht="21" customHeight="1" x14ac:dyDescent="0.2">
      <c r="A403" s="117"/>
      <c r="B403" s="84">
        <v>389</v>
      </c>
      <c r="C403" s="84" t="str">
        <f t="shared" si="75"/>
        <v/>
      </c>
      <c r="D403" s="84"/>
      <c r="E403" s="84">
        <v>0</v>
      </c>
      <c r="F403" s="85">
        <v>0</v>
      </c>
      <c r="G403" s="88">
        <f t="shared" si="76"/>
        <v>0</v>
      </c>
      <c r="H403" s="179" t="s">
        <v>17</v>
      </c>
      <c r="I403" s="178"/>
      <c r="J403" s="89">
        <v>0</v>
      </c>
      <c r="K403" s="89" t="s">
        <v>381</v>
      </c>
      <c r="L403" s="89" t="s">
        <v>381</v>
      </c>
      <c r="M403" s="89" t="s">
        <v>381</v>
      </c>
      <c r="N403" s="89" t="s">
        <v>381</v>
      </c>
      <c r="O403" s="89" t="s">
        <v>381</v>
      </c>
      <c r="P403" s="89" t="s">
        <v>381</v>
      </c>
      <c r="Q403" s="89" t="s">
        <v>381</v>
      </c>
    </row>
    <row r="404" spans="1:20" ht="21" customHeight="1" x14ac:dyDescent="0.2">
      <c r="A404" s="117"/>
      <c r="B404" s="84">
        <v>390</v>
      </c>
      <c r="C404" s="84" t="str">
        <f>IF(G404=0,"",IF(ISTEXT(G404),"",B404))</f>
        <v/>
      </c>
      <c r="D404" s="84"/>
      <c r="E404" s="84">
        <v>0</v>
      </c>
      <c r="F404" s="85">
        <v>0</v>
      </c>
      <c r="G404" s="88">
        <f>SUM(J404:Q404)</f>
        <v>0</v>
      </c>
      <c r="H404" s="222" t="s">
        <v>758</v>
      </c>
      <c r="I404" s="223"/>
      <c r="J404" s="89">
        <v>0</v>
      </c>
      <c r="K404" s="89" t="s">
        <v>381</v>
      </c>
      <c r="L404" s="89" t="s">
        <v>381</v>
      </c>
      <c r="M404" s="89" t="s">
        <v>381</v>
      </c>
      <c r="N404" s="89" t="s">
        <v>381</v>
      </c>
      <c r="O404" s="89" t="s">
        <v>381</v>
      </c>
      <c r="P404" s="89" t="s">
        <v>381</v>
      </c>
      <c r="Q404" s="89" t="s">
        <v>381</v>
      </c>
    </row>
    <row r="405" spans="1:20" ht="21" customHeight="1" x14ac:dyDescent="0.2">
      <c r="A405" s="117"/>
      <c r="B405" s="84">
        <v>391</v>
      </c>
      <c r="C405" s="84" t="str">
        <f t="shared" si="75"/>
        <v/>
      </c>
      <c r="D405" s="84"/>
      <c r="E405" s="84">
        <v>0</v>
      </c>
      <c r="F405" s="85">
        <v>0</v>
      </c>
      <c r="G405" s="88">
        <f t="shared" si="76"/>
        <v>0</v>
      </c>
      <c r="H405" s="179" t="s">
        <v>231</v>
      </c>
      <c r="I405" s="178"/>
      <c r="J405" s="89">
        <v>0</v>
      </c>
      <c r="K405" s="89" t="s">
        <v>381</v>
      </c>
      <c r="L405" s="89" t="s">
        <v>381</v>
      </c>
      <c r="M405" s="89" t="s">
        <v>381</v>
      </c>
      <c r="N405" s="89" t="s">
        <v>381</v>
      </c>
      <c r="O405" s="89" t="s">
        <v>381</v>
      </c>
      <c r="P405" s="89" t="s">
        <v>381</v>
      </c>
      <c r="Q405" s="89" t="s">
        <v>381</v>
      </c>
    </row>
    <row r="406" spans="1:20" ht="21" customHeight="1" x14ac:dyDescent="0.2">
      <c r="A406" s="117"/>
      <c r="B406" s="84">
        <v>392</v>
      </c>
      <c r="C406" s="84" t="str">
        <f t="shared" si="75"/>
        <v/>
      </c>
      <c r="D406" s="84"/>
      <c r="E406" s="84">
        <v>0</v>
      </c>
      <c r="F406" s="85">
        <v>0</v>
      </c>
      <c r="G406" s="88" t="s">
        <v>16</v>
      </c>
      <c r="H406" s="179" t="s">
        <v>223</v>
      </c>
      <c r="I406" s="178"/>
      <c r="J406" s="89">
        <v>0</v>
      </c>
      <c r="K406" s="89" t="s">
        <v>381</v>
      </c>
      <c r="L406" s="89" t="s">
        <v>381</v>
      </c>
      <c r="M406" s="89" t="s">
        <v>381</v>
      </c>
      <c r="N406" s="89" t="s">
        <v>381</v>
      </c>
      <c r="O406" s="89" t="s">
        <v>381</v>
      </c>
      <c r="P406" s="89" t="s">
        <v>381</v>
      </c>
      <c r="Q406" s="89" t="s">
        <v>381</v>
      </c>
    </row>
    <row r="407" spans="1:20" s="7" customFormat="1" ht="27.6" customHeight="1" x14ac:dyDescent="0.2">
      <c r="A407" s="117"/>
      <c r="B407" s="84">
        <v>393</v>
      </c>
      <c r="C407" s="84" t="str">
        <f>IF(SUM(C408:C411)&gt;0,B407,"")</f>
        <v/>
      </c>
      <c r="D407" s="84">
        <v>1</v>
      </c>
      <c r="E407" s="84" t="s">
        <v>380</v>
      </c>
      <c r="F407" s="85" t="s">
        <v>0</v>
      </c>
      <c r="G407" s="88" t="s">
        <v>1</v>
      </c>
      <c r="H407" s="183" t="s">
        <v>688</v>
      </c>
      <c r="I407" s="184"/>
      <c r="J407" s="89"/>
      <c r="K407" s="199" t="s">
        <v>649</v>
      </c>
      <c r="L407" s="185"/>
      <c r="M407" s="185"/>
      <c r="N407" s="185"/>
      <c r="O407" s="185"/>
      <c r="P407" s="185"/>
      <c r="Q407" s="185"/>
      <c r="R407" s="121"/>
      <c r="T407" s="8"/>
    </row>
    <row r="408" spans="1:20" ht="21" customHeight="1" x14ac:dyDescent="0.2">
      <c r="A408" s="119" t="s">
        <v>513</v>
      </c>
      <c r="B408" s="84">
        <v>394</v>
      </c>
      <c r="C408" s="84" t="str">
        <f>IF(G408=0,"",IF(ISTEXT(G408),"",B408))</f>
        <v/>
      </c>
      <c r="D408" s="84"/>
      <c r="E408" s="84">
        <v>0</v>
      </c>
      <c r="F408" s="85">
        <v>0</v>
      </c>
      <c r="G408" s="88">
        <f t="shared" si="76"/>
        <v>0</v>
      </c>
      <c r="H408" s="311" t="s">
        <v>638</v>
      </c>
      <c r="I408" s="312"/>
      <c r="J408" s="89" t="s">
        <v>381</v>
      </c>
      <c r="K408" s="89"/>
      <c r="L408" s="92" t="s">
        <v>381</v>
      </c>
      <c r="M408" s="92" t="s">
        <v>381</v>
      </c>
      <c r="N408" s="92" t="s">
        <v>381</v>
      </c>
      <c r="O408" s="92" t="s">
        <v>381</v>
      </c>
      <c r="P408" s="92" t="s">
        <v>381</v>
      </c>
      <c r="Q408" s="92" t="s">
        <v>381</v>
      </c>
    </row>
    <row r="409" spans="1:20" ht="21" customHeight="1" x14ac:dyDescent="0.2">
      <c r="A409" s="119"/>
      <c r="B409" s="84">
        <v>395</v>
      </c>
      <c r="C409" s="84" t="str">
        <f>IF(G409=0,"",IF(ISTEXT(G409),"",B409))</f>
        <v/>
      </c>
      <c r="D409" s="84"/>
      <c r="E409" s="84"/>
      <c r="F409" s="85"/>
      <c r="G409" s="88">
        <f t="shared" si="76"/>
        <v>0</v>
      </c>
      <c r="H409" s="311" t="s">
        <v>741</v>
      </c>
      <c r="I409" s="312"/>
      <c r="J409" s="158"/>
      <c r="K409" s="212"/>
      <c r="L409" s="213"/>
      <c r="M409" s="213"/>
      <c r="N409" s="213"/>
      <c r="O409" s="213"/>
      <c r="P409" s="213"/>
      <c r="Q409" s="213"/>
    </row>
    <row r="410" spans="1:20" ht="21" customHeight="1" x14ac:dyDescent="0.2">
      <c r="A410" s="119" t="s">
        <v>513</v>
      </c>
      <c r="B410" s="84">
        <v>396</v>
      </c>
      <c r="C410" s="84" t="str">
        <f>IF(G410=0,"",IF(ISTEXT(G410),"",B410))</f>
        <v/>
      </c>
      <c r="D410" s="84"/>
      <c r="E410" s="84">
        <v>0</v>
      </c>
      <c r="F410" s="85">
        <v>0</v>
      </c>
      <c r="G410" s="88">
        <f t="shared" si="76"/>
        <v>0</v>
      </c>
      <c r="H410" s="278" t="s">
        <v>685</v>
      </c>
      <c r="I410" s="279"/>
      <c r="J410" s="89" t="s">
        <v>381</v>
      </c>
      <c r="K410" s="89">
        <v>0</v>
      </c>
      <c r="L410" s="94" t="s">
        <v>381</v>
      </c>
      <c r="M410" s="94" t="s">
        <v>381</v>
      </c>
      <c r="N410" s="94" t="s">
        <v>381</v>
      </c>
      <c r="O410" s="94" t="s">
        <v>381</v>
      </c>
      <c r="P410" s="94" t="s">
        <v>381</v>
      </c>
      <c r="Q410" s="94" t="s">
        <v>381</v>
      </c>
    </row>
    <row r="411" spans="1:20" ht="21" customHeight="1" x14ac:dyDescent="0.2">
      <c r="A411" s="119" t="s">
        <v>513</v>
      </c>
      <c r="B411" s="84">
        <v>397</v>
      </c>
      <c r="C411" s="84" t="str">
        <f>IF(G411=0,"",IF(ISTEXT(G411),"",B411))</f>
        <v/>
      </c>
      <c r="D411" s="84"/>
      <c r="E411" s="84">
        <v>0</v>
      </c>
      <c r="F411" s="85">
        <v>0</v>
      </c>
      <c r="G411" s="88">
        <f t="shared" si="76"/>
        <v>0</v>
      </c>
      <c r="H411" s="278" t="s">
        <v>686</v>
      </c>
      <c r="I411" s="280"/>
      <c r="J411" s="89" t="s">
        <v>381</v>
      </c>
      <c r="K411" s="89">
        <v>0</v>
      </c>
      <c r="L411" s="89" t="s">
        <v>381</v>
      </c>
      <c r="M411" s="89" t="s">
        <v>381</v>
      </c>
      <c r="N411" s="89" t="s">
        <v>381</v>
      </c>
      <c r="O411" s="89" t="s">
        <v>381</v>
      </c>
      <c r="P411" s="89" t="s">
        <v>381</v>
      </c>
      <c r="Q411" s="89" t="s">
        <v>381</v>
      </c>
    </row>
    <row r="412" spans="1:20" s="7" customFormat="1" ht="27.6" customHeight="1" x14ac:dyDescent="0.2">
      <c r="A412" s="117"/>
      <c r="B412" s="84">
        <v>398</v>
      </c>
      <c r="C412" s="84" t="str">
        <f>IF(SUM(C413:C414)&gt;0,B412,"")</f>
        <v/>
      </c>
      <c r="D412" s="84">
        <v>1</v>
      </c>
      <c r="E412" s="84" t="s">
        <v>380</v>
      </c>
      <c r="F412" s="85" t="s">
        <v>0</v>
      </c>
      <c r="G412" s="88" t="s">
        <v>1</v>
      </c>
      <c r="H412" s="183" t="s">
        <v>687</v>
      </c>
      <c r="I412" s="184"/>
      <c r="J412" s="89" t="s">
        <v>689</v>
      </c>
      <c r="K412" s="199"/>
      <c r="L412" s="185"/>
      <c r="M412" s="185"/>
      <c r="N412" s="185"/>
      <c r="O412" s="185"/>
      <c r="P412" s="185"/>
      <c r="Q412" s="185"/>
      <c r="R412" s="121"/>
      <c r="T412" s="8"/>
    </row>
    <row r="413" spans="1:20" ht="21" customHeight="1" x14ac:dyDescent="0.2">
      <c r="A413" s="119" t="s">
        <v>513</v>
      </c>
      <c r="B413" s="84">
        <v>399</v>
      </c>
      <c r="C413" s="84" t="str">
        <f>IF(G413=0,"",IF(ISTEXT(G413),"",B413))</f>
        <v/>
      </c>
      <c r="D413" s="84"/>
      <c r="E413" s="84">
        <v>0</v>
      </c>
      <c r="F413" s="85">
        <v>0</v>
      </c>
      <c r="G413" s="88">
        <f t="shared" si="76"/>
        <v>0</v>
      </c>
      <c r="H413" s="278" t="s">
        <v>538</v>
      </c>
      <c r="I413" s="279"/>
      <c r="J413" s="89">
        <v>0</v>
      </c>
      <c r="K413" s="89" t="s">
        <v>381</v>
      </c>
      <c r="L413" s="89" t="s">
        <v>381</v>
      </c>
      <c r="M413" s="89" t="s">
        <v>381</v>
      </c>
      <c r="N413" s="89" t="s">
        <v>381</v>
      </c>
      <c r="O413" s="89" t="s">
        <v>381</v>
      </c>
      <c r="P413" s="89" t="s">
        <v>381</v>
      </c>
      <c r="Q413" s="89" t="s">
        <v>381</v>
      </c>
    </row>
    <row r="414" spans="1:20" ht="21" customHeight="1" x14ac:dyDescent="0.2">
      <c r="A414" s="119" t="s">
        <v>513</v>
      </c>
      <c r="B414" s="84">
        <v>400</v>
      </c>
      <c r="C414" s="84" t="str">
        <f>IF(G414=0,"",IF(ISTEXT(G414),"",B414))</f>
        <v/>
      </c>
      <c r="D414" s="84"/>
      <c r="E414" s="84">
        <v>0</v>
      </c>
      <c r="F414" s="85">
        <v>0</v>
      </c>
      <c r="G414" s="88">
        <f t="shared" si="76"/>
        <v>0</v>
      </c>
      <c r="H414" s="278" t="s">
        <v>539</v>
      </c>
      <c r="I414" s="280"/>
      <c r="J414" s="89">
        <v>0</v>
      </c>
      <c r="K414" s="89" t="s">
        <v>381</v>
      </c>
      <c r="L414" s="89" t="s">
        <v>381</v>
      </c>
      <c r="M414" s="89" t="s">
        <v>381</v>
      </c>
      <c r="N414" s="89" t="s">
        <v>381</v>
      </c>
      <c r="O414" s="89" t="s">
        <v>381</v>
      </c>
      <c r="P414" s="89" t="s">
        <v>381</v>
      </c>
      <c r="Q414" s="89" t="s">
        <v>381</v>
      </c>
    </row>
    <row r="415" spans="1:20" s="7" customFormat="1" ht="27.6" customHeight="1" x14ac:dyDescent="0.2">
      <c r="A415" s="117"/>
      <c r="B415" s="84">
        <v>401</v>
      </c>
      <c r="C415" s="84" t="str">
        <f>IF(SUM(C416:C429)&gt;0,B415,"")</f>
        <v/>
      </c>
      <c r="D415" s="84">
        <v>1</v>
      </c>
      <c r="E415" s="84"/>
      <c r="F415" s="85"/>
      <c r="G415" s="86"/>
      <c r="H415" s="183" t="s">
        <v>267</v>
      </c>
      <c r="I415" s="184"/>
      <c r="J415" s="185"/>
      <c r="K415" s="185"/>
      <c r="L415" s="185"/>
      <c r="M415" s="185"/>
      <c r="N415" s="185"/>
      <c r="O415" s="185"/>
      <c r="P415" s="185"/>
      <c r="Q415" s="185">
        <f>SUM(G416:G429)</f>
        <v>0</v>
      </c>
      <c r="R415" s="121"/>
      <c r="T415" s="8"/>
    </row>
    <row r="416" spans="1:20" ht="21" customHeight="1" x14ac:dyDescent="0.2">
      <c r="A416" s="117"/>
      <c r="B416" s="84">
        <v>402</v>
      </c>
      <c r="C416" s="84" t="str">
        <f>IF(SUM(C417:C418)&gt;0,B416,"")</f>
        <v/>
      </c>
      <c r="D416" s="84">
        <v>2</v>
      </c>
      <c r="E416" s="84" t="s">
        <v>380</v>
      </c>
      <c r="F416" s="85" t="s">
        <v>0</v>
      </c>
      <c r="G416" s="88" t="s">
        <v>1</v>
      </c>
      <c r="H416" s="177" t="s">
        <v>2</v>
      </c>
      <c r="I416" s="180"/>
      <c r="J416" s="89" t="s">
        <v>19</v>
      </c>
      <c r="K416" s="89" t="s">
        <v>370</v>
      </c>
      <c r="L416" s="89" t="s">
        <v>141</v>
      </c>
      <c r="M416" s="89" t="s">
        <v>371</v>
      </c>
      <c r="N416" s="89" t="s">
        <v>372</v>
      </c>
      <c r="O416" s="91" t="s">
        <v>513</v>
      </c>
      <c r="P416" s="89"/>
      <c r="Q416" s="89"/>
    </row>
    <row r="417" spans="1:20" ht="21" customHeight="1" x14ac:dyDescent="0.2">
      <c r="A417" s="117"/>
      <c r="B417" s="84">
        <v>403</v>
      </c>
      <c r="C417" s="84" t="str">
        <f>IF(G417=0,"",IF(ISTEXT(G417),"",B417))</f>
        <v/>
      </c>
      <c r="D417" s="84"/>
      <c r="E417" s="84">
        <v>0</v>
      </c>
      <c r="F417" s="85">
        <v>0</v>
      </c>
      <c r="G417" s="88">
        <f>SUM(J417:Q417)</f>
        <v>0</v>
      </c>
      <c r="H417" s="179" t="s">
        <v>143</v>
      </c>
      <c r="I417" s="178"/>
      <c r="J417" s="89">
        <v>0</v>
      </c>
      <c r="K417" s="89"/>
      <c r="L417" s="89"/>
      <c r="M417" s="89"/>
      <c r="N417" s="89"/>
      <c r="O417" s="91" t="s">
        <v>381</v>
      </c>
      <c r="P417" s="89" t="s">
        <v>381</v>
      </c>
      <c r="Q417" s="89" t="s">
        <v>381</v>
      </c>
    </row>
    <row r="418" spans="1:20" ht="21" customHeight="1" x14ac:dyDescent="0.2">
      <c r="A418" s="117"/>
      <c r="B418" s="84">
        <v>404</v>
      </c>
      <c r="C418" s="84" t="str">
        <f>IF(G418=0,"",IF(ISTEXT(G418),"",B418))</f>
        <v/>
      </c>
      <c r="D418" s="84"/>
      <c r="E418" s="84">
        <v>0</v>
      </c>
      <c r="F418" s="85">
        <v>0</v>
      </c>
      <c r="G418" s="88">
        <f>SUM(J418:Q418)</f>
        <v>0</v>
      </c>
      <c r="H418" s="179" t="s">
        <v>142</v>
      </c>
      <c r="I418" s="178"/>
      <c r="J418" s="89">
        <v>0</v>
      </c>
      <c r="K418" s="89"/>
      <c r="L418" s="89" t="s">
        <v>513</v>
      </c>
      <c r="M418" s="89" t="s">
        <v>513</v>
      </c>
      <c r="N418" s="89"/>
      <c r="O418" s="91" t="s">
        <v>381</v>
      </c>
      <c r="P418" s="89" t="s">
        <v>381</v>
      </c>
      <c r="Q418" s="89" t="s">
        <v>381</v>
      </c>
    </row>
    <row r="419" spans="1:20" ht="21" customHeight="1" x14ac:dyDescent="0.2">
      <c r="A419" s="117"/>
      <c r="B419" s="84">
        <v>405</v>
      </c>
      <c r="C419" s="84" t="str">
        <f>IF(SUM(C420:C421)&gt;0,B419,"")</f>
        <v/>
      </c>
      <c r="D419" s="84">
        <v>2</v>
      </c>
      <c r="E419" s="84" t="s">
        <v>380</v>
      </c>
      <c r="F419" s="85" t="s">
        <v>0</v>
      </c>
      <c r="G419" s="88" t="s">
        <v>1</v>
      </c>
      <c r="H419" s="177" t="s">
        <v>2</v>
      </c>
      <c r="I419" s="180"/>
      <c r="J419" s="89" t="s">
        <v>19</v>
      </c>
      <c r="K419" s="89" t="s">
        <v>8</v>
      </c>
      <c r="L419" s="89" t="s">
        <v>137</v>
      </c>
      <c r="M419" s="89" t="s">
        <v>371</v>
      </c>
      <c r="N419" s="89" t="s">
        <v>6</v>
      </c>
      <c r="O419" s="89" t="s">
        <v>9</v>
      </c>
      <c r="P419" s="89" t="s">
        <v>513</v>
      </c>
      <c r="Q419" s="89"/>
    </row>
    <row r="420" spans="1:20" ht="21" customHeight="1" x14ac:dyDescent="0.2">
      <c r="A420" s="117"/>
      <c r="B420" s="84">
        <v>406</v>
      </c>
      <c r="C420" s="84" t="str">
        <f t="shared" ref="C420:C425" si="77">IF(G420=0,"",IF(ISTEXT(G420),"",B420))</f>
        <v/>
      </c>
      <c r="D420" s="84"/>
      <c r="E420" s="84">
        <v>0</v>
      </c>
      <c r="F420" s="85">
        <v>0</v>
      </c>
      <c r="G420" s="88" t="s">
        <v>16</v>
      </c>
      <c r="H420" s="179" t="s">
        <v>145</v>
      </c>
      <c r="I420" s="178"/>
      <c r="J420" s="89">
        <v>0</v>
      </c>
      <c r="K420" s="89" t="s">
        <v>16</v>
      </c>
      <c r="L420" s="89" t="s">
        <v>16</v>
      </c>
      <c r="M420" s="89" t="s">
        <v>16</v>
      </c>
      <c r="N420" s="89" t="s">
        <v>16</v>
      </c>
      <c r="O420" s="89" t="s">
        <v>16</v>
      </c>
      <c r="P420" s="89" t="s">
        <v>381</v>
      </c>
      <c r="Q420" s="89" t="s">
        <v>381</v>
      </c>
    </row>
    <row r="421" spans="1:20" ht="21" customHeight="1" x14ac:dyDescent="0.2">
      <c r="A421" s="117"/>
      <c r="B421" s="84">
        <v>407</v>
      </c>
      <c r="C421" s="84" t="str">
        <f t="shared" si="77"/>
        <v/>
      </c>
      <c r="D421" s="84"/>
      <c r="E421" s="84">
        <v>0</v>
      </c>
      <c r="F421" s="85">
        <v>0</v>
      </c>
      <c r="G421" s="88">
        <f>SUM(J421:Q421)</f>
        <v>0</v>
      </c>
      <c r="H421" s="179" t="s">
        <v>144</v>
      </c>
      <c r="I421" s="178"/>
      <c r="J421" s="89">
        <v>0</v>
      </c>
      <c r="K421" s="89"/>
      <c r="L421" s="89" t="s">
        <v>381</v>
      </c>
      <c r="M421" s="89" t="s">
        <v>16</v>
      </c>
      <c r="N421" s="89"/>
      <c r="O421" s="89" t="s">
        <v>381</v>
      </c>
      <c r="P421" s="89" t="s">
        <v>381</v>
      </c>
      <c r="Q421" s="89" t="s">
        <v>381</v>
      </c>
    </row>
    <row r="422" spans="1:20" ht="21" customHeight="1" x14ac:dyDescent="0.2">
      <c r="A422" s="117"/>
      <c r="B422" s="84">
        <v>408</v>
      </c>
      <c r="C422" s="84" t="str">
        <f>IF(SUM(C423)&gt;0,B422,"")</f>
        <v/>
      </c>
      <c r="D422" s="84">
        <v>2</v>
      </c>
      <c r="E422" s="84" t="s">
        <v>380</v>
      </c>
      <c r="F422" s="85" t="s">
        <v>0</v>
      </c>
      <c r="G422" s="88" t="s">
        <v>1</v>
      </c>
      <c r="H422" s="251" t="s">
        <v>2</v>
      </c>
      <c r="I422" s="200"/>
      <c r="J422" s="89" t="s">
        <v>19</v>
      </c>
      <c r="K422" s="89"/>
      <c r="L422" s="89"/>
      <c r="M422" s="89" t="s">
        <v>813</v>
      </c>
      <c r="N422" s="89" t="s">
        <v>815</v>
      </c>
      <c r="O422" s="89" t="s">
        <v>814</v>
      </c>
      <c r="P422" s="91" t="s">
        <v>816</v>
      </c>
      <c r="Q422" s="91" t="s">
        <v>513</v>
      </c>
    </row>
    <row r="423" spans="1:20" ht="21" customHeight="1" x14ac:dyDescent="0.2">
      <c r="A423" s="117"/>
      <c r="B423" s="84">
        <v>409</v>
      </c>
      <c r="C423" s="84" t="str">
        <f t="shared" ref="C423" si="78">IF(G423=0,"",IF(ISTEXT(G423),"",B423))</f>
        <v/>
      </c>
      <c r="D423" s="84"/>
      <c r="E423" s="84">
        <v>0</v>
      </c>
      <c r="F423" s="85">
        <v>0</v>
      </c>
      <c r="G423" s="88">
        <f>SUM(J423:Q423)</f>
        <v>0</v>
      </c>
      <c r="H423" s="249" t="s">
        <v>812</v>
      </c>
      <c r="I423" s="173"/>
      <c r="J423" s="90">
        <v>0</v>
      </c>
      <c r="K423" s="90" t="s">
        <v>381</v>
      </c>
      <c r="L423" s="89" t="s">
        <v>381</v>
      </c>
      <c r="M423" s="89"/>
      <c r="N423" s="89"/>
      <c r="O423" s="89"/>
      <c r="P423" s="89" t="s">
        <v>513</v>
      </c>
      <c r="Q423" s="91" t="s">
        <v>513</v>
      </c>
    </row>
    <row r="424" spans="1:20" ht="21" customHeight="1" x14ac:dyDescent="0.2">
      <c r="A424" s="117"/>
      <c r="B424" s="84">
        <v>410</v>
      </c>
      <c r="C424" s="84" t="str">
        <f>IF(SUM(C425)&gt;0,B424,"")</f>
        <v/>
      </c>
      <c r="D424" s="84">
        <v>2</v>
      </c>
      <c r="E424" s="84" t="s">
        <v>380</v>
      </c>
      <c r="F424" s="85" t="s">
        <v>0</v>
      </c>
      <c r="G424" s="88" t="s">
        <v>1</v>
      </c>
      <c r="H424" s="177" t="s">
        <v>2</v>
      </c>
      <c r="I424" s="200"/>
      <c r="J424" s="89" t="s">
        <v>19</v>
      </c>
      <c r="K424" s="89" t="s">
        <v>639</v>
      </c>
      <c r="L424" s="89" t="s">
        <v>8</v>
      </c>
      <c r="M424" s="89" t="s">
        <v>606</v>
      </c>
      <c r="N424" s="89" t="s">
        <v>600</v>
      </c>
      <c r="O424" s="89" t="s">
        <v>601</v>
      </c>
      <c r="P424" s="91" t="s">
        <v>602</v>
      </c>
      <c r="Q424" s="91" t="s">
        <v>513</v>
      </c>
    </row>
    <row r="425" spans="1:20" ht="21" customHeight="1" x14ac:dyDescent="0.2">
      <c r="A425" s="117"/>
      <c r="B425" s="84">
        <v>411</v>
      </c>
      <c r="C425" s="84" t="str">
        <f t="shared" si="77"/>
        <v/>
      </c>
      <c r="D425" s="84"/>
      <c r="E425" s="84">
        <v>0</v>
      </c>
      <c r="F425" s="85">
        <v>0</v>
      </c>
      <c r="G425" s="88">
        <f>SUM(J425:Q425)</f>
        <v>0</v>
      </c>
      <c r="H425" s="179" t="s">
        <v>200</v>
      </c>
      <c r="I425" s="173"/>
      <c r="J425" s="90">
        <v>0</v>
      </c>
      <c r="K425" s="90" t="s">
        <v>16</v>
      </c>
      <c r="L425" s="89" t="s">
        <v>16</v>
      </c>
      <c r="M425" s="89" t="s">
        <v>16</v>
      </c>
      <c r="N425" s="89" t="s">
        <v>16</v>
      </c>
      <c r="O425" s="89"/>
      <c r="P425" s="89" t="s">
        <v>513</v>
      </c>
      <c r="Q425" s="91" t="s">
        <v>513</v>
      </c>
    </row>
    <row r="426" spans="1:20" ht="21" customHeight="1" x14ac:dyDescent="0.2">
      <c r="A426" s="117"/>
      <c r="B426" s="84">
        <v>412</v>
      </c>
      <c r="C426" s="84" t="str">
        <f>IF(SUM(C427)&gt;0,B426,"")</f>
        <v/>
      </c>
      <c r="D426" s="84">
        <v>2</v>
      </c>
      <c r="E426" s="84" t="s">
        <v>380</v>
      </c>
      <c r="F426" s="85" t="s">
        <v>0</v>
      </c>
      <c r="G426" s="88" t="s">
        <v>1</v>
      </c>
      <c r="H426" s="177" t="s">
        <v>2</v>
      </c>
      <c r="I426" s="200"/>
      <c r="J426" s="89" t="s">
        <v>19</v>
      </c>
      <c r="K426" s="201" t="s">
        <v>723</v>
      </c>
      <c r="L426" s="201" t="s">
        <v>722</v>
      </c>
      <c r="M426" s="201" t="s">
        <v>724</v>
      </c>
      <c r="N426" s="201" t="s">
        <v>720</v>
      </c>
      <c r="O426" s="201" t="s">
        <v>721</v>
      </c>
      <c r="P426" s="158" t="s">
        <v>513</v>
      </c>
      <c r="Q426" s="158" t="s">
        <v>513</v>
      </c>
    </row>
    <row r="427" spans="1:20" ht="21" customHeight="1" x14ac:dyDescent="0.2">
      <c r="A427" s="117"/>
      <c r="B427" s="84">
        <v>413</v>
      </c>
      <c r="C427" s="84" t="str">
        <f>IF(G427=0,"",IF(ISTEXT(G427),"",B427))</f>
        <v/>
      </c>
      <c r="D427" s="84"/>
      <c r="E427" s="84">
        <v>0</v>
      </c>
      <c r="F427" s="85">
        <v>0</v>
      </c>
      <c r="G427" s="88">
        <f>SUM(J427:Q427)</f>
        <v>0</v>
      </c>
      <c r="H427" s="177" t="s">
        <v>200</v>
      </c>
      <c r="I427" s="146"/>
      <c r="J427" s="90">
        <v>0</v>
      </c>
      <c r="K427" s="90">
        <v>0</v>
      </c>
      <c r="L427" s="89">
        <v>0</v>
      </c>
      <c r="M427" s="89">
        <v>0</v>
      </c>
      <c r="N427" s="89">
        <v>0</v>
      </c>
      <c r="O427" s="89">
        <v>0</v>
      </c>
      <c r="P427" s="158">
        <v>0</v>
      </c>
      <c r="Q427" s="158" t="s">
        <v>513</v>
      </c>
    </row>
    <row r="428" spans="1:20" ht="21" customHeight="1" x14ac:dyDescent="0.2">
      <c r="A428" s="117"/>
      <c r="B428" s="84">
        <v>414</v>
      </c>
      <c r="C428" s="84" t="str">
        <f>IF(SUM(C429)&gt;0,B428,"")</f>
        <v/>
      </c>
      <c r="D428" s="84">
        <v>2</v>
      </c>
      <c r="E428" s="84" t="s">
        <v>380</v>
      </c>
      <c r="F428" s="85" t="s">
        <v>0</v>
      </c>
      <c r="G428" s="88" t="s">
        <v>1</v>
      </c>
      <c r="H428" s="177" t="s">
        <v>2</v>
      </c>
      <c r="I428" s="202" t="s">
        <v>513</v>
      </c>
      <c r="J428" s="174" t="s">
        <v>725</v>
      </c>
      <c r="K428" s="174" t="s">
        <v>604</v>
      </c>
      <c r="L428" s="174" t="s">
        <v>726</v>
      </c>
      <c r="M428" s="174" t="s">
        <v>727</v>
      </c>
      <c r="N428" s="174" t="s">
        <v>728</v>
      </c>
      <c r="O428" s="174" t="s">
        <v>729</v>
      </c>
      <c r="P428" s="203" t="s">
        <v>513</v>
      </c>
      <c r="Q428" s="204"/>
    </row>
    <row r="429" spans="1:20" ht="21" customHeight="1" x14ac:dyDescent="0.2">
      <c r="A429" s="117"/>
      <c r="B429" s="84">
        <v>415</v>
      </c>
      <c r="C429" s="84" t="str">
        <f>IF(G429=0,"",IF(ISTEXT(G429),"",B429))</f>
        <v/>
      </c>
      <c r="D429" s="84"/>
      <c r="E429" s="84">
        <v>0</v>
      </c>
      <c r="F429" s="85">
        <v>0</v>
      </c>
      <c r="G429" s="88">
        <f>SUM(J429:Q429)</f>
        <v>0</v>
      </c>
      <c r="H429" s="179" t="s">
        <v>603</v>
      </c>
      <c r="I429" s="178"/>
      <c r="J429" s="90"/>
      <c r="K429" s="90" t="s">
        <v>16</v>
      </c>
      <c r="L429" s="90">
        <v>0</v>
      </c>
      <c r="M429" s="90" t="s">
        <v>16</v>
      </c>
      <c r="N429" s="90">
        <v>0</v>
      </c>
      <c r="O429" s="172">
        <v>0</v>
      </c>
      <c r="P429" s="148"/>
      <c r="Q429" s="205"/>
    </row>
    <row r="430" spans="1:20" s="7" customFormat="1" ht="27.6" customHeight="1" x14ac:dyDescent="0.2">
      <c r="A430" s="117"/>
      <c r="B430" s="84">
        <v>416</v>
      </c>
      <c r="C430" s="84" t="str">
        <f>IF(SUM(C431:C446)&gt;0,B430,"")</f>
        <v/>
      </c>
      <c r="D430" s="84">
        <v>1</v>
      </c>
      <c r="E430" s="84"/>
      <c r="F430" s="85"/>
      <c r="G430" s="86"/>
      <c r="H430" s="183" t="s">
        <v>262</v>
      </c>
      <c r="I430" s="184"/>
      <c r="J430" s="185"/>
      <c r="K430" s="185"/>
      <c r="L430" s="185"/>
      <c r="M430" s="185"/>
      <c r="N430" s="185"/>
      <c r="O430" s="185"/>
      <c r="P430" s="185"/>
      <c r="Q430" s="185">
        <f>SUM(G432:G445)</f>
        <v>0</v>
      </c>
      <c r="R430" s="121"/>
      <c r="T430" s="8"/>
    </row>
    <row r="431" spans="1:20" ht="21" customHeight="1" x14ac:dyDescent="0.2">
      <c r="A431" s="117"/>
      <c r="B431" s="84">
        <v>417</v>
      </c>
      <c r="C431" s="84" t="str">
        <f>IF(SUM(C432:C433)&gt;0,B431,"")</f>
        <v/>
      </c>
      <c r="D431" s="84">
        <v>2</v>
      </c>
      <c r="E431" s="84" t="s">
        <v>380</v>
      </c>
      <c r="F431" s="85" t="s">
        <v>0</v>
      </c>
      <c r="G431" s="114" t="s">
        <v>1</v>
      </c>
      <c r="H431" s="206" t="s">
        <v>589</v>
      </c>
      <c r="I431" s="178"/>
      <c r="J431" s="89" t="s">
        <v>568</v>
      </c>
      <c r="K431" s="91" t="s">
        <v>513</v>
      </c>
      <c r="L431" s="91" t="s">
        <v>513</v>
      </c>
      <c r="M431" s="91" t="s">
        <v>513</v>
      </c>
      <c r="N431" s="91" t="s">
        <v>513</v>
      </c>
      <c r="O431" s="91" t="s">
        <v>513</v>
      </c>
      <c r="P431" s="91"/>
      <c r="Q431" s="91"/>
    </row>
    <row r="432" spans="1:20" ht="21" customHeight="1" x14ac:dyDescent="0.2">
      <c r="A432" s="117"/>
      <c r="B432" s="84">
        <v>418</v>
      </c>
      <c r="C432" s="84" t="str">
        <f>IF(G432=0,"",IF(ISTEXT(G432),"",B432))</f>
        <v/>
      </c>
      <c r="D432" s="84"/>
      <c r="E432" s="84"/>
      <c r="F432" s="85"/>
      <c r="G432" s="88">
        <f>SUM(J432:Q432)</f>
        <v>0</v>
      </c>
      <c r="H432" s="177" t="s">
        <v>157</v>
      </c>
      <c r="I432" s="178"/>
      <c r="J432" s="89">
        <v>0</v>
      </c>
      <c r="K432" s="91" t="s">
        <v>381</v>
      </c>
      <c r="L432" s="91" t="s">
        <v>381</v>
      </c>
      <c r="M432" s="91" t="s">
        <v>381</v>
      </c>
      <c r="N432" s="91" t="s">
        <v>381</v>
      </c>
      <c r="O432" s="91" t="s">
        <v>381</v>
      </c>
      <c r="P432" s="91" t="s">
        <v>381</v>
      </c>
      <c r="Q432" s="91"/>
    </row>
    <row r="433" spans="1:20" ht="21" customHeight="1" x14ac:dyDescent="0.2">
      <c r="A433" s="117"/>
      <c r="B433" s="84">
        <v>419</v>
      </c>
      <c r="C433" s="84" t="str">
        <f>IF(G433=0,"",IF(ISTEXT(G433),"",B433))</f>
        <v/>
      </c>
      <c r="D433" s="84"/>
      <c r="E433" s="84"/>
      <c r="F433" s="85"/>
      <c r="G433" s="88">
        <f>SUM(J433:Q433)</f>
        <v>0</v>
      </c>
      <c r="H433" s="177" t="s">
        <v>158</v>
      </c>
      <c r="I433" s="178"/>
      <c r="J433" s="89">
        <v>0</v>
      </c>
      <c r="K433" s="91" t="s">
        <v>381</v>
      </c>
      <c r="L433" s="91" t="s">
        <v>381</v>
      </c>
      <c r="M433" s="91" t="s">
        <v>381</v>
      </c>
      <c r="N433" s="91" t="s">
        <v>381</v>
      </c>
      <c r="O433" s="91" t="s">
        <v>381</v>
      </c>
      <c r="P433" s="91" t="s">
        <v>381</v>
      </c>
      <c r="Q433" s="91"/>
    </row>
    <row r="434" spans="1:20" ht="21" customHeight="1" x14ac:dyDescent="0.2">
      <c r="A434" s="117"/>
      <c r="B434" s="84">
        <v>420</v>
      </c>
      <c r="C434" s="84" t="str">
        <f>IF(SUM(C435:C437)&gt;0,B434,"")</f>
        <v/>
      </c>
      <c r="D434" s="84">
        <v>2</v>
      </c>
      <c r="E434" s="84" t="s">
        <v>380</v>
      </c>
      <c r="F434" s="85" t="s">
        <v>0</v>
      </c>
      <c r="G434" s="88" t="s">
        <v>1</v>
      </c>
      <c r="H434" s="177" t="s">
        <v>590</v>
      </c>
      <c r="I434" s="178"/>
      <c r="J434" s="89" t="s">
        <v>136</v>
      </c>
      <c r="K434" s="91" t="s">
        <v>569</v>
      </c>
      <c r="L434" s="89" t="s">
        <v>570</v>
      </c>
      <c r="M434" s="89" t="s">
        <v>8</v>
      </c>
      <c r="N434" s="89" t="s">
        <v>474</v>
      </c>
      <c r="O434" s="89" t="s">
        <v>513</v>
      </c>
      <c r="P434" s="89" t="s">
        <v>513</v>
      </c>
      <c r="Q434" s="91" t="s">
        <v>513</v>
      </c>
    </row>
    <row r="435" spans="1:20" ht="21" customHeight="1" x14ac:dyDescent="0.2">
      <c r="A435" s="117"/>
      <c r="B435" s="84">
        <v>421</v>
      </c>
      <c r="C435" s="84" t="str">
        <f>IF(G435=0,"",IF(ISTEXT(G435),"",B435))</f>
        <v/>
      </c>
      <c r="D435" s="84"/>
      <c r="E435" s="84"/>
      <c r="F435" s="85"/>
      <c r="G435" s="88">
        <f>SUM(J435:Q435)</f>
        <v>0</v>
      </c>
      <c r="H435" s="269" t="s">
        <v>846</v>
      </c>
      <c r="I435" s="268"/>
      <c r="J435" s="89">
        <v>0</v>
      </c>
      <c r="K435" s="91" t="s">
        <v>381</v>
      </c>
      <c r="L435" s="91" t="s">
        <v>381</v>
      </c>
      <c r="M435" s="91" t="s">
        <v>381</v>
      </c>
      <c r="N435" s="91" t="s">
        <v>381</v>
      </c>
      <c r="O435" s="91"/>
      <c r="P435" s="91"/>
      <c r="Q435" s="91"/>
    </row>
    <row r="436" spans="1:20" ht="21" customHeight="1" x14ac:dyDescent="0.2">
      <c r="A436" s="117"/>
      <c r="B436" s="84">
        <v>422</v>
      </c>
      <c r="C436" s="84" t="str">
        <f>IF(G436=0,"",IF(ISTEXT(G436),"",B436))</f>
        <v/>
      </c>
      <c r="D436" s="84"/>
      <c r="E436" s="84"/>
      <c r="F436" s="85"/>
      <c r="G436" s="88">
        <f>SUM(J436:Q436)</f>
        <v>0</v>
      </c>
      <c r="H436" s="177" t="s">
        <v>156</v>
      </c>
      <c r="I436" s="178"/>
      <c r="J436" s="89">
        <v>0</v>
      </c>
      <c r="K436" s="91" t="s">
        <v>381</v>
      </c>
      <c r="L436" s="91" t="s">
        <v>381</v>
      </c>
      <c r="M436" s="91" t="s">
        <v>381</v>
      </c>
      <c r="N436" s="91" t="s">
        <v>381</v>
      </c>
      <c r="O436" s="91"/>
      <c r="P436" s="91"/>
      <c r="Q436" s="91"/>
    </row>
    <row r="437" spans="1:20" ht="21" customHeight="1" x14ac:dyDescent="0.2">
      <c r="A437" s="117"/>
      <c r="B437" s="84">
        <v>423</v>
      </c>
      <c r="C437" s="84" t="str">
        <f>IF(G437=0,"",IF(ISTEXT(G437),"",B437))</f>
        <v/>
      </c>
      <c r="D437" s="84"/>
      <c r="E437" s="84"/>
      <c r="F437" s="85"/>
      <c r="G437" s="88">
        <f>SUM(J437:Q437)</f>
        <v>0</v>
      </c>
      <c r="H437" s="177" t="s">
        <v>540</v>
      </c>
      <c r="I437" s="178"/>
      <c r="J437" s="89" t="s">
        <v>381</v>
      </c>
      <c r="K437" s="89"/>
      <c r="L437" s="90" t="s">
        <v>16</v>
      </c>
      <c r="M437" s="90" t="s">
        <v>16</v>
      </c>
      <c r="N437" s="90">
        <v>0</v>
      </c>
      <c r="O437" s="91" t="s">
        <v>513</v>
      </c>
      <c r="P437" s="91"/>
      <c r="Q437" s="91"/>
    </row>
    <row r="438" spans="1:20" ht="21" customHeight="1" x14ac:dyDescent="0.2">
      <c r="A438" s="117"/>
      <c r="B438" s="84">
        <v>424</v>
      </c>
      <c r="C438" s="84" t="str">
        <f>IF(SUM(C439:C441)&gt;0,B438,"")</f>
        <v/>
      </c>
      <c r="D438" s="84">
        <v>2</v>
      </c>
      <c r="E438" s="84" t="s">
        <v>380</v>
      </c>
      <c r="F438" s="85" t="s">
        <v>0</v>
      </c>
      <c r="G438" s="88" t="s">
        <v>1</v>
      </c>
      <c r="H438" s="177" t="s">
        <v>591</v>
      </c>
      <c r="I438" s="178"/>
      <c r="J438" s="89" t="s">
        <v>6</v>
      </c>
      <c r="K438" s="91" t="s">
        <v>7</v>
      </c>
      <c r="L438" s="89" t="s">
        <v>9</v>
      </c>
      <c r="M438" s="89" t="s">
        <v>137</v>
      </c>
      <c r="N438" s="89" t="s">
        <v>8</v>
      </c>
      <c r="O438" s="89" t="s">
        <v>136</v>
      </c>
      <c r="P438" s="89" t="s">
        <v>513</v>
      </c>
      <c r="Q438" s="91" t="s">
        <v>513</v>
      </c>
    </row>
    <row r="439" spans="1:20" ht="21" customHeight="1" x14ac:dyDescent="0.2">
      <c r="A439" s="117"/>
      <c r="B439" s="84">
        <v>425</v>
      </c>
      <c r="C439" s="84" t="str">
        <f>IF(G439=0,"",IF(ISTEXT(G439),"",B439))</f>
        <v/>
      </c>
      <c r="D439" s="84"/>
      <c r="E439" s="84">
        <v>0</v>
      </c>
      <c r="F439" s="85">
        <v>0</v>
      </c>
      <c r="G439" s="88">
        <f>SUM(J439:Q439)</f>
        <v>0</v>
      </c>
      <c r="H439" s="179" t="s">
        <v>155</v>
      </c>
      <c r="I439" s="178"/>
      <c r="J439" s="89"/>
      <c r="K439" s="90" t="s">
        <v>16</v>
      </c>
      <c r="L439" s="89"/>
      <c r="M439" s="89" t="s">
        <v>381</v>
      </c>
      <c r="N439" s="89" t="s">
        <v>16</v>
      </c>
      <c r="O439" s="89" t="s">
        <v>381</v>
      </c>
      <c r="P439" s="91" t="s">
        <v>513</v>
      </c>
      <c r="Q439" s="91" t="s">
        <v>513</v>
      </c>
    </row>
    <row r="440" spans="1:20" ht="21" customHeight="1" x14ac:dyDescent="0.2">
      <c r="A440" s="117"/>
      <c r="B440" s="84">
        <v>426</v>
      </c>
      <c r="C440" s="84" t="str">
        <f>IF(G440=0,"",IF(ISTEXT(G440),"",B440))</f>
        <v/>
      </c>
      <c r="D440" s="84"/>
      <c r="E440" s="84"/>
      <c r="F440" s="85"/>
      <c r="G440" s="88">
        <f>SUM(J440:Q440)</f>
        <v>0</v>
      </c>
      <c r="H440" s="177" t="s">
        <v>571</v>
      </c>
      <c r="I440" s="178"/>
      <c r="J440" s="90"/>
      <c r="K440" s="90" t="s">
        <v>513</v>
      </c>
      <c r="L440" s="89" t="s">
        <v>381</v>
      </c>
      <c r="M440" s="90"/>
      <c r="N440" s="90" t="s">
        <v>16</v>
      </c>
      <c r="O440" s="89" t="s">
        <v>513</v>
      </c>
      <c r="P440" s="91" t="s">
        <v>513</v>
      </c>
      <c r="Q440" s="91"/>
    </row>
    <row r="441" spans="1:20" ht="21" customHeight="1" x14ac:dyDescent="0.2">
      <c r="A441" s="117"/>
      <c r="B441" s="84">
        <v>427</v>
      </c>
      <c r="C441" s="84" t="str">
        <f>IF(G441=0,"",IF(ISTEXT(G441),"",B441))</f>
        <v/>
      </c>
      <c r="D441" s="84"/>
      <c r="E441" s="84"/>
      <c r="F441" s="85"/>
      <c r="G441" s="88">
        <f>SUM(J441:Q441)</f>
        <v>0</v>
      </c>
      <c r="H441" s="177" t="s">
        <v>594</v>
      </c>
      <c r="I441" s="178"/>
      <c r="J441" s="116" t="s">
        <v>381</v>
      </c>
      <c r="K441" s="90" t="s">
        <v>381</v>
      </c>
      <c r="L441" s="89" t="s">
        <v>381</v>
      </c>
      <c r="M441" s="116" t="s">
        <v>381</v>
      </c>
      <c r="N441" s="90" t="s">
        <v>381</v>
      </c>
      <c r="O441" s="89">
        <v>0</v>
      </c>
      <c r="P441" s="91" t="s">
        <v>513</v>
      </c>
      <c r="Q441" s="91"/>
    </row>
    <row r="442" spans="1:20" ht="21" customHeight="1" x14ac:dyDescent="0.2">
      <c r="A442" s="117"/>
      <c r="B442" s="84">
        <v>428</v>
      </c>
      <c r="C442" s="84" t="str">
        <f>IF(SUM(C443:C446)&gt;0,B442,"")</f>
        <v/>
      </c>
      <c r="D442" s="84">
        <v>2</v>
      </c>
      <c r="E442" s="84" t="s">
        <v>380</v>
      </c>
      <c r="F442" s="85" t="s">
        <v>0</v>
      </c>
      <c r="G442" s="88" t="s">
        <v>1</v>
      </c>
      <c r="H442" s="177" t="s">
        <v>591</v>
      </c>
      <c r="I442" s="178"/>
      <c r="J442" s="89" t="s">
        <v>136</v>
      </c>
      <c r="K442" s="91" t="s">
        <v>541</v>
      </c>
      <c r="L442" s="89" t="s">
        <v>570</v>
      </c>
      <c r="M442" s="89" t="s">
        <v>474</v>
      </c>
      <c r="N442" s="89" t="s">
        <v>654</v>
      </c>
      <c r="O442" s="89" t="s">
        <v>776</v>
      </c>
      <c r="P442" s="89" t="s">
        <v>513</v>
      </c>
      <c r="Q442" s="91" t="s">
        <v>513</v>
      </c>
    </row>
    <row r="443" spans="1:20" ht="21" customHeight="1" x14ac:dyDescent="0.2">
      <c r="A443" s="117"/>
      <c r="B443" s="84">
        <v>429</v>
      </c>
      <c r="C443" s="84" t="str">
        <f>IF(G443=0,"",IF(ISTEXT(G443),"",B443))</f>
        <v/>
      </c>
      <c r="D443" s="84"/>
      <c r="E443" s="84"/>
      <c r="F443" s="85"/>
      <c r="G443" s="88">
        <f>SUM(J443:Q443)</f>
        <v>0</v>
      </c>
      <c r="H443" s="177" t="s">
        <v>643</v>
      </c>
      <c r="I443" s="178"/>
      <c r="J443" s="89"/>
      <c r="K443" s="90"/>
      <c r="L443" s="90"/>
      <c r="M443" s="90"/>
      <c r="N443" s="91" t="s">
        <v>513</v>
      </c>
      <c r="O443" s="91" t="s">
        <v>513</v>
      </c>
      <c r="P443" s="91"/>
      <c r="Q443" s="91"/>
    </row>
    <row r="444" spans="1:20" ht="21" customHeight="1" x14ac:dyDescent="0.2">
      <c r="A444" s="117"/>
      <c r="B444" s="84">
        <v>430</v>
      </c>
      <c r="C444" s="84" t="str">
        <f>IF(G444=0,"",IF(ISTEXT(G444),"",B444))</f>
        <v/>
      </c>
      <c r="D444" s="84"/>
      <c r="E444" s="84"/>
      <c r="F444" s="85"/>
      <c r="G444" s="88" t="s">
        <v>16</v>
      </c>
      <c r="H444" s="177" t="s">
        <v>229</v>
      </c>
      <c r="I444" s="178"/>
      <c r="J444" s="89" t="s">
        <v>16</v>
      </c>
      <c r="K444" s="90" t="s">
        <v>16</v>
      </c>
      <c r="L444" s="91" t="s">
        <v>381</v>
      </c>
      <c r="M444" s="91" t="s">
        <v>381</v>
      </c>
      <c r="N444" s="91" t="s">
        <v>513</v>
      </c>
      <c r="O444" s="91" t="s">
        <v>513</v>
      </c>
      <c r="P444" s="91"/>
      <c r="Q444" s="91"/>
    </row>
    <row r="445" spans="1:20" ht="21" customHeight="1" x14ac:dyDescent="0.2">
      <c r="A445" s="117"/>
      <c r="B445" s="84">
        <v>431</v>
      </c>
      <c r="C445" s="84" t="str">
        <f>IF(G445=0,"",IF(ISTEXT(G445),"",B445))</f>
        <v/>
      </c>
      <c r="D445" s="84"/>
      <c r="E445" s="84"/>
      <c r="F445" s="85"/>
      <c r="G445" s="88">
        <f>SUM(J445:Q445)</f>
        <v>0</v>
      </c>
      <c r="H445" s="177" t="s">
        <v>226</v>
      </c>
      <c r="I445" s="178"/>
      <c r="J445" s="89"/>
      <c r="K445" s="100" t="s">
        <v>381</v>
      </c>
      <c r="L445" s="100" t="s">
        <v>381</v>
      </c>
      <c r="M445" s="100" t="s">
        <v>381</v>
      </c>
      <c r="N445" s="91" t="s">
        <v>513</v>
      </c>
      <c r="O445" s="91" t="s">
        <v>515</v>
      </c>
      <c r="P445" s="91"/>
      <c r="Q445" s="91"/>
    </row>
    <row r="446" spans="1:20" ht="21" customHeight="1" x14ac:dyDescent="0.2">
      <c r="A446" s="117"/>
      <c r="B446" s="84">
        <v>432</v>
      </c>
      <c r="C446" s="84" t="str">
        <f>IF(G446=0,"",IF(ISTEXT(G446),"",B446))</f>
        <v/>
      </c>
      <c r="D446" s="84"/>
      <c r="E446" s="84"/>
      <c r="F446" s="85"/>
      <c r="G446" s="88">
        <f>SUM(J446:Q446)</f>
        <v>0</v>
      </c>
      <c r="H446" s="242" t="s">
        <v>798</v>
      </c>
      <c r="I446" s="241"/>
      <c r="J446" s="89"/>
      <c r="K446" s="213" t="s">
        <v>381</v>
      </c>
      <c r="L446" s="213" t="s">
        <v>381</v>
      </c>
      <c r="M446" s="213" t="s">
        <v>381</v>
      </c>
      <c r="N446" s="90" t="s">
        <v>16</v>
      </c>
      <c r="O446" s="90"/>
      <c r="P446" s="91"/>
      <c r="Q446" s="91"/>
    </row>
    <row r="447" spans="1:20" s="7" customFormat="1" ht="27.6" customHeight="1" x14ac:dyDescent="0.2">
      <c r="A447" s="117"/>
      <c r="B447" s="84">
        <v>433</v>
      </c>
      <c r="C447" s="84" t="str">
        <f>IF(SUM(C448:C492)&gt;0,B447,"")</f>
        <v/>
      </c>
      <c r="D447" s="84">
        <v>1</v>
      </c>
      <c r="E447" s="84" t="s">
        <v>380</v>
      </c>
      <c r="F447" s="85" t="s">
        <v>0</v>
      </c>
      <c r="G447" s="88" t="s">
        <v>1</v>
      </c>
      <c r="H447" s="207" t="s">
        <v>264</v>
      </c>
      <c r="I447" s="207"/>
      <c r="J447" s="89"/>
      <c r="K447" s="94"/>
      <c r="L447" s="244"/>
      <c r="M447" s="244"/>
      <c r="N447" s="185"/>
      <c r="O447" s="185"/>
      <c r="P447" s="185"/>
      <c r="Q447" s="185">
        <f>SUM(G449:G486)</f>
        <v>0</v>
      </c>
      <c r="R447" s="121"/>
      <c r="T447" s="8"/>
    </row>
    <row r="448" spans="1:20" ht="21" customHeight="1" x14ac:dyDescent="0.2">
      <c r="A448" s="117"/>
      <c r="B448" s="84">
        <v>434</v>
      </c>
      <c r="C448" s="84" t="str">
        <f>IF(G448=0,"",IF(ISTEXT(G448),"",B448))</f>
        <v/>
      </c>
      <c r="D448" s="84"/>
      <c r="E448" s="84">
        <v>0</v>
      </c>
      <c r="F448" s="85">
        <v>0</v>
      </c>
      <c r="G448" s="141">
        <f>SUM(J448:Q448)</f>
        <v>0</v>
      </c>
      <c r="H448" s="313" t="s">
        <v>743</v>
      </c>
      <c r="I448" s="307"/>
      <c r="J448" s="307"/>
      <c r="K448" s="307"/>
      <c r="L448" s="307"/>
      <c r="M448" s="307"/>
      <c r="N448" s="307"/>
      <c r="O448" s="307"/>
      <c r="P448" s="307"/>
      <c r="Q448" s="308"/>
    </row>
    <row r="449" spans="1:17" ht="21" customHeight="1" x14ac:dyDescent="0.2">
      <c r="A449" s="117"/>
      <c r="B449" s="84">
        <v>435</v>
      </c>
      <c r="C449" s="84" t="str">
        <f t="shared" ref="C449:C486" si="79">IF(G449=0,"",IF(ISTEXT(G449),"",B449))</f>
        <v/>
      </c>
      <c r="D449" s="84"/>
      <c r="E449" s="84">
        <v>0</v>
      </c>
      <c r="F449" s="85">
        <v>0</v>
      </c>
      <c r="G449" s="141">
        <f>SUM(J449:Q449)</f>
        <v>0</v>
      </c>
      <c r="H449" s="313" t="s">
        <v>824</v>
      </c>
      <c r="I449" s="307"/>
      <c r="J449" s="307"/>
      <c r="K449" s="307"/>
      <c r="L449" s="307"/>
      <c r="M449" s="307"/>
      <c r="N449" s="307"/>
      <c r="O449" s="307"/>
      <c r="P449" s="307"/>
      <c r="Q449" s="308"/>
    </row>
    <row r="450" spans="1:17" ht="21" customHeight="1" x14ac:dyDescent="0.2">
      <c r="A450" s="117"/>
      <c r="B450" s="84">
        <v>436</v>
      </c>
      <c r="C450" s="84" t="str">
        <f t="shared" si="79"/>
        <v/>
      </c>
      <c r="D450" s="84"/>
      <c r="E450" s="84">
        <v>0</v>
      </c>
      <c r="F450" s="85">
        <v>0</v>
      </c>
      <c r="G450" s="141">
        <f>SUM(J450:Q450)</f>
        <v>0</v>
      </c>
      <c r="H450" s="306" t="s">
        <v>178</v>
      </c>
      <c r="I450" s="307"/>
      <c r="J450" s="307"/>
      <c r="K450" s="307"/>
      <c r="L450" s="307"/>
      <c r="M450" s="307"/>
      <c r="N450" s="307"/>
      <c r="O450" s="307"/>
      <c r="P450" s="307"/>
      <c r="Q450" s="308"/>
    </row>
    <row r="451" spans="1:17" ht="21" customHeight="1" x14ac:dyDescent="0.2">
      <c r="A451" s="117"/>
      <c r="B451" s="84">
        <v>437</v>
      </c>
      <c r="C451" s="84" t="str">
        <f t="shared" si="79"/>
        <v/>
      </c>
      <c r="D451" s="84"/>
      <c r="E451" s="84"/>
      <c r="F451" s="85"/>
      <c r="G451" s="141">
        <f t="shared" ref="G451:G503" si="80">SUM(J451:Q451)</f>
        <v>0</v>
      </c>
      <c r="H451" s="306" t="s">
        <v>807</v>
      </c>
      <c r="I451" s="307"/>
      <c r="J451" s="307"/>
      <c r="K451" s="307"/>
      <c r="L451" s="307"/>
      <c r="M451" s="307"/>
      <c r="N451" s="307"/>
      <c r="O451" s="307"/>
      <c r="P451" s="307"/>
      <c r="Q451" s="308"/>
    </row>
    <row r="452" spans="1:17" ht="21" customHeight="1" x14ac:dyDescent="0.2">
      <c r="A452" s="117"/>
      <c r="B452" s="84">
        <v>438</v>
      </c>
      <c r="C452" s="84" t="str">
        <f t="shared" ref="C452" si="81">IF(G452=0,"",IF(ISTEXT(G452),"",B452))</f>
        <v/>
      </c>
      <c r="D452" s="84"/>
      <c r="E452" s="84">
        <v>0</v>
      </c>
      <c r="F452" s="85">
        <v>0</v>
      </c>
      <c r="G452" s="141">
        <f t="shared" ref="G452" si="82">SUM(J452:Q452)</f>
        <v>0</v>
      </c>
      <c r="H452" s="313" t="s">
        <v>808</v>
      </c>
      <c r="I452" s="314"/>
      <c r="J452" s="314"/>
      <c r="K452" s="314"/>
      <c r="L452" s="314"/>
      <c r="M452" s="314"/>
      <c r="N452" s="314"/>
      <c r="O452" s="314"/>
      <c r="P452" s="314"/>
      <c r="Q452" s="315"/>
    </row>
    <row r="453" spans="1:17" ht="21" customHeight="1" x14ac:dyDescent="0.2">
      <c r="A453" s="117"/>
      <c r="B453" s="84">
        <v>439</v>
      </c>
      <c r="C453" s="84" t="str">
        <f t="shared" si="79"/>
        <v/>
      </c>
      <c r="D453" s="84"/>
      <c r="E453" s="84">
        <v>0</v>
      </c>
      <c r="F453" s="85">
        <v>0</v>
      </c>
      <c r="G453" s="141">
        <f t="shared" si="80"/>
        <v>0</v>
      </c>
      <c r="H453" s="306" t="s">
        <v>542</v>
      </c>
      <c r="I453" s="307"/>
      <c r="J453" s="307"/>
      <c r="K453" s="307"/>
      <c r="L453" s="307"/>
      <c r="M453" s="307"/>
      <c r="N453" s="307"/>
      <c r="O453" s="307"/>
      <c r="P453" s="307"/>
      <c r="Q453" s="308"/>
    </row>
    <row r="454" spans="1:17" ht="21" customHeight="1" x14ac:dyDescent="0.2">
      <c r="A454" s="117"/>
      <c r="B454" s="84">
        <v>440</v>
      </c>
      <c r="C454" s="84" t="str">
        <f t="shared" si="79"/>
        <v/>
      </c>
      <c r="D454" s="84"/>
      <c r="E454" s="84">
        <v>0</v>
      </c>
      <c r="F454" s="85">
        <v>0</v>
      </c>
      <c r="G454" s="141">
        <f t="shared" si="80"/>
        <v>0</v>
      </c>
      <c r="H454" s="306" t="s">
        <v>543</v>
      </c>
      <c r="I454" s="307"/>
      <c r="J454" s="307"/>
      <c r="K454" s="307"/>
      <c r="L454" s="307"/>
      <c r="M454" s="307"/>
      <c r="N454" s="307"/>
      <c r="O454" s="307"/>
      <c r="P454" s="307"/>
      <c r="Q454" s="308"/>
    </row>
    <row r="455" spans="1:17" ht="21" customHeight="1" x14ac:dyDescent="0.2">
      <c r="A455" s="117"/>
      <c r="B455" s="84">
        <v>441</v>
      </c>
      <c r="C455" s="84" t="str">
        <f t="shared" si="79"/>
        <v/>
      </c>
      <c r="D455" s="84"/>
      <c r="E455" s="84"/>
      <c r="F455" s="85"/>
      <c r="G455" s="141">
        <f t="shared" si="80"/>
        <v>0</v>
      </c>
      <c r="H455" s="306" t="s">
        <v>544</v>
      </c>
      <c r="I455" s="307"/>
      <c r="J455" s="307"/>
      <c r="K455" s="307"/>
      <c r="L455" s="307"/>
      <c r="M455" s="307"/>
      <c r="N455" s="307"/>
      <c r="O455" s="307"/>
      <c r="P455" s="307"/>
      <c r="Q455" s="308"/>
    </row>
    <row r="456" spans="1:17" ht="21" customHeight="1" x14ac:dyDescent="0.2">
      <c r="A456" s="117"/>
      <c r="B456" s="84">
        <v>442</v>
      </c>
      <c r="C456" s="84" t="str">
        <f t="shared" si="79"/>
        <v/>
      </c>
      <c r="D456" s="84"/>
      <c r="E456" s="84">
        <v>0</v>
      </c>
      <c r="F456" s="85">
        <v>0</v>
      </c>
      <c r="G456" s="141">
        <f t="shared" si="80"/>
        <v>0</v>
      </c>
      <c r="H456" s="306" t="s">
        <v>549</v>
      </c>
      <c r="I456" s="307"/>
      <c r="J456" s="307"/>
      <c r="K456" s="307"/>
      <c r="L456" s="307"/>
      <c r="M456" s="307"/>
      <c r="N456" s="307"/>
      <c r="O456" s="307"/>
      <c r="P456" s="307"/>
      <c r="Q456" s="308"/>
    </row>
    <row r="457" spans="1:17" ht="21" customHeight="1" x14ac:dyDescent="0.2">
      <c r="A457" s="117"/>
      <c r="B457" s="84">
        <v>443</v>
      </c>
      <c r="C457" s="84" t="str">
        <f t="shared" si="79"/>
        <v/>
      </c>
      <c r="D457" s="84"/>
      <c r="E457" s="84">
        <v>0</v>
      </c>
      <c r="F457" s="85">
        <v>0</v>
      </c>
      <c r="G457" s="141">
        <f t="shared" si="80"/>
        <v>0</v>
      </c>
      <c r="H457" s="306" t="s">
        <v>545</v>
      </c>
      <c r="I457" s="307"/>
      <c r="J457" s="307"/>
      <c r="K457" s="307"/>
      <c r="L457" s="307"/>
      <c r="M457" s="307"/>
      <c r="N457" s="307"/>
      <c r="O457" s="307"/>
      <c r="P457" s="307"/>
      <c r="Q457" s="308"/>
    </row>
    <row r="458" spans="1:17" ht="21" customHeight="1" x14ac:dyDescent="0.2">
      <c r="A458" s="117"/>
      <c r="B458" s="84">
        <v>444</v>
      </c>
      <c r="C458" s="84" t="str">
        <f>IF(G458=0,"",IF(ISTEXT(G458),"",B458))</f>
        <v/>
      </c>
      <c r="D458" s="84"/>
      <c r="E458" s="84"/>
      <c r="F458" s="85"/>
      <c r="G458" s="141">
        <f>SUM(J458:Q458)</f>
        <v>0</v>
      </c>
      <c r="H458" s="313" t="s">
        <v>730</v>
      </c>
      <c r="I458" s="307"/>
      <c r="J458" s="307"/>
      <c r="K458" s="307"/>
      <c r="L458" s="307"/>
      <c r="M458" s="307"/>
      <c r="N458" s="307"/>
      <c r="O458" s="307"/>
      <c r="P458" s="307"/>
      <c r="Q458" s="308"/>
    </row>
    <row r="459" spans="1:17" ht="21" customHeight="1" x14ac:dyDescent="0.2">
      <c r="A459" s="117"/>
      <c r="B459" s="84">
        <v>445</v>
      </c>
      <c r="C459" s="84" t="str">
        <f t="shared" si="79"/>
        <v/>
      </c>
      <c r="D459" s="84"/>
      <c r="E459" s="84">
        <v>0</v>
      </c>
      <c r="F459" s="85">
        <v>0</v>
      </c>
      <c r="G459" s="141">
        <f t="shared" si="80"/>
        <v>0</v>
      </c>
      <c r="H459" s="306" t="s">
        <v>546</v>
      </c>
      <c r="I459" s="307"/>
      <c r="J459" s="307"/>
      <c r="K459" s="307"/>
      <c r="L459" s="307"/>
      <c r="M459" s="307"/>
      <c r="N459" s="307"/>
      <c r="O459" s="307"/>
      <c r="P459" s="307"/>
      <c r="Q459" s="308"/>
    </row>
    <row r="460" spans="1:17" ht="21" customHeight="1" x14ac:dyDescent="0.2">
      <c r="A460" s="117"/>
      <c r="B460" s="84">
        <v>446</v>
      </c>
      <c r="C460" s="84" t="str">
        <f t="shared" si="79"/>
        <v/>
      </c>
      <c r="D460" s="84"/>
      <c r="E460" s="84"/>
      <c r="F460" s="85"/>
      <c r="G460" s="141">
        <f t="shared" si="80"/>
        <v>0</v>
      </c>
      <c r="H460" s="306" t="s">
        <v>547</v>
      </c>
      <c r="I460" s="307"/>
      <c r="J460" s="307"/>
      <c r="K460" s="307"/>
      <c r="L460" s="307"/>
      <c r="M460" s="307"/>
      <c r="N460" s="307"/>
      <c r="O460" s="307"/>
      <c r="P460" s="307"/>
      <c r="Q460" s="308"/>
    </row>
    <row r="461" spans="1:17" ht="21" customHeight="1" x14ac:dyDescent="0.2">
      <c r="A461" s="117"/>
      <c r="B461" s="84">
        <v>447</v>
      </c>
      <c r="C461" s="84" t="str">
        <f>IF(G461=0,"",IF(ISTEXT(G461),"",B461))</f>
        <v/>
      </c>
      <c r="D461" s="84"/>
      <c r="E461" s="84"/>
      <c r="F461" s="85"/>
      <c r="G461" s="141">
        <f t="shared" si="80"/>
        <v>0</v>
      </c>
      <c r="H461" s="313" t="s">
        <v>821</v>
      </c>
      <c r="I461" s="307"/>
      <c r="J461" s="307"/>
      <c r="K461" s="307"/>
      <c r="L461" s="307"/>
      <c r="M461" s="307"/>
      <c r="N461" s="307"/>
      <c r="O461" s="307"/>
      <c r="P461" s="307"/>
      <c r="Q461" s="308"/>
    </row>
    <row r="462" spans="1:17" ht="21" customHeight="1" x14ac:dyDescent="0.2">
      <c r="A462" s="117"/>
      <c r="B462" s="84">
        <v>448</v>
      </c>
      <c r="C462" s="84" t="str">
        <f>IF(G462=0,"",IF(ISTEXT(G462),"",B462))</f>
        <v/>
      </c>
      <c r="D462" s="84"/>
      <c r="E462" s="84"/>
      <c r="F462" s="85"/>
      <c r="G462" s="141">
        <f t="shared" ref="G462:G465" si="83">SUM(J462:Q462)</f>
        <v>0</v>
      </c>
      <c r="H462" s="306" t="s">
        <v>802</v>
      </c>
      <c r="I462" s="307"/>
      <c r="J462" s="307"/>
      <c r="K462" s="307"/>
      <c r="L462" s="307"/>
      <c r="M462" s="307"/>
      <c r="N462" s="307"/>
      <c r="O462" s="307"/>
      <c r="P462" s="307"/>
      <c r="Q462" s="308"/>
    </row>
    <row r="463" spans="1:17" ht="21" customHeight="1" x14ac:dyDescent="0.2">
      <c r="A463" s="117"/>
      <c r="B463" s="84">
        <v>449</v>
      </c>
      <c r="C463" s="84" t="str">
        <f t="shared" ref="C463:C465" si="84">IF(G463=0,"",IF(ISTEXT(G463),"",B463))</f>
        <v/>
      </c>
      <c r="D463" s="84"/>
      <c r="E463" s="84"/>
      <c r="F463" s="85"/>
      <c r="G463" s="141">
        <f t="shared" si="83"/>
        <v>0</v>
      </c>
      <c r="H463" s="313" t="s">
        <v>803</v>
      </c>
      <c r="I463" s="307"/>
      <c r="J463" s="307"/>
      <c r="K463" s="307"/>
      <c r="L463" s="307"/>
      <c r="M463" s="307"/>
      <c r="N463" s="307"/>
      <c r="O463" s="307"/>
      <c r="P463" s="307"/>
      <c r="Q463" s="308"/>
    </row>
    <row r="464" spans="1:17" ht="21" customHeight="1" x14ac:dyDescent="0.2">
      <c r="A464" s="117"/>
      <c r="B464" s="84">
        <v>450</v>
      </c>
      <c r="C464" s="84" t="str">
        <f t="shared" ref="C464" si="85">IF(G464=0,"",IF(ISTEXT(G464),"",B464))</f>
        <v/>
      </c>
      <c r="D464" s="84"/>
      <c r="E464" s="84">
        <v>0</v>
      </c>
      <c r="F464" s="85">
        <v>0</v>
      </c>
      <c r="G464" s="141" t="s">
        <v>16</v>
      </c>
      <c r="H464" s="313" t="s">
        <v>804</v>
      </c>
      <c r="I464" s="307"/>
      <c r="J464" s="307"/>
      <c r="K464" s="307"/>
      <c r="L464" s="307"/>
      <c r="M464" s="307"/>
      <c r="N464" s="307"/>
      <c r="O464" s="307"/>
      <c r="P464" s="307"/>
      <c r="Q464" s="308"/>
    </row>
    <row r="465" spans="1:17" ht="21" customHeight="1" x14ac:dyDescent="0.2">
      <c r="A465" s="117"/>
      <c r="B465" s="84">
        <v>451</v>
      </c>
      <c r="C465" s="84" t="str">
        <f t="shared" si="84"/>
        <v/>
      </c>
      <c r="D465" s="84"/>
      <c r="E465" s="84">
        <v>0</v>
      </c>
      <c r="F465" s="85">
        <v>0</v>
      </c>
      <c r="G465" s="141">
        <f t="shared" si="83"/>
        <v>0</v>
      </c>
      <c r="H465" s="313" t="s">
        <v>860</v>
      </c>
      <c r="I465" s="307"/>
      <c r="J465" s="307"/>
      <c r="K465" s="307"/>
      <c r="L465" s="307"/>
      <c r="M465" s="307"/>
      <c r="N465" s="307"/>
      <c r="O465" s="307"/>
      <c r="P465" s="307"/>
      <c r="Q465" s="308"/>
    </row>
    <row r="466" spans="1:17" ht="21" customHeight="1" x14ac:dyDescent="0.2">
      <c r="A466" s="117"/>
      <c r="B466" s="84">
        <v>452</v>
      </c>
      <c r="C466" s="84" t="str">
        <f>IF(G466=0,"",IF(ISTEXT(G466),"",B466))</f>
        <v/>
      </c>
      <c r="D466" s="84"/>
      <c r="E466" s="84"/>
      <c r="F466" s="85"/>
      <c r="G466" s="141">
        <f t="shared" si="80"/>
        <v>0</v>
      </c>
      <c r="H466" s="306" t="s">
        <v>574</v>
      </c>
      <c r="I466" s="307"/>
      <c r="J466" s="307"/>
      <c r="K466" s="307"/>
      <c r="L466" s="307"/>
      <c r="M466" s="307"/>
      <c r="N466" s="307"/>
      <c r="O466" s="307"/>
      <c r="P466" s="307"/>
      <c r="Q466" s="308"/>
    </row>
    <row r="467" spans="1:17" ht="21" customHeight="1" x14ac:dyDescent="0.2">
      <c r="A467" s="117"/>
      <c r="B467" s="84">
        <v>453</v>
      </c>
      <c r="C467" s="84" t="str">
        <f t="shared" si="79"/>
        <v/>
      </c>
      <c r="D467" s="84"/>
      <c r="E467" s="84"/>
      <c r="F467" s="85"/>
      <c r="G467" s="141">
        <f t="shared" si="80"/>
        <v>0</v>
      </c>
      <c r="H467" s="306" t="s">
        <v>575</v>
      </c>
      <c r="I467" s="307"/>
      <c r="J467" s="307"/>
      <c r="K467" s="307"/>
      <c r="L467" s="307"/>
      <c r="M467" s="307"/>
      <c r="N467" s="307"/>
      <c r="O467" s="307"/>
      <c r="P467" s="307"/>
      <c r="Q467" s="308"/>
    </row>
    <row r="468" spans="1:17" ht="21" customHeight="1" x14ac:dyDescent="0.2">
      <c r="A468" s="117"/>
      <c r="B468" s="84">
        <v>454</v>
      </c>
      <c r="C468" s="84" t="str">
        <f t="shared" si="79"/>
        <v/>
      </c>
      <c r="D468" s="84"/>
      <c r="E468" s="84">
        <v>0</v>
      </c>
      <c r="F468" s="85">
        <v>0</v>
      </c>
      <c r="G468" s="141">
        <f t="shared" si="80"/>
        <v>0</v>
      </c>
      <c r="H468" s="306" t="s">
        <v>641</v>
      </c>
      <c r="I468" s="307"/>
      <c r="J468" s="307"/>
      <c r="K468" s="307"/>
      <c r="L468" s="307"/>
      <c r="M468" s="307"/>
      <c r="N468" s="307"/>
      <c r="O468" s="307"/>
      <c r="P468" s="307"/>
      <c r="Q468" s="308"/>
    </row>
    <row r="469" spans="1:17" ht="21" customHeight="1" x14ac:dyDescent="0.2">
      <c r="A469" s="117"/>
      <c r="B469" s="84">
        <v>455</v>
      </c>
      <c r="C469" s="84" t="str">
        <f>IF(G469=0,"",IF(ISTEXT(G469),"",B469))</f>
        <v/>
      </c>
      <c r="D469" s="84"/>
      <c r="E469" s="84">
        <v>0</v>
      </c>
      <c r="F469" s="85">
        <v>0</v>
      </c>
      <c r="G469" s="141">
        <f t="shared" si="80"/>
        <v>0</v>
      </c>
      <c r="H469" s="306" t="s">
        <v>642</v>
      </c>
      <c r="I469" s="307"/>
      <c r="J469" s="307"/>
      <c r="K469" s="307"/>
      <c r="L469" s="307"/>
      <c r="M469" s="307"/>
      <c r="N469" s="307"/>
      <c r="O469" s="307"/>
      <c r="P469" s="307"/>
      <c r="Q469" s="308"/>
    </row>
    <row r="470" spans="1:17" ht="21" customHeight="1" x14ac:dyDescent="0.2">
      <c r="A470" s="117"/>
      <c r="B470" s="84">
        <v>456</v>
      </c>
      <c r="C470" s="84" t="str">
        <f t="shared" si="79"/>
        <v/>
      </c>
      <c r="D470" s="84"/>
      <c r="E470" s="84">
        <v>0</v>
      </c>
      <c r="F470" s="85">
        <v>0</v>
      </c>
      <c r="G470" s="141">
        <f t="shared" si="80"/>
        <v>0</v>
      </c>
      <c r="H470" s="306" t="s">
        <v>154</v>
      </c>
      <c r="I470" s="307"/>
      <c r="J470" s="307"/>
      <c r="K470" s="307"/>
      <c r="L470" s="307"/>
      <c r="M470" s="307"/>
      <c r="N470" s="307"/>
      <c r="O470" s="307"/>
      <c r="P470" s="307"/>
      <c r="Q470" s="308"/>
    </row>
    <row r="471" spans="1:17" ht="21" customHeight="1" x14ac:dyDescent="0.2">
      <c r="A471" s="117"/>
      <c r="B471" s="84">
        <v>457</v>
      </c>
      <c r="C471" s="84" t="str">
        <f t="shared" si="79"/>
        <v/>
      </c>
      <c r="D471" s="84"/>
      <c r="E471" s="84">
        <v>0</v>
      </c>
      <c r="F471" s="85">
        <v>0</v>
      </c>
      <c r="G471" s="141">
        <f t="shared" si="80"/>
        <v>0</v>
      </c>
      <c r="H471" s="306" t="s">
        <v>383</v>
      </c>
      <c r="I471" s="307"/>
      <c r="J471" s="307"/>
      <c r="K471" s="307"/>
      <c r="L471" s="307"/>
      <c r="M471" s="307"/>
      <c r="N471" s="307"/>
      <c r="O471" s="307"/>
      <c r="P471" s="307"/>
      <c r="Q471" s="308"/>
    </row>
    <row r="472" spans="1:17" ht="21" customHeight="1" x14ac:dyDescent="0.2">
      <c r="A472" s="117"/>
      <c r="B472" s="84">
        <v>458</v>
      </c>
      <c r="C472" s="84" t="str">
        <f t="shared" si="79"/>
        <v/>
      </c>
      <c r="D472" s="84"/>
      <c r="E472" s="84">
        <v>0</v>
      </c>
      <c r="F472" s="85">
        <v>0</v>
      </c>
      <c r="G472" s="141">
        <f t="shared" si="80"/>
        <v>0</v>
      </c>
      <c r="H472" s="306" t="s">
        <v>548</v>
      </c>
      <c r="I472" s="307"/>
      <c r="J472" s="307"/>
      <c r="K472" s="307"/>
      <c r="L472" s="307"/>
      <c r="M472" s="307"/>
      <c r="N472" s="307"/>
      <c r="O472" s="307"/>
      <c r="P472" s="307"/>
      <c r="Q472" s="308"/>
    </row>
    <row r="473" spans="1:17" ht="21" customHeight="1" x14ac:dyDescent="0.2">
      <c r="A473" s="117"/>
      <c r="B473" s="84">
        <v>459</v>
      </c>
      <c r="C473" s="84" t="str">
        <f t="shared" si="79"/>
        <v/>
      </c>
      <c r="D473" s="84"/>
      <c r="E473" s="84">
        <v>0</v>
      </c>
      <c r="F473" s="85">
        <v>0</v>
      </c>
      <c r="G473" s="141">
        <f t="shared" si="80"/>
        <v>0</v>
      </c>
      <c r="H473" s="306" t="s">
        <v>389</v>
      </c>
      <c r="I473" s="307"/>
      <c r="J473" s="307"/>
      <c r="K473" s="307"/>
      <c r="L473" s="307"/>
      <c r="M473" s="307"/>
      <c r="N473" s="307"/>
      <c r="O473" s="307"/>
      <c r="P473" s="307"/>
      <c r="Q473" s="308"/>
    </row>
    <row r="474" spans="1:17" ht="21" customHeight="1" x14ac:dyDescent="0.2">
      <c r="A474" s="117"/>
      <c r="B474" s="84">
        <v>460</v>
      </c>
      <c r="C474" s="84" t="str">
        <f t="shared" ref="C474" si="86">IF(G474=0,"",IF(ISTEXT(G474),"",B474))</f>
        <v/>
      </c>
      <c r="D474" s="84"/>
      <c r="E474" s="84">
        <v>0</v>
      </c>
      <c r="F474" s="85">
        <v>0</v>
      </c>
      <c r="G474" s="141">
        <f t="shared" si="80"/>
        <v>0</v>
      </c>
      <c r="H474" s="306" t="s">
        <v>866</v>
      </c>
      <c r="I474" s="307"/>
      <c r="J474" s="307"/>
      <c r="K474" s="307"/>
      <c r="L474" s="307"/>
      <c r="M474" s="307"/>
      <c r="N474" s="307"/>
      <c r="O474" s="307"/>
      <c r="P474" s="307"/>
      <c r="Q474" s="308"/>
    </row>
    <row r="475" spans="1:17" ht="21" customHeight="1" x14ac:dyDescent="0.2">
      <c r="A475" s="117"/>
      <c r="B475" s="84">
        <v>461</v>
      </c>
      <c r="C475" s="84" t="str">
        <f>IF(G475=0,"",IF(ISTEXT(G475),"",B475))</f>
        <v/>
      </c>
      <c r="D475" s="84"/>
      <c r="E475" s="84">
        <v>0</v>
      </c>
      <c r="F475" s="85">
        <v>0</v>
      </c>
      <c r="G475" s="141" t="s">
        <v>16</v>
      </c>
      <c r="H475" s="306" t="s">
        <v>582</v>
      </c>
      <c r="I475" s="307"/>
      <c r="J475" s="307"/>
      <c r="K475" s="307"/>
      <c r="L475" s="307"/>
      <c r="M475" s="307"/>
      <c r="N475" s="307"/>
      <c r="O475" s="307"/>
      <c r="P475" s="307"/>
      <c r="Q475" s="308"/>
    </row>
    <row r="476" spans="1:17" ht="21" customHeight="1" x14ac:dyDescent="0.2">
      <c r="A476" s="117"/>
      <c r="B476" s="84">
        <v>462</v>
      </c>
      <c r="C476" s="84" t="str">
        <f t="shared" si="79"/>
        <v/>
      </c>
      <c r="D476" s="84"/>
      <c r="E476" s="84">
        <v>0</v>
      </c>
      <c r="F476" s="85">
        <v>0</v>
      </c>
      <c r="G476" s="141">
        <f>SUM(J476:Q476)</f>
        <v>0</v>
      </c>
      <c r="H476" s="306" t="s">
        <v>583</v>
      </c>
      <c r="I476" s="307"/>
      <c r="J476" s="307"/>
      <c r="K476" s="307"/>
      <c r="L476" s="307"/>
      <c r="M476" s="307"/>
      <c r="N476" s="307"/>
      <c r="O476" s="307"/>
      <c r="P476" s="307"/>
      <c r="Q476" s="308"/>
    </row>
    <row r="477" spans="1:17" ht="21" customHeight="1" x14ac:dyDescent="0.2">
      <c r="A477" s="117"/>
      <c r="B477" s="84">
        <v>463</v>
      </c>
      <c r="C477" s="84" t="str">
        <f>IF(G477=0,"",IF(ISTEXT(G477),"",B477))</f>
        <v/>
      </c>
      <c r="D477" s="84"/>
      <c r="E477" s="84">
        <v>0</v>
      </c>
      <c r="F477" s="85">
        <v>0</v>
      </c>
      <c r="G477" s="141" t="s">
        <v>16</v>
      </c>
      <c r="H477" s="306" t="s">
        <v>584</v>
      </c>
      <c r="I477" s="307"/>
      <c r="J477" s="307"/>
      <c r="K477" s="307"/>
      <c r="L477" s="307"/>
      <c r="M477" s="307"/>
      <c r="N477" s="307"/>
      <c r="O477" s="307"/>
      <c r="P477" s="307"/>
      <c r="Q477" s="308"/>
    </row>
    <row r="478" spans="1:17" ht="21" customHeight="1" x14ac:dyDescent="0.2">
      <c r="A478" s="117"/>
      <c r="B478" s="84">
        <v>464</v>
      </c>
      <c r="C478" s="84" t="str">
        <f t="shared" si="79"/>
        <v/>
      </c>
      <c r="D478" s="84"/>
      <c r="E478" s="84">
        <v>0</v>
      </c>
      <c r="F478" s="85">
        <v>0</v>
      </c>
      <c r="G478" s="141">
        <f t="shared" si="80"/>
        <v>0</v>
      </c>
      <c r="H478" s="306" t="s">
        <v>168</v>
      </c>
      <c r="I478" s="307"/>
      <c r="J478" s="307"/>
      <c r="K478" s="307"/>
      <c r="L478" s="307"/>
      <c r="M478" s="307"/>
      <c r="N478" s="307"/>
      <c r="O478" s="307"/>
      <c r="P478" s="307"/>
      <c r="Q478" s="308"/>
    </row>
    <row r="479" spans="1:17" ht="21" customHeight="1" x14ac:dyDescent="0.2">
      <c r="A479" s="117"/>
      <c r="B479" s="84">
        <v>465</v>
      </c>
      <c r="C479" s="84" t="str">
        <f>IF(G479=0,"",IF(ISTEXT(G479),"",B479))</f>
        <v/>
      </c>
      <c r="D479" s="84"/>
      <c r="E479" s="84">
        <v>0</v>
      </c>
      <c r="F479" s="85">
        <v>0</v>
      </c>
      <c r="G479" s="141">
        <f t="shared" si="80"/>
        <v>0</v>
      </c>
      <c r="H479" s="306" t="s">
        <v>677</v>
      </c>
      <c r="I479" s="307"/>
      <c r="J479" s="307"/>
      <c r="K479" s="307"/>
      <c r="L479" s="307"/>
      <c r="M479" s="307"/>
      <c r="N479" s="307"/>
      <c r="O479" s="307"/>
      <c r="P479" s="307"/>
      <c r="Q479" s="308"/>
    </row>
    <row r="480" spans="1:17" ht="21" customHeight="1" x14ac:dyDescent="0.2">
      <c r="A480" s="119"/>
      <c r="B480" s="84">
        <v>466</v>
      </c>
      <c r="C480" s="84" t="str">
        <f t="shared" si="79"/>
        <v/>
      </c>
      <c r="D480" s="84"/>
      <c r="E480" s="84"/>
      <c r="F480" s="85"/>
      <c r="G480" s="141" t="s">
        <v>16</v>
      </c>
      <c r="H480" s="306" t="s">
        <v>225</v>
      </c>
      <c r="I480" s="307"/>
      <c r="J480" s="307"/>
      <c r="K480" s="307"/>
      <c r="L480" s="307"/>
      <c r="M480" s="307"/>
      <c r="N480" s="307"/>
      <c r="O480" s="307"/>
      <c r="P480" s="307"/>
      <c r="Q480" s="308"/>
    </row>
    <row r="481" spans="1:20" ht="21" customHeight="1" x14ac:dyDescent="0.2">
      <c r="A481" s="119"/>
      <c r="B481" s="84">
        <v>467</v>
      </c>
      <c r="C481" s="84" t="str">
        <f>IF(G481=0,"",IF(ISTEXT(G481),"",B481))</f>
        <v/>
      </c>
      <c r="D481" s="84"/>
      <c r="E481" s="84"/>
      <c r="F481" s="85"/>
      <c r="G481" s="141">
        <f t="shared" si="80"/>
        <v>0</v>
      </c>
      <c r="H481" s="306" t="s">
        <v>678</v>
      </c>
      <c r="I481" s="307"/>
      <c r="J481" s="307"/>
      <c r="K481" s="307"/>
      <c r="L481" s="307"/>
      <c r="M481" s="307"/>
      <c r="N481" s="307"/>
      <c r="O481" s="307"/>
      <c r="P481" s="307"/>
      <c r="Q481" s="308"/>
    </row>
    <row r="482" spans="1:20" ht="21" customHeight="1" x14ac:dyDescent="0.2">
      <c r="A482" s="117"/>
      <c r="B482" s="84">
        <v>468</v>
      </c>
      <c r="C482" s="84" t="str">
        <f>IF(G482=0,"",IF(ISTEXT(G482),"",B482))</f>
        <v/>
      </c>
      <c r="D482" s="84"/>
      <c r="E482" s="84">
        <v>0</v>
      </c>
      <c r="F482" s="85">
        <v>0</v>
      </c>
      <c r="G482" s="141">
        <f t="shared" si="80"/>
        <v>0</v>
      </c>
      <c r="H482" s="306" t="s">
        <v>33</v>
      </c>
      <c r="I482" s="307"/>
      <c r="J482" s="307"/>
      <c r="K482" s="307"/>
      <c r="L482" s="307"/>
      <c r="M482" s="307"/>
      <c r="N482" s="307"/>
      <c r="O482" s="307"/>
      <c r="P482" s="307"/>
      <c r="Q482" s="308"/>
    </row>
    <row r="483" spans="1:20" ht="21" customHeight="1" x14ac:dyDescent="0.2">
      <c r="A483" s="117"/>
      <c r="B483" s="84">
        <v>469</v>
      </c>
      <c r="C483" s="84" t="str">
        <f>IF(G483=0,"",IF(ISTEXT(G483),"",B483))</f>
        <v/>
      </c>
      <c r="D483" s="84"/>
      <c r="E483" s="84">
        <v>0</v>
      </c>
      <c r="F483" s="85">
        <v>0</v>
      </c>
      <c r="G483" s="141">
        <f t="shared" si="80"/>
        <v>0</v>
      </c>
      <c r="H483" s="306" t="s">
        <v>645</v>
      </c>
      <c r="I483" s="307"/>
      <c r="J483" s="307"/>
      <c r="K483" s="307"/>
      <c r="L483" s="307"/>
      <c r="M483" s="307"/>
      <c r="N483" s="307"/>
      <c r="O483" s="307"/>
      <c r="P483" s="307"/>
      <c r="Q483" s="308"/>
    </row>
    <row r="484" spans="1:20" ht="21" customHeight="1" x14ac:dyDescent="0.2">
      <c r="A484" s="117"/>
      <c r="B484" s="84">
        <v>470</v>
      </c>
      <c r="C484" s="84" t="str">
        <f>IF(G484=0,"",IF(ISTEXT(G484),"",B484))</f>
        <v/>
      </c>
      <c r="D484" s="84"/>
      <c r="E484" s="84">
        <v>0</v>
      </c>
      <c r="F484" s="85">
        <v>0</v>
      </c>
      <c r="G484" s="141" t="s">
        <v>16</v>
      </c>
      <c r="H484" s="306" t="s">
        <v>646</v>
      </c>
      <c r="I484" s="307"/>
      <c r="J484" s="307"/>
      <c r="K484" s="307"/>
      <c r="L484" s="307"/>
      <c r="M484" s="307"/>
      <c r="N484" s="307"/>
      <c r="O484" s="307"/>
      <c r="P484" s="307"/>
      <c r="Q484" s="308"/>
    </row>
    <row r="485" spans="1:20" ht="21" customHeight="1" x14ac:dyDescent="0.2">
      <c r="A485" s="117"/>
      <c r="B485" s="84">
        <v>471</v>
      </c>
      <c r="C485" s="84" t="str">
        <f t="shared" si="79"/>
        <v/>
      </c>
      <c r="D485" s="84"/>
      <c r="E485" s="84">
        <v>0</v>
      </c>
      <c r="F485" s="85">
        <v>0</v>
      </c>
      <c r="G485" s="141" t="s">
        <v>16</v>
      </c>
      <c r="H485" s="306" t="s">
        <v>647</v>
      </c>
      <c r="I485" s="307"/>
      <c r="J485" s="307"/>
      <c r="K485" s="307"/>
      <c r="L485" s="307"/>
      <c r="M485" s="307"/>
      <c r="N485" s="307"/>
      <c r="O485" s="307"/>
      <c r="P485" s="307"/>
      <c r="Q485" s="308"/>
    </row>
    <row r="486" spans="1:20" ht="21" customHeight="1" x14ac:dyDescent="0.2">
      <c r="A486" s="117"/>
      <c r="B486" s="84">
        <v>472</v>
      </c>
      <c r="C486" s="84" t="str">
        <f t="shared" si="79"/>
        <v/>
      </c>
      <c r="D486" s="84"/>
      <c r="E486" s="84">
        <v>0</v>
      </c>
      <c r="F486" s="85">
        <v>0</v>
      </c>
      <c r="G486" s="141">
        <f t="shared" si="80"/>
        <v>0</v>
      </c>
      <c r="H486" s="306" t="s">
        <v>915</v>
      </c>
      <c r="I486" s="307"/>
      <c r="J486" s="307"/>
      <c r="K486" s="307"/>
      <c r="L486" s="307"/>
      <c r="M486" s="307"/>
      <c r="N486" s="307"/>
      <c r="O486" s="307"/>
      <c r="P486" s="307"/>
      <c r="Q486" s="308"/>
    </row>
    <row r="487" spans="1:20" ht="21" customHeight="1" x14ac:dyDescent="0.2">
      <c r="A487" s="117"/>
      <c r="B487" s="84">
        <v>473</v>
      </c>
      <c r="C487" s="84" t="str">
        <f t="shared" ref="C487:C492" si="87">IF(G487=0,"",IF(ISTEXT(G487),"",B487))</f>
        <v/>
      </c>
      <c r="D487" s="84"/>
      <c r="E487" s="84">
        <v>0</v>
      </c>
      <c r="F487" s="85">
        <v>0</v>
      </c>
      <c r="G487" s="141">
        <f t="shared" si="80"/>
        <v>0</v>
      </c>
      <c r="H487" s="306" t="s">
        <v>884</v>
      </c>
      <c r="I487" s="307"/>
      <c r="J487" s="307"/>
      <c r="K487" s="307"/>
      <c r="L487" s="307"/>
      <c r="M487" s="307"/>
      <c r="N487" s="307"/>
      <c r="O487" s="307"/>
      <c r="P487" s="307"/>
      <c r="Q487" s="308"/>
    </row>
    <row r="488" spans="1:20" ht="21" customHeight="1" x14ac:dyDescent="0.2">
      <c r="A488" s="117"/>
      <c r="B488" s="84">
        <v>474</v>
      </c>
      <c r="C488" s="84" t="str">
        <f t="shared" si="87"/>
        <v/>
      </c>
      <c r="D488" s="84"/>
      <c r="E488" s="84">
        <v>0</v>
      </c>
      <c r="F488" s="85">
        <v>0</v>
      </c>
      <c r="G488" s="141">
        <f t="shared" si="80"/>
        <v>0</v>
      </c>
      <c r="H488" s="306" t="s">
        <v>707</v>
      </c>
      <c r="I488" s="307"/>
      <c r="J488" s="307"/>
      <c r="K488" s="307"/>
      <c r="L488" s="307"/>
      <c r="M488" s="307"/>
      <c r="N488" s="307"/>
      <c r="O488" s="307"/>
      <c r="P488" s="307"/>
      <c r="Q488" s="308"/>
    </row>
    <row r="489" spans="1:20" ht="21" customHeight="1" x14ac:dyDescent="0.2">
      <c r="A489" s="117"/>
      <c r="B489" s="84">
        <v>475</v>
      </c>
      <c r="C489" s="84" t="str">
        <f t="shared" si="87"/>
        <v/>
      </c>
      <c r="D489" s="84"/>
      <c r="E489" s="84">
        <v>0</v>
      </c>
      <c r="F489" s="85">
        <v>0</v>
      </c>
      <c r="G489" s="141">
        <f t="shared" si="80"/>
        <v>0</v>
      </c>
      <c r="H489" s="313" t="s">
        <v>738</v>
      </c>
      <c r="I489" s="307"/>
      <c r="J489" s="307"/>
      <c r="K489" s="307"/>
      <c r="L489" s="307"/>
      <c r="M489" s="307"/>
      <c r="N489" s="307"/>
      <c r="O489" s="307"/>
      <c r="P489" s="307"/>
      <c r="Q489" s="308"/>
    </row>
    <row r="490" spans="1:20" ht="21" customHeight="1" x14ac:dyDescent="0.2">
      <c r="A490" s="117"/>
      <c r="B490" s="84">
        <v>476</v>
      </c>
      <c r="C490" s="84" t="str">
        <f t="shared" si="87"/>
        <v/>
      </c>
      <c r="D490" s="84"/>
      <c r="E490" s="84">
        <v>0</v>
      </c>
      <c r="F490" s="85">
        <v>0</v>
      </c>
      <c r="G490" s="141" t="s">
        <v>16</v>
      </c>
      <c r="H490" s="313" t="s">
        <v>805</v>
      </c>
      <c r="I490" s="307"/>
      <c r="J490" s="307"/>
      <c r="K490" s="307"/>
      <c r="L490" s="307"/>
      <c r="M490" s="307"/>
      <c r="N490" s="307"/>
      <c r="O490" s="307"/>
      <c r="P490" s="307"/>
      <c r="Q490" s="308"/>
    </row>
    <row r="491" spans="1:20" ht="21" customHeight="1" x14ac:dyDescent="0.2">
      <c r="A491" s="117"/>
      <c r="B491" s="84">
        <v>477</v>
      </c>
      <c r="C491" s="84" t="str">
        <f t="shared" si="87"/>
        <v/>
      </c>
      <c r="D491" s="84"/>
      <c r="E491" s="84">
        <v>0</v>
      </c>
      <c r="F491" s="85">
        <v>0</v>
      </c>
      <c r="G491" s="141">
        <f t="shared" ref="G491" si="88">SUM(J491:Q491)</f>
        <v>0</v>
      </c>
      <c r="H491" s="306" t="s">
        <v>708</v>
      </c>
      <c r="I491" s="307"/>
      <c r="J491" s="307"/>
      <c r="K491" s="307"/>
      <c r="L491" s="307"/>
      <c r="M491" s="307"/>
      <c r="N491" s="307"/>
      <c r="O491" s="307"/>
      <c r="P491" s="307"/>
      <c r="Q491" s="308"/>
    </row>
    <row r="492" spans="1:20" ht="21" customHeight="1" x14ac:dyDescent="0.2">
      <c r="A492" s="117"/>
      <c r="B492" s="84">
        <v>478</v>
      </c>
      <c r="C492" s="84" t="str">
        <f t="shared" si="87"/>
        <v/>
      </c>
      <c r="D492" s="84"/>
      <c r="E492" s="84">
        <v>0</v>
      </c>
      <c r="F492" s="85">
        <v>0</v>
      </c>
      <c r="G492" s="141">
        <f t="shared" si="80"/>
        <v>0</v>
      </c>
      <c r="H492" s="306" t="s">
        <v>856</v>
      </c>
      <c r="I492" s="307"/>
      <c r="J492" s="307"/>
      <c r="K492" s="307"/>
      <c r="L492" s="307"/>
      <c r="M492" s="307"/>
      <c r="N492" s="307"/>
      <c r="O492" s="307"/>
      <c r="P492" s="307"/>
      <c r="Q492" s="308"/>
    </row>
    <row r="493" spans="1:20" s="7" customFormat="1" ht="27.6" customHeight="1" x14ac:dyDescent="0.2">
      <c r="A493" s="117"/>
      <c r="B493" s="84">
        <v>479</v>
      </c>
      <c r="C493" s="84" t="str">
        <f>IF(SUM(C494:C500)&gt;0,B493,"")</f>
        <v/>
      </c>
      <c r="D493" s="84">
        <v>1</v>
      </c>
      <c r="E493" s="84" t="s">
        <v>380</v>
      </c>
      <c r="F493" s="85" t="s">
        <v>0</v>
      </c>
      <c r="G493" s="88" t="s">
        <v>1</v>
      </c>
      <c r="H493" s="207" t="s">
        <v>844</v>
      </c>
      <c r="I493" s="207"/>
      <c r="J493" s="89"/>
      <c r="K493" s="94"/>
      <c r="L493" s="244"/>
      <c r="M493" s="244"/>
      <c r="N493" s="185"/>
      <c r="O493" s="185"/>
      <c r="P493" s="185"/>
      <c r="Q493" s="185">
        <f>SUM(G495:G525)</f>
        <v>0</v>
      </c>
      <c r="R493" s="121"/>
      <c r="T493" s="8"/>
    </row>
    <row r="494" spans="1:20" ht="21" customHeight="1" x14ac:dyDescent="0.2">
      <c r="A494" s="117"/>
      <c r="B494" s="84">
        <v>480</v>
      </c>
      <c r="C494" s="84" t="str">
        <f>IF(G494=0,"",IF(ISTEXT(G494),"",B494))</f>
        <v/>
      </c>
      <c r="D494" s="84"/>
      <c r="E494" s="84">
        <v>0</v>
      </c>
      <c r="F494" s="85">
        <v>0</v>
      </c>
      <c r="G494" s="141">
        <f>SUM(J494:Q494)</f>
        <v>0</v>
      </c>
      <c r="H494" s="313" t="s">
        <v>845</v>
      </c>
      <c r="I494" s="307"/>
      <c r="J494" s="307"/>
      <c r="K494" s="307"/>
      <c r="L494" s="307"/>
      <c r="M494" s="307"/>
      <c r="N494" s="307"/>
      <c r="O494" s="307"/>
      <c r="P494" s="307"/>
      <c r="Q494" s="308"/>
    </row>
    <row r="495" spans="1:20" ht="21" customHeight="1" x14ac:dyDescent="0.2">
      <c r="A495" s="117"/>
      <c r="B495" s="84">
        <v>481</v>
      </c>
      <c r="C495" s="84" t="str">
        <f t="shared" ref="C495:C500" si="89">IF(G495=0,"",IF(ISTEXT(G495),"",B495))</f>
        <v/>
      </c>
      <c r="D495" s="84"/>
      <c r="E495" s="84">
        <v>0</v>
      </c>
      <c r="F495" s="85">
        <v>0</v>
      </c>
      <c r="G495" s="141" t="s">
        <v>16</v>
      </c>
      <c r="H495" s="313" t="s">
        <v>553</v>
      </c>
      <c r="I495" s="307"/>
      <c r="J495" s="307"/>
      <c r="K495" s="307"/>
      <c r="L495" s="307"/>
      <c r="M495" s="307"/>
      <c r="N495" s="307"/>
      <c r="O495" s="307"/>
      <c r="P495" s="307"/>
      <c r="Q495" s="308"/>
    </row>
    <row r="496" spans="1:20" ht="21" customHeight="1" x14ac:dyDescent="0.2">
      <c r="A496" s="117"/>
      <c r="B496" s="84">
        <v>482</v>
      </c>
      <c r="C496" s="84" t="str">
        <f t="shared" si="89"/>
        <v/>
      </c>
      <c r="D496" s="84"/>
      <c r="E496" s="84">
        <v>0</v>
      </c>
      <c r="F496" s="85">
        <v>0</v>
      </c>
      <c r="G496" s="141">
        <f t="shared" ref="G496:G499" si="90">SUM(J496:Q496)</f>
        <v>0</v>
      </c>
      <c r="H496" s="306" t="s">
        <v>847</v>
      </c>
      <c r="I496" s="307"/>
      <c r="J496" s="307"/>
      <c r="K496" s="307"/>
      <c r="L496" s="307"/>
      <c r="M496" s="307"/>
      <c r="N496" s="307"/>
      <c r="O496" s="307"/>
      <c r="P496" s="307"/>
      <c r="Q496" s="308"/>
    </row>
    <row r="497" spans="1:20" ht="21" customHeight="1" x14ac:dyDescent="0.2">
      <c r="A497" s="117"/>
      <c r="B497" s="84">
        <v>483</v>
      </c>
      <c r="C497" s="84" t="str">
        <f t="shared" si="89"/>
        <v/>
      </c>
      <c r="D497" s="84"/>
      <c r="E497" s="84"/>
      <c r="F497" s="85"/>
      <c r="G497" s="141">
        <f t="shared" si="90"/>
        <v>0</v>
      </c>
      <c r="H497" s="306" t="s">
        <v>551</v>
      </c>
      <c r="I497" s="307"/>
      <c r="J497" s="307"/>
      <c r="K497" s="307"/>
      <c r="L497" s="307"/>
      <c r="M497" s="307"/>
      <c r="N497" s="307"/>
      <c r="O497" s="307"/>
      <c r="P497" s="307"/>
      <c r="Q497" s="308"/>
    </row>
    <row r="498" spans="1:20" ht="21" customHeight="1" x14ac:dyDescent="0.2">
      <c r="A498" s="117"/>
      <c r="B498" s="84">
        <v>484</v>
      </c>
      <c r="C498" s="84" t="str">
        <f t="shared" si="89"/>
        <v/>
      </c>
      <c r="D498" s="84"/>
      <c r="E498" s="84">
        <v>0</v>
      </c>
      <c r="F498" s="85">
        <v>0</v>
      </c>
      <c r="G498" s="141">
        <f t="shared" si="90"/>
        <v>0</v>
      </c>
      <c r="H498" s="313" t="s">
        <v>768</v>
      </c>
      <c r="I498" s="314"/>
      <c r="J498" s="314"/>
      <c r="K498" s="314"/>
      <c r="L498" s="314"/>
      <c r="M498" s="314"/>
      <c r="N498" s="314"/>
      <c r="O498" s="314"/>
      <c r="P498" s="314"/>
      <c r="Q498" s="315"/>
    </row>
    <row r="499" spans="1:20" ht="21" customHeight="1" x14ac:dyDescent="0.2">
      <c r="A499" s="117"/>
      <c r="B499" s="84">
        <v>485</v>
      </c>
      <c r="C499" s="84" t="str">
        <f t="shared" si="89"/>
        <v/>
      </c>
      <c r="D499" s="84"/>
      <c r="E499" s="84">
        <v>0</v>
      </c>
      <c r="F499" s="85">
        <v>0</v>
      </c>
      <c r="G499" s="141">
        <f t="shared" si="90"/>
        <v>0</v>
      </c>
      <c r="H499" s="306" t="s">
        <v>848</v>
      </c>
      <c r="I499" s="307"/>
      <c r="J499" s="307"/>
      <c r="K499" s="307"/>
      <c r="L499" s="307"/>
      <c r="M499" s="307"/>
      <c r="N499" s="307"/>
      <c r="O499" s="307"/>
      <c r="P499" s="307"/>
      <c r="Q499" s="308"/>
    </row>
    <row r="500" spans="1:20" ht="21" customHeight="1" x14ac:dyDescent="0.2">
      <c r="A500" s="117"/>
      <c r="B500" s="84">
        <v>486</v>
      </c>
      <c r="C500" s="84" t="str">
        <f t="shared" si="89"/>
        <v/>
      </c>
      <c r="D500" s="84"/>
      <c r="E500" s="84">
        <v>0</v>
      </c>
      <c r="F500" s="85">
        <v>0</v>
      </c>
      <c r="G500" s="141">
        <f t="shared" ref="G500" si="91">SUM(J500:Q500)</f>
        <v>0</v>
      </c>
      <c r="H500" s="306" t="s">
        <v>849</v>
      </c>
      <c r="I500" s="307"/>
      <c r="J500" s="307"/>
      <c r="K500" s="307"/>
      <c r="L500" s="307"/>
      <c r="M500" s="307"/>
      <c r="N500" s="307"/>
      <c r="O500" s="307"/>
      <c r="P500" s="307"/>
      <c r="Q500" s="308"/>
    </row>
    <row r="501" spans="1:20" s="7" customFormat="1" ht="27.6" customHeight="1" x14ac:dyDescent="0.2">
      <c r="A501" s="117"/>
      <c r="B501" s="84">
        <v>487</v>
      </c>
      <c r="C501" s="84" t="str">
        <f>IF(SUM(C502:C515)&gt;0,B501,"")</f>
        <v/>
      </c>
      <c r="D501" s="84">
        <v>1</v>
      </c>
      <c r="E501" s="84" t="s">
        <v>380</v>
      </c>
      <c r="F501" s="85" t="s">
        <v>0</v>
      </c>
      <c r="G501" s="88" t="s">
        <v>1</v>
      </c>
      <c r="H501" s="207" t="s">
        <v>272</v>
      </c>
      <c r="I501" s="207"/>
      <c r="J501" s="89"/>
      <c r="K501" s="89"/>
      <c r="L501" s="185"/>
      <c r="M501" s="185"/>
      <c r="N501" s="185"/>
      <c r="O501" s="185"/>
      <c r="P501" s="185"/>
      <c r="Q501" s="185">
        <f>SUM(G502:G515)</f>
        <v>0</v>
      </c>
      <c r="R501" s="121"/>
      <c r="T501" s="8"/>
    </row>
    <row r="502" spans="1:20" ht="21" customHeight="1" x14ac:dyDescent="0.2">
      <c r="A502" s="117"/>
      <c r="B502" s="84">
        <v>488</v>
      </c>
      <c r="C502" s="84" t="str">
        <f t="shared" ref="C502:C515" si="92">IF(G502=0,"",IF(ISTEXT(G502),"",B502))</f>
        <v/>
      </c>
      <c r="D502" s="84"/>
      <c r="E502" s="84">
        <v>0</v>
      </c>
      <c r="F502" s="85">
        <v>0</v>
      </c>
      <c r="G502" s="141">
        <f t="shared" si="80"/>
        <v>0</v>
      </c>
      <c r="H502" s="378" t="s">
        <v>275</v>
      </c>
      <c r="I502" s="379"/>
      <c r="J502" s="379"/>
      <c r="K502" s="379"/>
      <c r="L502" s="379"/>
      <c r="M502" s="379"/>
      <c r="N502" s="379"/>
      <c r="O502" s="379"/>
      <c r="P502" s="379"/>
      <c r="Q502" s="380"/>
    </row>
    <row r="503" spans="1:20" ht="21" customHeight="1" x14ac:dyDescent="0.2">
      <c r="A503" s="117"/>
      <c r="B503" s="84">
        <v>489</v>
      </c>
      <c r="C503" s="84" t="str">
        <f t="shared" si="92"/>
        <v/>
      </c>
      <c r="D503" s="84"/>
      <c r="E503" s="84">
        <v>0</v>
      </c>
      <c r="F503" s="85">
        <v>0</v>
      </c>
      <c r="G503" s="141">
        <f t="shared" si="80"/>
        <v>0</v>
      </c>
      <c r="H503" s="378" t="s">
        <v>276</v>
      </c>
      <c r="I503" s="379"/>
      <c r="J503" s="379"/>
      <c r="K503" s="379"/>
      <c r="L503" s="379"/>
      <c r="M503" s="379"/>
      <c r="N503" s="379"/>
      <c r="O503" s="379"/>
      <c r="P503" s="379"/>
      <c r="Q503" s="380"/>
    </row>
    <row r="504" spans="1:20" ht="21" customHeight="1" x14ac:dyDescent="0.2">
      <c r="A504" s="117"/>
      <c r="B504" s="84">
        <v>490</v>
      </c>
      <c r="C504" s="84" t="str">
        <f t="shared" si="92"/>
        <v/>
      </c>
      <c r="D504" s="84"/>
      <c r="E504" s="84">
        <v>0</v>
      </c>
      <c r="F504" s="85">
        <v>0</v>
      </c>
      <c r="G504" s="141" t="s">
        <v>16</v>
      </c>
      <c r="H504" s="378" t="s">
        <v>277</v>
      </c>
      <c r="I504" s="379"/>
      <c r="J504" s="379"/>
      <c r="K504" s="379"/>
      <c r="L504" s="379"/>
      <c r="M504" s="379"/>
      <c r="N504" s="379"/>
      <c r="O504" s="379"/>
      <c r="P504" s="379"/>
      <c r="Q504" s="380"/>
    </row>
    <row r="505" spans="1:20" ht="21" customHeight="1" x14ac:dyDescent="0.2">
      <c r="A505" s="117"/>
      <c r="B505" s="84">
        <v>491</v>
      </c>
      <c r="C505" s="84" t="str">
        <f t="shared" si="92"/>
        <v/>
      </c>
      <c r="D505" s="84"/>
      <c r="E505" s="84">
        <v>0</v>
      </c>
      <c r="F505" s="85">
        <v>0</v>
      </c>
      <c r="G505" s="89" t="s">
        <v>16</v>
      </c>
      <c r="H505" s="378" t="s">
        <v>278</v>
      </c>
      <c r="I505" s="379"/>
      <c r="J505" s="379"/>
      <c r="K505" s="379"/>
      <c r="L505" s="379"/>
      <c r="M505" s="379"/>
      <c r="N505" s="379"/>
      <c r="O505" s="379"/>
      <c r="P505" s="379"/>
      <c r="Q505" s="380"/>
    </row>
    <row r="506" spans="1:20" ht="21" customHeight="1" x14ac:dyDescent="0.2">
      <c r="A506" s="117"/>
      <c r="B506" s="84">
        <v>492</v>
      </c>
      <c r="C506" s="84" t="str">
        <f t="shared" si="92"/>
        <v/>
      </c>
      <c r="D506" s="84"/>
      <c r="E506" s="84">
        <v>0</v>
      </c>
      <c r="F506" s="85">
        <v>0</v>
      </c>
      <c r="G506" s="89">
        <f t="shared" ref="G506:G514" si="93">SUM(J506:Q506)</f>
        <v>0</v>
      </c>
      <c r="H506" s="381" t="s">
        <v>874</v>
      </c>
      <c r="I506" s="382"/>
      <c r="J506" s="382"/>
      <c r="K506" s="382"/>
      <c r="L506" s="382"/>
      <c r="M506" s="382"/>
      <c r="N506" s="382"/>
      <c r="O506" s="382"/>
      <c r="P506" s="382"/>
      <c r="Q506" s="383"/>
    </row>
    <row r="507" spans="1:20" ht="21" customHeight="1" x14ac:dyDescent="0.2">
      <c r="A507" s="117"/>
      <c r="B507" s="84">
        <v>493</v>
      </c>
      <c r="C507" s="84" t="str">
        <f t="shared" si="92"/>
        <v/>
      </c>
      <c r="D507" s="84"/>
      <c r="E507" s="84">
        <v>0</v>
      </c>
      <c r="F507" s="85">
        <v>0</v>
      </c>
      <c r="G507" s="89">
        <f t="shared" si="93"/>
        <v>0</v>
      </c>
      <c r="H507" s="378" t="s">
        <v>150</v>
      </c>
      <c r="I507" s="379"/>
      <c r="J507" s="379"/>
      <c r="K507" s="379"/>
      <c r="L507" s="379"/>
      <c r="M507" s="379"/>
      <c r="N507" s="379"/>
      <c r="O507" s="379"/>
      <c r="P507" s="379"/>
      <c r="Q507" s="380"/>
    </row>
    <row r="508" spans="1:20" ht="21" customHeight="1" x14ac:dyDescent="0.2">
      <c r="A508" s="117"/>
      <c r="B508" s="84">
        <v>494</v>
      </c>
      <c r="C508" s="84" t="str">
        <f t="shared" si="92"/>
        <v/>
      </c>
      <c r="D508" s="84"/>
      <c r="E508" s="84">
        <v>0</v>
      </c>
      <c r="F508" s="85">
        <v>0</v>
      </c>
      <c r="G508" s="141">
        <f t="shared" si="93"/>
        <v>0</v>
      </c>
      <c r="H508" s="378" t="s">
        <v>151</v>
      </c>
      <c r="I508" s="379"/>
      <c r="J508" s="379"/>
      <c r="K508" s="379"/>
      <c r="L508" s="379"/>
      <c r="M508" s="379"/>
      <c r="N508" s="379"/>
      <c r="O508" s="379"/>
      <c r="P508" s="379"/>
      <c r="Q508" s="380"/>
    </row>
    <row r="509" spans="1:20" ht="21" customHeight="1" x14ac:dyDescent="0.2">
      <c r="A509" s="117"/>
      <c r="B509" s="84">
        <v>495</v>
      </c>
      <c r="C509" s="84" t="str">
        <f t="shared" si="92"/>
        <v/>
      </c>
      <c r="D509" s="84"/>
      <c r="E509" s="84">
        <v>0</v>
      </c>
      <c r="F509" s="85">
        <v>0</v>
      </c>
      <c r="G509" s="89">
        <f t="shared" si="93"/>
        <v>0</v>
      </c>
      <c r="H509" s="378" t="s">
        <v>279</v>
      </c>
      <c r="I509" s="379"/>
      <c r="J509" s="379"/>
      <c r="K509" s="379"/>
      <c r="L509" s="379"/>
      <c r="M509" s="379"/>
      <c r="N509" s="379"/>
      <c r="O509" s="379"/>
      <c r="P509" s="379"/>
      <c r="Q509" s="380"/>
    </row>
    <row r="510" spans="1:20" ht="21" customHeight="1" x14ac:dyDescent="0.2">
      <c r="A510" s="117"/>
      <c r="B510" s="84">
        <v>496</v>
      </c>
      <c r="C510" s="84" t="str">
        <f t="shared" si="92"/>
        <v/>
      </c>
      <c r="D510" s="84"/>
      <c r="E510" s="84">
        <v>0</v>
      </c>
      <c r="F510" s="85">
        <v>0</v>
      </c>
      <c r="G510" s="89">
        <f t="shared" si="93"/>
        <v>0</v>
      </c>
      <c r="H510" s="378" t="s">
        <v>152</v>
      </c>
      <c r="I510" s="379"/>
      <c r="J510" s="379"/>
      <c r="K510" s="379"/>
      <c r="L510" s="379"/>
      <c r="M510" s="379"/>
      <c r="N510" s="379"/>
      <c r="O510" s="379"/>
      <c r="P510" s="379"/>
      <c r="Q510" s="380"/>
    </row>
    <row r="511" spans="1:20" ht="21" customHeight="1" x14ac:dyDescent="0.2">
      <c r="A511" s="117"/>
      <c r="B511" s="84">
        <v>497</v>
      </c>
      <c r="C511" s="84" t="str">
        <f t="shared" si="92"/>
        <v/>
      </c>
      <c r="D511" s="84"/>
      <c r="E511" s="84">
        <v>0</v>
      </c>
      <c r="F511" s="85">
        <v>0</v>
      </c>
      <c r="G511" s="89">
        <f t="shared" si="93"/>
        <v>0</v>
      </c>
      <c r="H511" s="378" t="s">
        <v>368</v>
      </c>
      <c r="I511" s="379"/>
      <c r="J511" s="379"/>
      <c r="K511" s="379"/>
      <c r="L511" s="379"/>
      <c r="M511" s="379"/>
      <c r="N511" s="379"/>
      <c r="O511" s="379"/>
      <c r="P511" s="379"/>
      <c r="Q511" s="380"/>
      <c r="R511" s="121">
        <v>0</v>
      </c>
    </row>
    <row r="512" spans="1:20" ht="21" customHeight="1" x14ac:dyDescent="0.2">
      <c r="A512" s="117"/>
      <c r="B512" s="84">
        <v>498</v>
      </c>
      <c r="C512" s="84" t="str">
        <f t="shared" si="92"/>
        <v/>
      </c>
      <c r="D512" s="84"/>
      <c r="E512" s="84">
        <v>0</v>
      </c>
      <c r="F512" s="85">
        <v>0</v>
      </c>
      <c r="G512" s="89">
        <f t="shared" si="93"/>
        <v>0</v>
      </c>
      <c r="H512" s="378" t="s">
        <v>164</v>
      </c>
      <c r="I512" s="379"/>
      <c r="J512" s="379"/>
      <c r="K512" s="379"/>
      <c r="L512" s="379"/>
      <c r="M512" s="379"/>
      <c r="N512" s="379"/>
      <c r="O512" s="379"/>
      <c r="P512" s="379"/>
      <c r="Q512" s="380"/>
    </row>
    <row r="513" spans="1:20" ht="21" customHeight="1" x14ac:dyDescent="0.2">
      <c r="A513" s="117"/>
      <c r="B513" s="84">
        <v>499</v>
      </c>
      <c r="C513" s="84" t="str">
        <f t="shared" si="92"/>
        <v/>
      </c>
      <c r="D513" s="84"/>
      <c r="E513" s="84">
        <v>0</v>
      </c>
      <c r="F513" s="85">
        <v>0</v>
      </c>
      <c r="G513" s="89">
        <f t="shared" si="93"/>
        <v>0</v>
      </c>
      <c r="H513" s="378" t="s">
        <v>367</v>
      </c>
      <c r="I513" s="379"/>
      <c r="J513" s="379"/>
      <c r="K513" s="379"/>
      <c r="L513" s="379"/>
      <c r="M513" s="379"/>
      <c r="N513" s="379"/>
      <c r="O513" s="379"/>
      <c r="P513" s="379"/>
      <c r="Q513" s="380"/>
    </row>
    <row r="514" spans="1:20" ht="21" customHeight="1" x14ac:dyDescent="0.2">
      <c r="A514" s="117"/>
      <c r="B514" s="84">
        <v>500</v>
      </c>
      <c r="C514" s="84" t="str">
        <f t="shared" si="92"/>
        <v/>
      </c>
      <c r="D514" s="84"/>
      <c r="E514" s="84">
        <v>0</v>
      </c>
      <c r="F514" s="85">
        <v>0</v>
      </c>
      <c r="G514" s="89">
        <f t="shared" si="93"/>
        <v>0</v>
      </c>
      <c r="H514" s="378" t="s">
        <v>759</v>
      </c>
      <c r="I514" s="379"/>
      <c r="J514" s="379"/>
      <c r="K514" s="379"/>
      <c r="L514" s="379"/>
      <c r="M514" s="379"/>
      <c r="N514" s="379"/>
      <c r="O514" s="379"/>
      <c r="P514" s="379"/>
      <c r="Q514" s="380"/>
    </row>
    <row r="515" spans="1:20" ht="21" customHeight="1" x14ac:dyDescent="0.2">
      <c r="A515" s="117"/>
      <c r="B515" s="84">
        <v>501</v>
      </c>
      <c r="C515" s="84" t="str">
        <f t="shared" si="92"/>
        <v/>
      </c>
      <c r="D515" s="84"/>
      <c r="E515" s="84">
        <v>0</v>
      </c>
      <c r="F515" s="85">
        <v>0</v>
      </c>
      <c r="G515" s="89" t="s">
        <v>16</v>
      </c>
      <c r="H515" s="378" t="s">
        <v>20</v>
      </c>
      <c r="I515" s="379"/>
      <c r="J515" s="379"/>
      <c r="K515" s="379"/>
      <c r="L515" s="379"/>
      <c r="M515" s="379"/>
      <c r="N515" s="379"/>
      <c r="O515" s="379"/>
      <c r="P515" s="379"/>
      <c r="Q515" s="380"/>
    </row>
    <row r="516" spans="1:20" s="7" customFormat="1" ht="27.6" customHeight="1" x14ac:dyDescent="0.2">
      <c r="A516" s="117"/>
      <c r="B516" s="84">
        <v>502</v>
      </c>
      <c r="C516" s="84" t="str">
        <f>IF(SUM(C517:C578)&gt;0,B516,"")</f>
        <v/>
      </c>
      <c r="D516" s="84">
        <v>1</v>
      </c>
      <c r="E516" s="84"/>
      <c r="F516" s="85"/>
      <c r="G516" s="86"/>
      <c r="H516" s="207" t="s">
        <v>269</v>
      </c>
      <c r="I516" s="207"/>
      <c r="J516" s="185"/>
      <c r="K516" s="185"/>
      <c r="L516" s="185"/>
      <c r="M516" s="185"/>
      <c r="N516" s="185"/>
      <c r="O516" s="185"/>
      <c r="P516" s="185"/>
      <c r="Q516" s="185">
        <f>SUM(G517:G563)</f>
        <v>0</v>
      </c>
      <c r="R516" s="121"/>
      <c r="T516" s="8"/>
    </row>
    <row r="517" spans="1:20" ht="21" customHeight="1" x14ac:dyDescent="0.2">
      <c r="A517" s="117"/>
      <c r="B517" s="84">
        <v>503</v>
      </c>
      <c r="C517" s="84" t="str">
        <f>IF(SUM(C518:C519)&gt;0,B517,"")</f>
        <v/>
      </c>
      <c r="D517" s="84">
        <v>2</v>
      </c>
      <c r="E517" s="84" t="s">
        <v>380</v>
      </c>
      <c r="F517" s="85" t="s">
        <v>0</v>
      </c>
      <c r="G517" s="88" t="s">
        <v>1</v>
      </c>
      <c r="H517" s="177" t="s">
        <v>630</v>
      </c>
      <c r="I517" s="178"/>
      <c r="J517" s="89" t="s">
        <v>54</v>
      </c>
      <c r="K517" s="89" t="s">
        <v>513</v>
      </c>
      <c r="L517" s="89" t="s">
        <v>513</v>
      </c>
      <c r="M517" s="89" t="s">
        <v>513</v>
      </c>
      <c r="N517" s="89" t="s">
        <v>513</v>
      </c>
      <c r="O517" s="89" t="s">
        <v>513</v>
      </c>
      <c r="P517" s="89" t="s">
        <v>513</v>
      </c>
      <c r="Q517" s="89" t="s">
        <v>513</v>
      </c>
    </row>
    <row r="518" spans="1:20" ht="21" customHeight="1" x14ac:dyDescent="0.2">
      <c r="A518" s="117"/>
      <c r="B518" s="84">
        <v>504</v>
      </c>
      <c r="C518" s="84" t="str">
        <f t="shared" ref="C518:C519" si="94">IF(G518=0,"",IF(ISTEXT(G518),"",B518))</f>
        <v/>
      </c>
      <c r="D518" s="84"/>
      <c r="E518" s="84">
        <v>0</v>
      </c>
      <c r="F518" s="85">
        <v>0</v>
      </c>
      <c r="G518" s="88">
        <f t="shared" ref="G518:G519" si="95">SUM(J518:Q518)</f>
        <v>0</v>
      </c>
      <c r="H518" s="177" t="s">
        <v>631</v>
      </c>
      <c r="I518" s="178"/>
      <c r="J518" s="89">
        <v>0</v>
      </c>
      <c r="K518" s="89" t="s">
        <v>381</v>
      </c>
      <c r="L518" s="89" t="s">
        <v>381</v>
      </c>
      <c r="M518" s="89" t="s">
        <v>381</v>
      </c>
      <c r="N518" s="89" t="s">
        <v>381</v>
      </c>
      <c r="O518" s="89" t="s">
        <v>381</v>
      </c>
      <c r="P518" s="89" t="s">
        <v>381</v>
      </c>
      <c r="Q518" s="89" t="s">
        <v>381</v>
      </c>
    </row>
    <row r="519" spans="1:20" ht="21" customHeight="1" x14ac:dyDescent="0.2">
      <c r="A519" s="117"/>
      <c r="B519" s="84">
        <v>505</v>
      </c>
      <c r="C519" s="84" t="str">
        <f t="shared" si="94"/>
        <v/>
      </c>
      <c r="D519" s="84"/>
      <c r="E519" s="84">
        <v>0</v>
      </c>
      <c r="F519" s="85">
        <v>0</v>
      </c>
      <c r="G519" s="88">
        <f t="shared" si="95"/>
        <v>0</v>
      </c>
      <c r="H519" s="177" t="s">
        <v>632</v>
      </c>
      <c r="I519" s="178"/>
      <c r="J519" s="89">
        <v>0</v>
      </c>
      <c r="K519" s="89" t="s">
        <v>381</v>
      </c>
      <c r="L519" s="89" t="s">
        <v>381</v>
      </c>
      <c r="M519" s="89" t="s">
        <v>381</v>
      </c>
      <c r="N519" s="89" t="s">
        <v>381</v>
      </c>
      <c r="O519" s="89" t="s">
        <v>381</v>
      </c>
      <c r="P519" s="89" t="s">
        <v>381</v>
      </c>
      <c r="Q519" s="89" t="s">
        <v>381</v>
      </c>
    </row>
    <row r="520" spans="1:20" ht="21" customHeight="1" x14ac:dyDescent="0.2">
      <c r="A520" s="117"/>
      <c r="B520" s="84">
        <v>506</v>
      </c>
      <c r="C520" s="84" t="str">
        <f>IF(SUM(C521:C524)&gt;0,B520,"")</f>
        <v/>
      </c>
      <c r="D520" s="84">
        <v>2</v>
      </c>
      <c r="E520" s="84" t="s">
        <v>380</v>
      </c>
      <c r="F520" s="85" t="s">
        <v>0</v>
      </c>
      <c r="G520" s="88" t="s">
        <v>1</v>
      </c>
      <c r="H520" s="177" t="s">
        <v>550</v>
      </c>
      <c r="I520" s="178"/>
      <c r="J520" s="89" t="s">
        <v>54</v>
      </c>
      <c r="K520" s="89"/>
      <c r="L520" s="89" t="s">
        <v>513</v>
      </c>
      <c r="M520" s="89" t="s">
        <v>513</v>
      </c>
      <c r="N520" s="89" t="s">
        <v>513</v>
      </c>
      <c r="O520" s="89" t="s">
        <v>513</v>
      </c>
      <c r="P520" s="89" t="s">
        <v>513</v>
      </c>
      <c r="Q520" s="89" t="s">
        <v>513</v>
      </c>
    </row>
    <row r="521" spans="1:20" ht="21" customHeight="1" x14ac:dyDescent="0.2">
      <c r="A521" s="117"/>
      <c r="B521" s="84">
        <v>507</v>
      </c>
      <c r="C521" s="84" t="str">
        <f>IF(G521=0,"",IF(ISTEXT(G521),"",B521))</f>
        <v/>
      </c>
      <c r="D521" s="84"/>
      <c r="E521" s="84">
        <v>0</v>
      </c>
      <c r="F521" s="85">
        <v>0</v>
      </c>
      <c r="G521" s="88">
        <f>SUM(J521:Q521)</f>
        <v>0</v>
      </c>
      <c r="H521" s="177" t="s">
        <v>551</v>
      </c>
      <c r="I521" s="178"/>
      <c r="J521" s="89">
        <v>0</v>
      </c>
      <c r="K521" s="89" t="s">
        <v>381</v>
      </c>
      <c r="L521" s="89" t="s">
        <v>381</v>
      </c>
      <c r="M521" s="89" t="s">
        <v>381</v>
      </c>
      <c r="N521" s="89" t="s">
        <v>381</v>
      </c>
      <c r="O521" s="89" t="s">
        <v>381</v>
      </c>
      <c r="P521" s="89" t="s">
        <v>381</v>
      </c>
      <c r="Q521" s="89" t="s">
        <v>381</v>
      </c>
    </row>
    <row r="522" spans="1:20" ht="21" customHeight="1" x14ac:dyDescent="0.2">
      <c r="A522" s="117"/>
      <c r="B522" s="84">
        <v>508</v>
      </c>
      <c r="C522" s="84" t="str">
        <f>IF(G522=0,"",IF(ISTEXT(G522),"",B522))</f>
        <v/>
      </c>
      <c r="D522" s="84"/>
      <c r="E522" s="84">
        <v>0</v>
      </c>
      <c r="F522" s="85">
        <v>0</v>
      </c>
      <c r="G522" s="88" t="s">
        <v>16</v>
      </c>
      <c r="H522" s="177" t="s">
        <v>552</v>
      </c>
      <c r="I522" s="178"/>
      <c r="J522" s="89">
        <v>0</v>
      </c>
      <c r="K522" s="89" t="s">
        <v>381</v>
      </c>
      <c r="L522" s="89" t="s">
        <v>381</v>
      </c>
      <c r="M522" s="89" t="s">
        <v>381</v>
      </c>
      <c r="N522" s="89" t="s">
        <v>381</v>
      </c>
      <c r="O522" s="89" t="s">
        <v>381</v>
      </c>
      <c r="P522" s="89" t="s">
        <v>381</v>
      </c>
      <c r="Q522" s="89" t="s">
        <v>381</v>
      </c>
    </row>
    <row r="523" spans="1:20" ht="21" customHeight="1" x14ac:dyDescent="0.2">
      <c r="A523" s="117"/>
      <c r="B523" s="84">
        <v>509</v>
      </c>
      <c r="C523" s="84" t="str">
        <f>IF(G523=0,"",IF(ISTEXT(G523),"",B523))</f>
        <v/>
      </c>
      <c r="D523" s="84"/>
      <c r="E523" s="84"/>
      <c r="F523" s="85"/>
      <c r="G523" s="88" t="s">
        <v>16</v>
      </c>
      <c r="H523" s="177" t="s">
        <v>553</v>
      </c>
      <c r="I523" s="178"/>
      <c r="J523" s="89">
        <v>0</v>
      </c>
      <c r="K523" s="89" t="s">
        <v>381</v>
      </c>
      <c r="L523" s="89" t="s">
        <v>381</v>
      </c>
      <c r="M523" s="89" t="s">
        <v>381</v>
      </c>
      <c r="N523" s="89" t="s">
        <v>381</v>
      </c>
      <c r="O523" s="89" t="s">
        <v>381</v>
      </c>
      <c r="P523" s="89" t="s">
        <v>381</v>
      </c>
      <c r="Q523" s="89" t="s">
        <v>381</v>
      </c>
    </row>
    <row r="524" spans="1:20" ht="21" customHeight="1" x14ac:dyDescent="0.2">
      <c r="A524" s="117"/>
      <c r="B524" s="84">
        <v>510</v>
      </c>
      <c r="C524" s="84" t="str">
        <f>IF(G524=0,"",IF(ISTEXT(G524),"",B524))</f>
        <v/>
      </c>
      <c r="D524" s="84"/>
      <c r="E524" s="84">
        <v>0</v>
      </c>
      <c r="F524" s="85">
        <v>0</v>
      </c>
      <c r="G524" s="88" t="s">
        <v>16</v>
      </c>
      <c r="H524" s="177" t="s">
        <v>711</v>
      </c>
      <c r="I524" s="178"/>
      <c r="J524" s="89">
        <v>0</v>
      </c>
      <c r="K524" s="89" t="s">
        <v>381</v>
      </c>
      <c r="L524" s="89" t="s">
        <v>381</v>
      </c>
      <c r="M524" s="89" t="s">
        <v>381</v>
      </c>
      <c r="N524" s="89" t="s">
        <v>381</v>
      </c>
      <c r="O524" s="89" t="s">
        <v>381</v>
      </c>
      <c r="P524" s="89" t="s">
        <v>381</v>
      </c>
      <c r="Q524" s="89" t="s">
        <v>381</v>
      </c>
    </row>
    <row r="525" spans="1:20" ht="21" customHeight="1" x14ac:dyDescent="0.2">
      <c r="A525" s="117"/>
      <c r="B525" s="84">
        <v>511</v>
      </c>
      <c r="C525" s="84" t="str">
        <f>IF(SUM(C526:C530)&gt;0,B525,"")</f>
        <v/>
      </c>
      <c r="D525" s="84">
        <v>2</v>
      </c>
      <c r="E525" s="84" t="s">
        <v>380</v>
      </c>
      <c r="F525" s="85" t="s">
        <v>0</v>
      </c>
      <c r="G525" s="88" t="s">
        <v>1</v>
      </c>
      <c r="H525" s="266" t="s">
        <v>841</v>
      </c>
      <c r="I525" s="265"/>
      <c r="J525" s="89" t="s">
        <v>54</v>
      </c>
      <c r="K525" s="89"/>
      <c r="L525" s="89" t="s">
        <v>513</v>
      </c>
      <c r="M525" s="89" t="s">
        <v>513</v>
      </c>
      <c r="N525" s="89" t="s">
        <v>513</v>
      </c>
      <c r="O525" s="89" t="s">
        <v>513</v>
      </c>
      <c r="P525" s="89" t="s">
        <v>513</v>
      </c>
      <c r="Q525" s="89" t="s">
        <v>513</v>
      </c>
    </row>
    <row r="526" spans="1:20" ht="21" customHeight="1" x14ac:dyDescent="0.2">
      <c r="A526" s="117"/>
      <c r="B526" s="84">
        <v>512</v>
      </c>
      <c r="C526" s="84" t="str">
        <f t="shared" ref="C526:C529" si="96">IF(G526=0,"",IF(ISTEXT(G526),"",B526))</f>
        <v/>
      </c>
      <c r="D526" s="84"/>
      <c r="E526" s="84">
        <v>0</v>
      </c>
      <c r="F526" s="85">
        <v>0</v>
      </c>
      <c r="G526" s="88">
        <f>SUM(J526:Q526)</f>
        <v>0</v>
      </c>
      <c r="H526" s="266" t="s">
        <v>6</v>
      </c>
      <c r="I526" s="265"/>
      <c r="J526" s="89">
        <v>0</v>
      </c>
      <c r="K526" s="89" t="s">
        <v>381</v>
      </c>
      <c r="L526" s="89" t="s">
        <v>381</v>
      </c>
      <c r="M526" s="89" t="s">
        <v>381</v>
      </c>
      <c r="N526" s="89" t="s">
        <v>381</v>
      </c>
      <c r="O526" s="89" t="s">
        <v>381</v>
      </c>
      <c r="P526" s="89" t="s">
        <v>381</v>
      </c>
      <c r="Q526" s="89" t="s">
        <v>381</v>
      </c>
    </row>
    <row r="527" spans="1:20" ht="21" customHeight="1" x14ac:dyDescent="0.2">
      <c r="A527" s="117"/>
      <c r="B527" s="84">
        <v>513</v>
      </c>
      <c r="C527" s="84" t="str">
        <f t="shared" si="96"/>
        <v/>
      </c>
      <c r="D527" s="84"/>
      <c r="E527" s="84">
        <v>0</v>
      </c>
      <c r="F527" s="85">
        <v>0</v>
      </c>
      <c r="G527" s="88">
        <f t="shared" ref="G527:G530" si="97">SUM(J527:Q527)</f>
        <v>0</v>
      </c>
      <c r="H527" s="266" t="s">
        <v>704</v>
      </c>
      <c r="I527" s="265"/>
      <c r="J527" s="89">
        <v>0</v>
      </c>
      <c r="K527" s="89" t="s">
        <v>381</v>
      </c>
      <c r="L527" s="89" t="s">
        <v>381</v>
      </c>
      <c r="M527" s="89" t="s">
        <v>381</v>
      </c>
      <c r="N527" s="89" t="s">
        <v>381</v>
      </c>
      <c r="O527" s="89" t="s">
        <v>381</v>
      </c>
      <c r="P527" s="89" t="s">
        <v>381</v>
      </c>
      <c r="Q527" s="89" t="s">
        <v>381</v>
      </c>
    </row>
    <row r="528" spans="1:20" ht="21" customHeight="1" x14ac:dyDescent="0.2">
      <c r="A528" s="117"/>
      <c r="B528" s="84">
        <v>514</v>
      </c>
      <c r="C528" s="84" t="str">
        <f t="shared" si="96"/>
        <v/>
      </c>
      <c r="D528" s="84"/>
      <c r="E528" s="84">
        <v>0</v>
      </c>
      <c r="F528" s="85">
        <v>0</v>
      </c>
      <c r="G528" s="88">
        <f t="shared" si="97"/>
        <v>0</v>
      </c>
      <c r="H528" s="266" t="s">
        <v>736</v>
      </c>
      <c r="I528" s="265"/>
      <c r="J528" s="89">
        <v>0</v>
      </c>
      <c r="K528" s="89" t="s">
        <v>381</v>
      </c>
      <c r="L528" s="89" t="s">
        <v>381</v>
      </c>
      <c r="M528" s="89" t="s">
        <v>381</v>
      </c>
      <c r="N528" s="89" t="s">
        <v>381</v>
      </c>
      <c r="O528" s="89" t="s">
        <v>381</v>
      </c>
      <c r="P528" s="89" t="s">
        <v>381</v>
      </c>
      <c r="Q528" s="89" t="s">
        <v>381</v>
      </c>
    </row>
    <row r="529" spans="1:17" ht="21" customHeight="1" x14ac:dyDescent="0.2">
      <c r="A529" s="117"/>
      <c r="B529" s="84">
        <v>515</v>
      </c>
      <c r="C529" s="84" t="str">
        <f t="shared" si="96"/>
        <v/>
      </c>
      <c r="D529" s="84"/>
      <c r="E529" s="84">
        <v>0</v>
      </c>
      <c r="F529" s="85">
        <v>0</v>
      </c>
      <c r="G529" s="88">
        <f t="shared" si="97"/>
        <v>0</v>
      </c>
      <c r="H529" s="266" t="s">
        <v>8</v>
      </c>
      <c r="I529" s="265"/>
      <c r="J529" s="89">
        <v>0</v>
      </c>
      <c r="K529" s="89" t="s">
        <v>381</v>
      </c>
      <c r="L529" s="89" t="s">
        <v>381</v>
      </c>
      <c r="M529" s="89" t="s">
        <v>381</v>
      </c>
      <c r="N529" s="89" t="s">
        <v>381</v>
      </c>
      <c r="O529" s="89" t="s">
        <v>381</v>
      </c>
      <c r="P529" s="89" t="s">
        <v>381</v>
      </c>
      <c r="Q529" s="89" t="s">
        <v>381</v>
      </c>
    </row>
    <row r="530" spans="1:17" ht="21" customHeight="1" x14ac:dyDescent="0.2">
      <c r="A530" s="117"/>
      <c r="B530" s="84">
        <v>516</v>
      </c>
      <c r="C530" s="84" t="str">
        <f>IF(G530=0,"",IF(ISTEXT(G530),"",B530))</f>
        <v/>
      </c>
      <c r="D530" s="84"/>
      <c r="E530" s="84">
        <v>0</v>
      </c>
      <c r="F530" s="85">
        <v>0</v>
      </c>
      <c r="G530" s="88">
        <f t="shared" si="97"/>
        <v>0</v>
      </c>
      <c r="H530" s="266" t="s">
        <v>633</v>
      </c>
      <c r="I530" s="265"/>
      <c r="J530" s="89">
        <v>0</v>
      </c>
      <c r="K530" s="89" t="s">
        <v>381</v>
      </c>
      <c r="L530" s="89" t="s">
        <v>381</v>
      </c>
      <c r="M530" s="89" t="s">
        <v>381</v>
      </c>
      <c r="N530" s="89" t="s">
        <v>381</v>
      </c>
      <c r="O530" s="89" t="s">
        <v>381</v>
      </c>
      <c r="P530" s="89" t="s">
        <v>381</v>
      </c>
      <c r="Q530" s="89" t="s">
        <v>381</v>
      </c>
    </row>
    <row r="531" spans="1:17" ht="21" customHeight="1" x14ac:dyDescent="0.2">
      <c r="A531" s="117"/>
      <c r="B531" s="84">
        <v>517</v>
      </c>
      <c r="C531" s="84" t="str">
        <f>IF(SUM(C532:C533)&gt;0,B531,"")</f>
        <v/>
      </c>
      <c r="D531" s="84">
        <v>2</v>
      </c>
      <c r="E531" s="84" t="s">
        <v>380</v>
      </c>
      <c r="F531" s="85" t="s">
        <v>0</v>
      </c>
      <c r="G531" s="88" t="s">
        <v>1</v>
      </c>
      <c r="H531" s="177" t="s">
        <v>556</v>
      </c>
      <c r="I531" s="178"/>
      <c r="J531" s="89" t="s">
        <v>54</v>
      </c>
      <c r="K531" s="89" t="s">
        <v>513</v>
      </c>
      <c r="L531" s="89" t="s">
        <v>513</v>
      </c>
      <c r="M531" s="89" t="s">
        <v>513</v>
      </c>
      <c r="N531" s="89" t="s">
        <v>513</v>
      </c>
      <c r="O531" s="89" t="s">
        <v>513</v>
      </c>
      <c r="P531" s="89" t="s">
        <v>513</v>
      </c>
      <c r="Q531" s="89" t="s">
        <v>513</v>
      </c>
    </row>
    <row r="532" spans="1:17" ht="21" customHeight="1" x14ac:dyDescent="0.2">
      <c r="A532" s="117"/>
      <c r="B532" s="84">
        <v>518</v>
      </c>
      <c r="C532" s="84" t="str">
        <f>IF(G532=0,"",IF(ISTEXT(G532),"",B532))</f>
        <v/>
      </c>
      <c r="D532" s="84"/>
      <c r="E532" s="84">
        <v>0</v>
      </c>
      <c r="F532" s="85">
        <v>0</v>
      </c>
      <c r="G532" s="88" t="s">
        <v>16</v>
      </c>
      <c r="H532" s="208" t="s">
        <v>554</v>
      </c>
      <c r="I532" s="178"/>
      <c r="J532" s="89">
        <v>0</v>
      </c>
      <c r="K532" s="89" t="s">
        <v>381</v>
      </c>
      <c r="L532" s="89" t="s">
        <v>381</v>
      </c>
      <c r="M532" s="89" t="s">
        <v>381</v>
      </c>
      <c r="N532" s="89" t="s">
        <v>381</v>
      </c>
      <c r="O532" s="89" t="s">
        <v>381</v>
      </c>
      <c r="P532" s="89" t="s">
        <v>381</v>
      </c>
      <c r="Q532" s="89" t="s">
        <v>381</v>
      </c>
    </row>
    <row r="533" spans="1:17" ht="21" customHeight="1" x14ac:dyDescent="0.2">
      <c r="A533" s="117"/>
      <c r="B533" s="84">
        <v>519</v>
      </c>
      <c r="C533" s="84" t="str">
        <f t="shared" ref="C533:C538" si="98">IF(G533=0,"",IF(ISTEXT(G533),"",B533))</f>
        <v/>
      </c>
      <c r="D533" s="84"/>
      <c r="E533" s="84">
        <v>0</v>
      </c>
      <c r="F533" s="85">
        <v>0</v>
      </c>
      <c r="G533" s="88">
        <f>SUM(J533:Q533)</f>
        <v>0</v>
      </c>
      <c r="H533" s="177" t="s">
        <v>712</v>
      </c>
      <c r="I533" s="178"/>
      <c r="J533" s="89">
        <v>0</v>
      </c>
      <c r="K533" s="89" t="s">
        <v>381</v>
      </c>
      <c r="L533" s="89" t="s">
        <v>381</v>
      </c>
      <c r="M533" s="89" t="s">
        <v>381</v>
      </c>
      <c r="N533" s="89" t="s">
        <v>381</v>
      </c>
      <c r="O533" s="89" t="s">
        <v>381</v>
      </c>
      <c r="P533" s="89" t="s">
        <v>381</v>
      </c>
      <c r="Q533" s="89" t="s">
        <v>381</v>
      </c>
    </row>
    <row r="534" spans="1:17" ht="21" customHeight="1" x14ac:dyDescent="0.2">
      <c r="A534" s="117"/>
      <c r="B534" s="84">
        <v>520</v>
      </c>
      <c r="C534" s="84" t="str">
        <f>IF(SUM(C535:C539)&gt;0,B534,"")</f>
        <v/>
      </c>
      <c r="D534" s="84">
        <v>2</v>
      </c>
      <c r="E534" s="84" t="s">
        <v>380</v>
      </c>
      <c r="F534" s="85" t="s">
        <v>0</v>
      </c>
      <c r="G534" s="88" t="s">
        <v>1</v>
      </c>
      <c r="H534" s="177" t="s">
        <v>713</v>
      </c>
      <c r="I534" s="178"/>
      <c r="J534" s="89" t="s">
        <v>54</v>
      </c>
      <c r="K534" s="89"/>
      <c r="L534" s="89" t="s">
        <v>513</v>
      </c>
      <c r="M534" s="89" t="s">
        <v>513</v>
      </c>
      <c r="N534" s="89" t="s">
        <v>513</v>
      </c>
      <c r="O534" s="89" t="s">
        <v>513</v>
      </c>
      <c r="P534" s="89" t="s">
        <v>513</v>
      </c>
      <c r="Q534" s="89" t="s">
        <v>513</v>
      </c>
    </row>
    <row r="535" spans="1:17" ht="21" customHeight="1" x14ac:dyDescent="0.2">
      <c r="A535" s="117"/>
      <c r="B535" s="84">
        <v>521</v>
      </c>
      <c r="C535" s="84" t="str">
        <f t="shared" si="98"/>
        <v/>
      </c>
      <c r="D535" s="84"/>
      <c r="E535" s="84">
        <v>0</v>
      </c>
      <c r="F535" s="85">
        <v>0</v>
      </c>
      <c r="G535" s="88">
        <f>SUM(J535:Q535)</f>
        <v>0</v>
      </c>
      <c r="H535" s="177" t="s">
        <v>714</v>
      </c>
      <c r="I535" s="178"/>
      <c r="J535" s="89">
        <v>0</v>
      </c>
      <c r="K535" s="89" t="s">
        <v>381</v>
      </c>
      <c r="L535" s="89" t="s">
        <v>381</v>
      </c>
      <c r="M535" s="89" t="s">
        <v>381</v>
      </c>
      <c r="N535" s="89" t="s">
        <v>381</v>
      </c>
      <c r="O535" s="89" t="s">
        <v>381</v>
      </c>
      <c r="P535" s="89" t="s">
        <v>381</v>
      </c>
      <c r="Q535" s="89" t="s">
        <v>381</v>
      </c>
    </row>
    <row r="536" spans="1:17" ht="21" customHeight="1" x14ac:dyDescent="0.2">
      <c r="A536" s="117"/>
      <c r="B536" s="84">
        <v>522</v>
      </c>
      <c r="C536" s="84" t="str">
        <f t="shared" si="98"/>
        <v/>
      </c>
      <c r="D536" s="84"/>
      <c r="E536" s="84">
        <v>0</v>
      </c>
      <c r="F536" s="85">
        <v>0</v>
      </c>
      <c r="G536" s="88">
        <f>SUM(J536:Q536)</f>
        <v>0</v>
      </c>
      <c r="H536" s="177" t="s">
        <v>715</v>
      </c>
      <c r="I536" s="178"/>
      <c r="J536" s="89">
        <v>0</v>
      </c>
      <c r="K536" s="89" t="s">
        <v>381</v>
      </c>
      <c r="L536" s="89" t="s">
        <v>381</v>
      </c>
      <c r="M536" s="89" t="s">
        <v>381</v>
      </c>
      <c r="N536" s="89" t="s">
        <v>381</v>
      </c>
      <c r="O536" s="89" t="s">
        <v>381</v>
      </c>
      <c r="P536" s="89" t="s">
        <v>381</v>
      </c>
      <c r="Q536" s="89" t="s">
        <v>381</v>
      </c>
    </row>
    <row r="537" spans="1:17" ht="21" customHeight="1" x14ac:dyDescent="0.2">
      <c r="A537" s="117"/>
      <c r="B537" s="84">
        <v>523</v>
      </c>
      <c r="C537" s="84" t="str">
        <f t="shared" si="98"/>
        <v/>
      </c>
      <c r="D537" s="84"/>
      <c r="E537" s="84">
        <v>0</v>
      </c>
      <c r="F537" s="85">
        <v>0</v>
      </c>
      <c r="G537" s="88">
        <f>SUM(J537:Q537)</f>
        <v>0</v>
      </c>
      <c r="H537" s="177" t="s">
        <v>901</v>
      </c>
      <c r="I537" s="178"/>
      <c r="J537" s="89"/>
      <c r="K537" s="89" t="s">
        <v>381</v>
      </c>
      <c r="L537" s="89" t="s">
        <v>381</v>
      </c>
      <c r="M537" s="89" t="s">
        <v>381</v>
      </c>
      <c r="N537" s="89" t="s">
        <v>381</v>
      </c>
      <c r="O537" s="89" t="s">
        <v>381</v>
      </c>
      <c r="P537" s="89" t="s">
        <v>381</v>
      </c>
      <c r="Q537" s="89" t="s">
        <v>381</v>
      </c>
    </row>
    <row r="538" spans="1:17" ht="21" customHeight="1" x14ac:dyDescent="0.2">
      <c r="A538" s="117"/>
      <c r="B538" s="84">
        <v>524</v>
      </c>
      <c r="C538" s="84" t="str">
        <f t="shared" si="98"/>
        <v/>
      </c>
      <c r="D538" s="84"/>
      <c r="E538" s="84">
        <v>0</v>
      </c>
      <c r="F538" s="85">
        <v>0</v>
      </c>
      <c r="G538" s="88">
        <f>SUM(J538:Q538)</f>
        <v>0</v>
      </c>
      <c r="H538" s="227" t="s">
        <v>771</v>
      </c>
      <c r="I538" s="226"/>
      <c r="J538" s="89">
        <v>0</v>
      </c>
      <c r="K538" s="89" t="s">
        <v>381</v>
      </c>
      <c r="L538" s="89" t="s">
        <v>381</v>
      </c>
      <c r="M538" s="89" t="s">
        <v>381</v>
      </c>
      <c r="N538" s="89" t="s">
        <v>381</v>
      </c>
      <c r="O538" s="89" t="s">
        <v>381</v>
      </c>
      <c r="P538" s="89" t="s">
        <v>381</v>
      </c>
      <c r="Q538" s="89" t="s">
        <v>381</v>
      </c>
    </row>
    <row r="539" spans="1:17" ht="21" customHeight="1" x14ac:dyDescent="0.2">
      <c r="A539" s="117"/>
      <c r="B539" s="84">
        <v>525</v>
      </c>
      <c r="C539" s="84" t="str">
        <f>IF(G539=0,"",IF(ISTEXT(G539),"",B539))</f>
        <v/>
      </c>
      <c r="D539" s="84"/>
      <c r="E539" s="84">
        <v>0</v>
      </c>
      <c r="F539" s="85">
        <v>0</v>
      </c>
      <c r="G539" s="88" t="s">
        <v>16</v>
      </c>
      <c r="H539" s="177" t="s">
        <v>716</v>
      </c>
      <c r="I539" s="178"/>
      <c r="J539" s="89">
        <v>0</v>
      </c>
      <c r="K539" s="89" t="s">
        <v>381</v>
      </c>
      <c r="L539" s="89" t="s">
        <v>381</v>
      </c>
      <c r="M539" s="89" t="s">
        <v>381</v>
      </c>
      <c r="N539" s="89" t="s">
        <v>381</v>
      </c>
      <c r="O539" s="89" t="s">
        <v>381</v>
      </c>
      <c r="P539" s="89" t="s">
        <v>381</v>
      </c>
      <c r="Q539" s="89" t="s">
        <v>381</v>
      </c>
    </row>
    <row r="540" spans="1:17" ht="21" customHeight="1" x14ac:dyDescent="0.2">
      <c r="A540" s="117"/>
      <c r="B540" s="84">
        <v>526</v>
      </c>
      <c r="C540" s="84" t="str">
        <f>IF(SUM(C541:C543)&gt;0,B540,"")</f>
        <v/>
      </c>
      <c r="D540" s="84">
        <v>2</v>
      </c>
      <c r="E540" s="84" t="s">
        <v>380</v>
      </c>
      <c r="F540" s="85" t="s">
        <v>0</v>
      </c>
      <c r="G540" s="88" t="s">
        <v>1</v>
      </c>
      <c r="H540" s="287" t="s">
        <v>872</v>
      </c>
      <c r="I540" s="286"/>
      <c r="J540" s="89" t="s">
        <v>19</v>
      </c>
      <c r="K540" s="89" t="s">
        <v>781</v>
      </c>
      <c r="L540" s="89" t="s">
        <v>782</v>
      </c>
      <c r="M540" s="89" t="s">
        <v>513</v>
      </c>
      <c r="N540" s="89" t="s">
        <v>513</v>
      </c>
      <c r="O540" s="89" t="s">
        <v>513</v>
      </c>
      <c r="P540" s="209" t="s">
        <v>513</v>
      </c>
      <c r="Q540" s="209" t="s">
        <v>513</v>
      </c>
    </row>
    <row r="541" spans="1:17" ht="21" customHeight="1" x14ac:dyDescent="0.2">
      <c r="A541" s="117"/>
      <c r="B541" s="84">
        <v>527</v>
      </c>
      <c r="C541" s="84" t="str">
        <f>IF(G541=0,"",IF(ISTEXT(G541),"",B541))</f>
        <v/>
      </c>
      <c r="D541" s="84"/>
      <c r="E541" s="84">
        <v>0</v>
      </c>
      <c r="F541" s="85">
        <v>0</v>
      </c>
      <c r="G541" s="88">
        <f t="shared" ref="G541:G542" si="99">SUM(J541:Q541)</f>
        <v>0</v>
      </c>
      <c r="H541" s="287" t="s">
        <v>6</v>
      </c>
      <c r="I541" s="286"/>
      <c r="J541" s="89">
        <v>0</v>
      </c>
      <c r="K541" s="89" t="s">
        <v>16</v>
      </c>
      <c r="L541" s="89"/>
      <c r="M541" s="89" t="s">
        <v>381</v>
      </c>
      <c r="N541" s="89" t="s">
        <v>381</v>
      </c>
      <c r="O541" s="89" t="s">
        <v>381</v>
      </c>
      <c r="P541" s="89" t="s">
        <v>381</v>
      </c>
      <c r="Q541" s="89" t="s">
        <v>381</v>
      </c>
    </row>
    <row r="542" spans="1:17" ht="21" customHeight="1" x14ac:dyDescent="0.2">
      <c r="A542" s="117"/>
      <c r="B542" s="84">
        <v>528</v>
      </c>
      <c r="C542" s="84" t="str">
        <f>IF(G542=0,"",IF(ISTEXT(G542),"",B542))</f>
        <v/>
      </c>
      <c r="D542" s="84"/>
      <c r="E542" s="84">
        <v>0</v>
      </c>
      <c r="F542" s="85">
        <v>0</v>
      </c>
      <c r="G542" s="88">
        <f t="shared" si="99"/>
        <v>0</v>
      </c>
      <c r="H542" s="287" t="s">
        <v>736</v>
      </c>
      <c r="I542" s="286"/>
      <c r="J542" s="89">
        <v>0</v>
      </c>
      <c r="K542" s="89" t="s">
        <v>16</v>
      </c>
      <c r="L542" s="89"/>
      <c r="M542" s="89" t="s">
        <v>381</v>
      </c>
      <c r="N542" s="89" t="s">
        <v>381</v>
      </c>
      <c r="O542" s="89" t="s">
        <v>381</v>
      </c>
      <c r="P542" s="89" t="s">
        <v>381</v>
      </c>
      <c r="Q542" s="89" t="s">
        <v>381</v>
      </c>
    </row>
    <row r="543" spans="1:17" ht="21" customHeight="1" x14ac:dyDescent="0.2">
      <c r="A543" s="117"/>
      <c r="B543" s="84">
        <v>529</v>
      </c>
      <c r="C543" s="84" t="str">
        <f>IF(G543=0,"",IF(ISTEXT(G543),"",B543))</f>
        <v/>
      </c>
      <c r="D543" s="84"/>
      <c r="E543" s="84">
        <v>0</v>
      </c>
      <c r="F543" s="85">
        <v>0</v>
      </c>
      <c r="G543" s="88">
        <f>SUM(J543:Q543)</f>
        <v>0</v>
      </c>
      <c r="H543" s="287" t="s">
        <v>873</v>
      </c>
      <c r="I543" s="286"/>
      <c r="J543" s="89">
        <v>0</v>
      </c>
      <c r="K543" s="89" t="s">
        <v>16</v>
      </c>
      <c r="L543" s="89"/>
      <c r="M543" s="89" t="s">
        <v>381</v>
      </c>
      <c r="N543" s="89" t="s">
        <v>381</v>
      </c>
      <c r="O543" s="89" t="s">
        <v>381</v>
      </c>
      <c r="P543" s="89" t="s">
        <v>381</v>
      </c>
      <c r="Q543" s="89" t="s">
        <v>381</v>
      </c>
    </row>
    <row r="544" spans="1:17" ht="21" customHeight="1" x14ac:dyDescent="0.2">
      <c r="A544" s="117"/>
      <c r="B544" s="84">
        <v>530</v>
      </c>
      <c r="C544" s="84" t="str">
        <f>IF(SUM(C545:C548)&gt;0,B544,"")</f>
        <v/>
      </c>
      <c r="D544" s="84">
        <v>2</v>
      </c>
      <c r="E544" s="84" t="s">
        <v>380</v>
      </c>
      <c r="F544" s="85" t="s">
        <v>0</v>
      </c>
      <c r="G544" s="88" t="s">
        <v>1</v>
      </c>
      <c r="H544" s="287" t="s">
        <v>783</v>
      </c>
      <c r="I544" s="286"/>
      <c r="J544" s="89" t="s">
        <v>19</v>
      </c>
      <c r="K544" s="89" t="s">
        <v>781</v>
      </c>
      <c r="L544" s="89" t="s">
        <v>782</v>
      </c>
      <c r="M544" s="89" t="s">
        <v>513</v>
      </c>
      <c r="N544" s="89" t="s">
        <v>513</v>
      </c>
      <c r="O544" s="89" t="s">
        <v>513</v>
      </c>
      <c r="P544" s="209" t="s">
        <v>513</v>
      </c>
      <c r="Q544" s="209" t="s">
        <v>513</v>
      </c>
    </row>
    <row r="545" spans="1:17" ht="21" customHeight="1" x14ac:dyDescent="0.2">
      <c r="A545" s="117"/>
      <c r="B545" s="84">
        <v>531</v>
      </c>
      <c r="C545" s="84" t="str">
        <f>IF(G545=0,"",IF(ISTEXT(G545),"",B545))</f>
        <v/>
      </c>
      <c r="D545" s="84"/>
      <c r="E545" s="84">
        <v>0</v>
      </c>
      <c r="F545" s="85">
        <v>0</v>
      </c>
      <c r="G545" s="88">
        <f t="shared" ref="G545:G546" si="100">SUM(J545:Q545)</f>
        <v>0</v>
      </c>
      <c r="H545" s="287" t="s">
        <v>6</v>
      </c>
      <c r="I545" s="286"/>
      <c r="J545" s="89">
        <v>0</v>
      </c>
      <c r="K545" s="89"/>
      <c r="L545" s="89" t="s">
        <v>16</v>
      </c>
      <c r="M545" s="89" t="s">
        <v>381</v>
      </c>
      <c r="N545" s="89" t="s">
        <v>381</v>
      </c>
      <c r="O545" s="89" t="s">
        <v>381</v>
      </c>
      <c r="P545" s="89" t="s">
        <v>381</v>
      </c>
      <c r="Q545" s="89" t="s">
        <v>381</v>
      </c>
    </row>
    <row r="546" spans="1:17" ht="21" customHeight="1" x14ac:dyDescent="0.2">
      <c r="A546" s="117"/>
      <c r="B546" s="84">
        <v>532</v>
      </c>
      <c r="C546" s="84" t="str">
        <f>IF(G546=0,"",IF(ISTEXT(G546),"",B546))</f>
        <v/>
      </c>
      <c r="D546" s="84"/>
      <c r="E546" s="84">
        <v>0</v>
      </c>
      <c r="F546" s="85">
        <v>0</v>
      </c>
      <c r="G546" s="88">
        <f t="shared" si="100"/>
        <v>0</v>
      </c>
      <c r="H546" s="287" t="s">
        <v>784</v>
      </c>
      <c r="I546" s="286"/>
      <c r="J546" s="89">
        <v>0</v>
      </c>
      <c r="K546" s="89" t="s">
        <v>16</v>
      </c>
      <c r="L546" s="89" t="s">
        <v>16</v>
      </c>
      <c r="M546" s="89" t="s">
        <v>381</v>
      </c>
      <c r="N546" s="89" t="s">
        <v>381</v>
      </c>
      <c r="O546" s="89" t="s">
        <v>381</v>
      </c>
      <c r="P546" s="89" t="s">
        <v>381</v>
      </c>
      <c r="Q546" s="89" t="s">
        <v>381</v>
      </c>
    </row>
    <row r="547" spans="1:17" ht="21" customHeight="1" x14ac:dyDescent="0.2">
      <c r="A547" s="117"/>
      <c r="B547" s="84">
        <v>533</v>
      </c>
      <c r="C547" s="84" t="str">
        <f>IF(G547=0,"",IF(ISTEXT(G547),"",B547))</f>
        <v/>
      </c>
      <c r="D547" s="84"/>
      <c r="E547" s="84">
        <v>0</v>
      </c>
      <c r="F547" s="85">
        <v>0</v>
      </c>
      <c r="G547" s="88">
        <f>SUM(J547:Q547)</f>
        <v>0</v>
      </c>
      <c r="H547" s="287" t="s">
        <v>474</v>
      </c>
      <c r="I547" s="286"/>
      <c r="J547" s="89">
        <v>0</v>
      </c>
      <c r="K547" s="89" t="s">
        <v>16</v>
      </c>
      <c r="L547" s="89" t="s">
        <v>16</v>
      </c>
      <c r="M547" s="89" t="s">
        <v>381</v>
      </c>
      <c r="N547" s="89" t="s">
        <v>381</v>
      </c>
      <c r="O547" s="89" t="s">
        <v>381</v>
      </c>
      <c r="P547" s="89" t="s">
        <v>381</v>
      </c>
      <c r="Q547" s="89" t="s">
        <v>381</v>
      </c>
    </row>
    <row r="548" spans="1:17" ht="21" customHeight="1" x14ac:dyDescent="0.2">
      <c r="A548" s="117"/>
      <c r="B548" s="84">
        <v>534</v>
      </c>
      <c r="C548" s="84" t="str">
        <f>IF(G548=0,"",IF(ISTEXT(G548),"",B548))</f>
        <v/>
      </c>
      <c r="D548" s="84"/>
      <c r="E548" s="84">
        <v>0</v>
      </c>
      <c r="F548" s="85">
        <v>0</v>
      </c>
      <c r="G548" s="88">
        <f>SUM(J548:Q548)</f>
        <v>0</v>
      </c>
      <c r="H548" s="287" t="s">
        <v>785</v>
      </c>
      <c r="I548" s="286"/>
      <c r="J548" s="89">
        <v>0</v>
      </c>
      <c r="K548" s="89" t="s">
        <v>16</v>
      </c>
      <c r="L548" s="90" t="s">
        <v>16</v>
      </c>
      <c r="M548" s="89" t="s">
        <v>381</v>
      </c>
      <c r="N548" s="89" t="s">
        <v>381</v>
      </c>
      <c r="O548" s="89" t="s">
        <v>381</v>
      </c>
      <c r="P548" s="89" t="s">
        <v>381</v>
      </c>
      <c r="Q548" s="89" t="s">
        <v>381</v>
      </c>
    </row>
    <row r="549" spans="1:17" ht="21" customHeight="1" x14ac:dyDescent="0.2">
      <c r="A549" s="117"/>
      <c r="B549" s="84">
        <v>535</v>
      </c>
      <c r="C549" s="84" t="str">
        <f>IF(SUM(C550:C553)&gt;0,B549,"")</f>
        <v/>
      </c>
      <c r="D549" s="84">
        <v>2</v>
      </c>
      <c r="E549" s="84" t="s">
        <v>380</v>
      </c>
      <c r="F549" s="85" t="s">
        <v>0</v>
      </c>
      <c r="G549" s="88" t="s">
        <v>1</v>
      </c>
      <c r="H549" s="234" t="s">
        <v>869</v>
      </c>
      <c r="I549" s="233"/>
      <c r="J549" s="89" t="s">
        <v>19</v>
      </c>
      <c r="K549" s="89" t="s">
        <v>781</v>
      </c>
      <c r="L549" s="89" t="s">
        <v>782</v>
      </c>
      <c r="M549" s="89" t="s">
        <v>513</v>
      </c>
      <c r="N549" s="89" t="s">
        <v>513</v>
      </c>
      <c r="O549" s="89" t="s">
        <v>513</v>
      </c>
      <c r="P549" s="209" t="s">
        <v>513</v>
      </c>
      <c r="Q549" s="209" t="s">
        <v>513</v>
      </c>
    </row>
    <row r="550" spans="1:17" ht="21" customHeight="1" x14ac:dyDescent="0.2">
      <c r="A550" s="117"/>
      <c r="B550" s="84">
        <v>536</v>
      </c>
      <c r="C550" s="84" t="str">
        <f>IF(G550=0,"",IF(ISTEXT(G550),"",B550))</f>
        <v/>
      </c>
      <c r="D550" s="84"/>
      <c r="E550" s="84">
        <v>0</v>
      </c>
      <c r="F550" s="85">
        <v>0</v>
      </c>
      <c r="G550" s="88">
        <f t="shared" ref="G550:G551" si="101">SUM(J550:Q550)</f>
        <v>0</v>
      </c>
      <c r="H550" s="234" t="s">
        <v>6</v>
      </c>
      <c r="I550" s="233"/>
      <c r="J550" s="89">
        <v>0</v>
      </c>
      <c r="K550" s="89" t="s">
        <v>16</v>
      </c>
      <c r="L550" s="89"/>
      <c r="M550" s="89" t="s">
        <v>381</v>
      </c>
      <c r="N550" s="89" t="s">
        <v>381</v>
      </c>
      <c r="O550" s="89" t="s">
        <v>381</v>
      </c>
      <c r="P550" s="89" t="s">
        <v>381</v>
      </c>
      <c r="Q550" s="89" t="s">
        <v>381</v>
      </c>
    </row>
    <row r="551" spans="1:17" ht="21" customHeight="1" x14ac:dyDescent="0.2">
      <c r="A551" s="117"/>
      <c r="B551" s="84">
        <v>537</v>
      </c>
      <c r="C551" s="84" t="str">
        <f>IF(G551=0,"",IF(ISTEXT(G551),"",B551))</f>
        <v/>
      </c>
      <c r="D551" s="84"/>
      <c r="E551" s="84">
        <v>0</v>
      </c>
      <c r="F551" s="85">
        <v>0</v>
      </c>
      <c r="G551" s="88">
        <f t="shared" si="101"/>
        <v>0</v>
      </c>
      <c r="H551" s="234" t="s">
        <v>870</v>
      </c>
      <c r="I551" s="233"/>
      <c r="J551" s="89">
        <v>0</v>
      </c>
      <c r="K551" s="89" t="s">
        <v>16</v>
      </c>
      <c r="L551" s="89"/>
      <c r="M551" s="89" t="s">
        <v>381</v>
      </c>
      <c r="N551" s="89" t="s">
        <v>381</v>
      </c>
      <c r="O551" s="89" t="s">
        <v>381</v>
      </c>
      <c r="P551" s="89" t="s">
        <v>381</v>
      </c>
      <c r="Q551" s="89" t="s">
        <v>381</v>
      </c>
    </row>
    <row r="552" spans="1:17" ht="21" customHeight="1" x14ac:dyDescent="0.2">
      <c r="A552" s="117"/>
      <c r="B552" s="84">
        <v>538</v>
      </c>
      <c r="C552" s="84" t="str">
        <f>IF(G552=0,"",IF(ISTEXT(G552),"",B552))</f>
        <v/>
      </c>
      <c r="D552" s="84"/>
      <c r="E552" s="84">
        <v>0</v>
      </c>
      <c r="F552" s="85">
        <v>0</v>
      </c>
      <c r="G552" s="88">
        <f>SUM(J552:Q552)</f>
        <v>0</v>
      </c>
      <c r="H552" s="234" t="s">
        <v>736</v>
      </c>
      <c r="I552" s="233"/>
      <c r="J552" s="89">
        <v>0</v>
      </c>
      <c r="K552" s="89" t="s">
        <v>16</v>
      </c>
      <c r="L552" s="89"/>
      <c r="M552" s="89" t="s">
        <v>381</v>
      </c>
      <c r="N552" s="89" t="s">
        <v>381</v>
      </c>
      <c r="O552" s="89" t="s">
        <v>381</v>
      </c>
      <c r="P552" s="89" t="s">
        <v>381</v>
      </c>
      <c r="Q552" s="89" t="s">
        <v>381</v>
      </c>
    </row>
    <row r="553" spans="1:17" ht="21" customHeight="1" x14ac:dyDescent="0.2">
      <c r="A553" s="117"/>
      <c r="B553" s="84">
        <v>539</v>
      </c>
      <c r="C553" s="84" t="str">
        <f>IF(G553=0,"",IF(ISTEXT(G553),"",B553))</f>
        <v/>
      </c>
      <c r="D553" s="84"/>
      <c r="E553" s="84">
        <v>0</v>
      </c>
      <c r="F553" s="85">
        <v>0</v>
      </c>
      <c r="G553" s="88">
        <f>SUM(J553:Q553)</f>
        <v>0</v>
      </c>
      <c r="H553" s="234" t="s">
        <v>871</v>
      </c>
      <c r="I553" s="233"/>
      <c r="J553" s="89">
        <v>0</v>
      </c>
      <c r="K553" s="89" t="s">
        <v>16</v>
      </c>
      <c r="L553" s="90"/>
      <c r="M553" s="89" t="s">
        <v>381</v>
      </c>
      <c r="N553" s="89" t="s">
        <v>381</v>
      </c>
      <c r="O553" s="89" t="s">
        <v>381</v>
      </c>
      <c r="P553" s="89" t="s">
        <v>381</v>
      </c>
      <c r="Q553" s="89" t="s">
        <v>381</v>
      </c>
    </row>
    <row r="554" spans="1:17" ht="21" customHeight="1" x14ac:dyDescent="0.2">
      <c r="A554" s="117"/>
      <c r="B554" s="84">
        <v>540</v>
      </c>
      <c r="C554" s="84" t="str">
        <f>IF(SUM(C555:C556)&gt;0,B554,"")</f>
        <v/>
      </c>
      <c r="D554" s="84">
        <v>2</v>
      </c>
      <c r="E554" s="84" t="s">
        <v>380</v>
      </c>
      <c r="F554" s="85" t="s">
        <v>0</v>
      </c>
      <c r="G554" s="88" t="s">
        <v>1</v>
      </c>
      <c r="H554" s="177" t="s">
        <v>717</v>
      </c>
      <c r="I554" s="178"/>
      <c r="J554" s="89" t="s">
        <v>54</v>
      </c>
      <c r="K554" s="89"/>
      <c r="L554" s="89" t="s">
        <v>513</v>
      </c>
      <c r="M554" s="89" t="s">
        <v>513</v>
      </c>
      <c r="N554" s="89" t="s">
        <v>513</v>
      </c>
      <c r="O554" s="89" t="s">
        <v>513</v>
      </c>
      <c r="P554" s="89" t="s">
        <v>513</v>
      </c>
      <c r="Q554" s="89" t="s">
        <v>513</v>
      </c>
    </row>
    <row r="555" spans="1:17" ht="21" customHeight="1" x14ac:dyDescent="0.2">
      <c r="A555" s="117"/>
      <c r="B555" s="84">
        <v>541</v>
      </c>
      <c r="C555" s="84" t="str">
        <f>IF(G555=0,"",IF(ISTEXT(G555),"",B555))</f>
        <v/>
      </c>
      <c r="D555" s="84"/>
      <c r="E555" s="84">
        <v>0</v>
      </c>
      <c r="F555" s="85">
        <v>0</v>
      </c>
      <c r="G555" s="88">
        <f>SUM(J555:Q555)</f>
        <v>0</v>
      </c>
      <c r="H555" s="177" t="s">
        <v>637</v>
      </c>
      <c r="I555" s="178"/>
      <c r="J555" s="89">
        <v>0</v>
      </c>
      <c r="K555" s="89" t="s">
        <v>381</v>
      </c>
      <c r="L555" s="89" t="s">
        <v>381</v>
      </c>
      <c r="M555" s="89" t="s">
        <v>381</v>
      </c>
      <c r="N555" s="89" t="s">
        <v>381</v>
      </c>
      <c r="O555" s="89" t="s">
        <v>381</v>
      </c>
      <c r="P555" s="89" t="s">
        <v>381</v>
      </c>
      <c r="Q555" s="89" t="s">
        <v>381</v>
      </c>
    </row>
    <row r="556" spans="1:17" ht="21" customHeight="1" x14ac:dyDescent="0.2">
      <c r="A556" s="117"/>
      <c r="B556" s="84">
        <v>542</v>
      </c>
      <c r="C556" s="84" t="str">
        <f>IF(G556=0,"",IF(ISTEXT(G556),"",B556))</f>
        <v/>
      </c>
      <c r="D556" s="84"/>
      <c r="E556" s="84">
        <v>0</v>
      </c>
      <c r="F556" s="85">
        <v>0</v>
      </c>
      <c r="G556" s="88">
        <f>SUM(J556:Q556)</f>
        <v>0</v>
      </c>
      <c r="H556" s="177" t="s">
        <v>555</v>
      </c>
      <c r="I556" s="178"/>
      <c r="J556" s="89">
        <v>0</v>
      </c>
      <c r="K556" s="89" t="s">
        <v>381</v>
      </c>
      <c r="L556" s="89" t="s">
        <v>381</v>
      </c>
      <c r="M556" s="89" t="s">
        <v>381</v>
      </c>
      <c r="N556" s="89" t="s">
        <v>381</v>
      </c>
      <c r="O556" s="89" t="s">
        <v>381</v>
      </c>
      <c r="P556" s="89" t="s">
        <v>381</v>
      </c>
      <c r="Q556" s="89" t="s">
        <v>381</v>
      </c>
    </row>
    <row r="557" spans="1:17" ht="21" customHeight="1" x14ac:dyDescent="0.2">
      <c r="A557" s="117"/>
      <c r="B557" s="84">
        <v>543</v>
      </c>
      <c r="C557" s="84" t="str">
        <f>IF(SUM(C558:C561)&gt;0,B557,"")</f>
        <v/>
      </c>
      <c r="D557" s="84">
        <v>2</v>
      </c>
      <c r="E557" s="84" t="s">
        <v>380</v>
      </c>
      <c r="F557" s="85" t="s">
        <v>0</v>
      </c>
      <c r="G557" s="88" t="s">
        <v>1</v>
      </c>
      <c r="H557" s="264" t="s">
        <v>836</v>
      </c>
      <c r="I557" s="263"/>
      <c r="J557" s="89" t="s">
        <v>45</v>
      </c>
      <c r="K557" s="89"/>
      <c r="L557" s="89" t="s">
        <v>513</v>
      </c>
      <c r="M557" s="89" t="s">
        <v>513</v>
      </c>
      <c r="N557" s="89" t="s">
        <v>513</v>
      </c>
      <c r="O557" s="89" t="s">
        <v>513</v>
      </c>
      <c r="P557" s="209" t="s">
        <v>513</v>
      </c>
      <c r="Q557" s="209" t="s">
        <v>513</v>
      </c>
    </row>
    <row r="558" spans="1:17" ht="21" customHeight="1" x14ac:dyDescent="0.2">
      <c r="A558" s="117"/>
      <c r="B558" s="84">
        <v>544</v>
      </c>
      <c r="C558" s="84" t="str">
        <f>IF(G558=0,"",IF(ISTEXT(G558),"",B558))</f>
        <v/>
      </c>
      <c r="D558" s="84"/>
      <c r="E558" s="84">
        <v>0</v>
      </c>
      <c r="F558" s="85">
        <v>0</v>
      </c>
      <c r="G558" s="88">
        <f>SUM(J558:Q558)</f>
        <v>0</v>
      </c>
      <c r="H558" s="264" t="s">
        <v>838</v>
      </c>
      <c r="I558" s="263"/>
      <c r="J558" s="89">
        <v>0</v>
      </c>
      <c r="K558" s="89" t="s">
        <v>381</v>
      </c>
      <c r="L558" s="89" t="s">
        <v>381</v>
      </c>
      <c r="M558" s="89" t="s">
        <v>381</v>
      </c>
      <c r="N558" s="89" t="s">
        <v>381</v>
      </c>
      <c r="O558" s="89" t="s">
        <v>381</v>
      </c>
      <c r="P558" s="89" t="s">
        <v>381</v>
      </c>
      <c r="Q558" s="89" t="s">
        <v>381</v>
      </c>
    </row>
    <row r="559" spans="1:17" ht="21" customHeight="1" x14ac:dyDescent="0.2">
      <c r="A559" s="117"/>
      <c r="B559" s="84">
        <v>545</v>
      </c>
      <c r="C559" s="84" t="str">
        <f>IF(G559=0,"",IF(ISTEXT(G559),"",B559))</f>
        <v/>
      </c>
      <c r="D559" s="84"/>
      <c r="E559" s="84">
        <v>0</v>
      </c>
      <c r="F559" s="85">
        <v>0</v>
      </c>
      <c r="G559" s="88">
        <f t="shared" ref="G559:G561" si="102">SUM(J559:Q559)</f>
        <v>0</v>
      </c>
      <c r="H559" s="264" t="s">
        <v>837</v>
      </c>
      <c r="I559" s="263"/>
      <c r="J559" s="89">
        <v>0</v>
      </c>
      <c r="K559" s="89" t="s">
        <v>381</v>
      </c>
      <c r="L559" s="89" t="s">
        <v>381</v>
      </c>
      <c r="M559" s="89" t="s">
        <v>381</v>
      </c>
      <c r="N559" s="89" t="s">
        <v>381</v>
      </c>
      <c r="O559" s="89" t="s">
        <v>381</v>
      </c>
      <c r="P559" s="89" t="s">
        <v>381</v>
      </c>
      <c r="Q559" s="89" t="s">
        <v>381</v>
      </c>
    </row>
    <row r="560" spans="1:17" ht="21" customHeight="1" x14ac:dyDescent="0.2">
      <c r="A560" s="117"/>
      <c r="B560" s="84">
        <v>546</v>
      </c>
      <c r="C560" s="84" t="str">
        <f>IF(G560=0,"",IF(ISTEXT(G560),"",B560))</f>
        <v/>
      </c>
      <c r="D560" s="84"/>
      <c r="E560" s="84">
        <v>0</v>
      </c>
      <c r="F560" s="85">
        <v>0</v>
      </c>
      <c r="G560" s="88">
        <f t="shared" si="102"/>
        <v>0</v>
      </c>
      <c r="H560" s="264" t="s">
        <v>839</v>
      </c>
      <c r="I560" s="263"/>
      <c r="J560" s="89">
        <v>0</v>
      </c>
      <c r="K560" s="89" t="s">
        <v>381</v>
      </c>
      <c r="L560" s="89" t="s">
        <v>381</v>
      </c>
      <c r="M560" s="89" t="s">
        <v>381</v>
      </c>
      <c r="N560" s="89" t="s">
        <v>381</v>
      </c>
      <c r="O560" s="89" t="s">
        <v>381</v>
      </c>
      <c r="P560" s="89" t="s">
        <v>381</v>
      </c>
      <c r="Q560" s="89" t="s">
        <v>381</v>
      </c>
    </row>
    <row r="561" spans="1:17" ht="21" customHeight="1" x14ac:dyDescent="0.2">
      <c r="A561" s="117"/>
      <c r="B561" s="84">
        <v>547</v>
      </c>
      <c r="C561" s="84" t="str">
        <f>IF(G561=0,"",IF(ISTEXT(G561),"",B561))</f>
        <v/>
      </c>
      <c r="D561" s="84"/>
      <c r="E561" s="84">
        <v>0</v>
      </c>
      <c r="F561" s="85">
        <v>0</v>
      </c>
      <c r="G561" s="88">
        <f t="shared" si="102"/>
        <v>0</v>
      </c>
      <c r="H561" s="264" t="s">
        <v>840</v>
      </c>
      <c r="I561" s="263"/>
      <c r="J561" s="89">
        <v>0</v>
      </c>
      <c r="K561" s="89" t="s">
        <v>381</v>
      </c>
      <c r="L561" s="89" t="s">
        <v>381</v>
      </c>
      <c r="M561" s="89" t="s">
        <v>381</v>
      </c>
      <c r="N561" s="89" t="s">
        <v>381</v>
      </c>
      <c r="O561" s="89" t="s">
        <v>381</v>
      </c>
      <c r="P561" s="89" t="s">
        <v>381</v>
      </c>
      <c r="Q561" s="89" t="s">
        <v>381</v>
      </c>
    </row>
    <row r="562" spans="1:17" ht="21" customHeight="1" x14ac:dyDescent="0.2">
      <c r="A562" s="117"/>
      <c r="B562" s="84">
        <v>548</v>
      </c>
      <c r="C562" s="84" t="str">
        <f>IF(SUM(C563:C566)&gt;0,B562,"")</f>
        <v/>
      </c>
      <c r="D562" s="84">
        <v>2</v>
      </c>
      <c r="E562" s="84" t="s">
        <v>380</v>
      </c>
      <c r="F562" s="85" t="s">
        <v>0</v>
      </c>
      <c r="G562" s="88" t="s">
        <v>1</v>
      </c>
      <c r="H562" s="177" t="s">
        <v>834</v>
      </c>
      <c r="I562" s="178"/>
      <c r="J562" s="89" t="s">
        <v>45</v>
      </c>
      <c r="K562" s="89"/>
      <c r="L562" s="89" t="s">
        <v>513</v>
      </c>
      <c r="M562" s="89" t="s">
        <v>513</v>
      </c>
      <c r="N562" s="89" t="s">
        <v>513</v>
      </c>
      <c r="O562" s="89" t="s">
        <v>513</v>
      </c>
      <c r="P562" s="209" t="s">
        <v>513</v>
      </c>
      <c r="Q562" s="209" t="s">
        <v>513</v>
      </c>
    </row>
    <row r="563" spans="1:17" ht="21" customHeight="1" x14ac:dyDescent="0.2">
      <c r="A563" s="117"/>
      <c r="B563" s="84">
        <v>549</v>
      </c>
      <c r="C563" s="84" t="str">
        <f>IF(G563=0,"",IF(ISTEXT(G563),"",B563))</f>
        <v/>
      </c>
      <c r="D563" s="84"/>
      <c r="E563" s="84">
        <v>0</v>
      </c>
      <c r="F563" s="85">
        <v>0</v>
      </c>
      <c r="G563" s="88">
        <f>SUM(J563:Q563)</f>
        <v>0</v>
      </c>
      <c r="H563" s="177" t="s">
        <v>569</v>
      </c>
      <c r="I563" s="178"/>
      <c r="J563" s="89">
        <v>0</v>
      </c>
      <c r="K563" s="89" t="s">
        <v>381</v>
      </c>
      <c r="L563" s="89" t="s">
        <v>381</v>
      </c>
      <c r="M563" s="89" t="s">
        <v>381</v>
      </c>
      <c r="N563" s="89" t="s">
        <v>381</v>
      </c>
      <c r="O563" s="89" t="s">
        <v>381</v>
      </c>
      <c r="P563" s="89" t="s">
        <v>381</v>
      </c>
      <c r="Q563" s="89" t="s">
        <v>381</v>
      </c>
    </row>
    <row r="564" spans="1:17" ht="21" customHeight="1" x14ac:dyDescent="0.2">
      <c r="A564" s="117"/>
      <c r="B564" s="84">
        <v>550</v>
      </c>
      <c r="C564" s="84" t="str">
        <f>IF(G564=0,"",IF(ISTEXT(G564),"",B564))</f>
        <v/>
      </c>
      <c r="D564" s="84"/>
      <c r="E564" s="84">
        <v>0</v>
      </c>
      <c r="F564" s="85">
        <v>0</v>
      </c>
      <c r="G564" s="88">
        <f>SUM(J564:Q564)</f>
        <v>0</v>
      </c>
      <c r="H564" s="177" t="s">
        <v>655</v>
      </c>
      <c r="I564" s="178"/>
      <c r="J564" s="89">
        <v>0</v>
      </c>
      <c r="K564" s="89" t="s">
        <v>381</v>
      </c>
      <c r="L564" s="89" t="s">
        <v>381</v>
      </c>
      <c r="M564" s="89" t="s">
        <v>381</v>
      </c>
      <c r="N564" s="89" t="s">
        <v>381</v>
      </c>
      <c r="O564" s="89" t="s">
        <v>381</v>
      </c>
      <c r="P564" s="89" t="s">
        <v>381</v>
      </c>
      <c r="Q564" s="89" t="s">
        <v>381</v>
      </c>
    </row>
    <row r="565" spans="1:17" ht="21" customHeight="1" x14ac:dyDescent="0.2">
      <c r="A565" s="117"/>
      <c r="B565" s="84">
        <v>551</v>
      </c>
      <c r="C565" s="84" t="str">
        <f>IF(G565=0,"",IF(ISTEXT(G565),"",B565))</f>
        <v/>
      </c>
      <c r="D565" s="84"/>
      <c r="E565" s="84">
        <v>0</v>
      </c>
      <c r="F565" s="85">
        <v>0</v>
      </c>
      <c r="G565" s="88">
        <f t="shared" ref="G565:G566" si="103">SUM(J565:Q565)</f>
        <v>0</v>
      </c>
      <c r="H565" s="177" t="s">
        <v>8</v>
      </c>
      <c r="I565" s="178"/>
      <c r="J565" s="89">
        <v>0</v>
      </c>
      <c r="K565" s="89" t="s">
        <v>381</v>
      </c>
      <c r="L565" s="89" t="s">
        <v>381</v>
      </c>
      <c r="M565" s="89" t="s">
        <v>381</v>
      </c>
      <c r="N565" s="89" t="s">
        <v>381</v>
      </c>
      <c r="O565" s="89" t="s">
        <v>381</v>
      </c>
      <c r="P565" s="89" t="s">
        <v>381</v>
      </c>
      <c r="Q565" s="89" t="s">
        <v>381</v>
      </c>
    </row>
    <row r="566" spans="1:17" ht="21" customHeight="1" x14ac:dyDescent="0.2">
      <c r="A566" s="117"/>
      <c r="B566" s="84">
        <v>552</v>
      </c>
      <c r="C566" s="84" t="str">
        <f>IF(G566=0,"",IF(ISTEXT(G566),"",B566))</f>
        <v/>
      </c>
      <c r="D566" s="84"/>
      <c r="E566" s="84">
        <v>0</v>
      </c>
      <c r="F566" s="85">
        <v>0</v>
      </c>
      <c r="G566" s="88">
        <f t="shared" si="103"/>
        <v>0</v>
      </c>
      <c r="H566" s="177" t="s">
        <v>801</v>
      </c>
      <c r="I566" s="178"/>
      <c r="J566" s="89">
        <v>0</v>
      </c>
      <c r="K566" s="89" t="s">
        <v>381</v>
      </c>
      <c r="L566" s="89" t="s">
        <v>381</v>
      </c>
      <c r="M566" s="89" t="s">
        <v>381</v>
      </c>
      <c r="N566" s="89" t="s">
        <v>381</v>
      </c>
      <c r="O566" s="89" t="s">
        <v>381</v>
      </c>
      <c r="P566" s="89" t="s">
        <v>381</v>
      </c>
      <c r="Q566" s="89" t="s">
        <v>381</v>
      </c>
    </row>
    <row r="567" spans="1:17" ht="21" customHeight="1" x14ac:dyDescent="0.2">
      <c r="A567" s="117"/>
      <c r="B567" s="84">
        <v>553</v>
      </c>
      <c r="C567" s="84" t="str">
        <f>IF(SUM(C568:C571)&gt;0,B567,"")</f>
        <v/>
      </c>
      <c r="D567" s="84">
        <v>2</v>
      </c>
      <c r="E567" s="84" t="s">
        <v>380</v>
      </c>
      <c r="F567" s="85" t="s">
        <v>0</v>
      </c>
      <c r="G567" s="88" t="s">
        <v>1</v>
      </c>
      <c r="H567" s="262" t="s">
        <v>835</v>
      </c>
      <c r="I567" s="261"/>
      <c r="J567" s="89" t="s">
        <v>45</v>
      </c>
      <c r="K567" s="89"/>
      <c r="L567" s="89" t="s">
        <v>513</v>
      </c>
      <c r="M567" s="89" t="s">
        <v>513</v>
      </c>
      <c r="N567" s="89" t="s">
        <v>513</v>
      </c>
      <c r="O567" s="89" t="s">
        <v>513</v>
      </c>
      <c r="P567" s="209" t="s">
        <v>513</v>
      </c>
      <c r="Q567" s="209" t="s">
        <v>513</v>
      </c>
    </row>
    <row r="568" spans="1:17" ht="21" customHeight="1" x14ac:dyDescent="0.2">
      <c r="A568" s="117"/>
      <c r="B568" s="84">
        <v>554</v>
      </c>
      <c r="C568" s="84" t="str">
        <f>IF(G568=0,"",IF(ISTEXT(G568),"",B568))</f>
        <v/>
      </c>
      <c r="D568" s="84"/>
      <c r="E568" s="84">
        <v>0</v>
      </c>
      <c r="F568" s="85">
        <v>0</v>
      </c>
      <c r="G568" s="88">
        <f>SUM(J568:Q568)</f>
        <v>0</v>
      </c>
      <c r="H568" s="262" t="s">
        <v>705</v>
      </c>
      <c r="I568" s="261"/>
      <c r="J568" s="89">
        <v>0</v>
      </c>
      <c r="K568" s="89" t="s">
        <v>381</v>
      </c>
      <c r="L568" s="89" t="s">
        <v>381</v>
      </c>
      <c r="M568" s="89" t="s">
        <v>381</v>
      </c>
      <c r="N568" s="89" t="s">
        <v>381</v>
      </c>
      <c r="O568" s="89" t="s">
        <v>381</v>
      </c>
      <c r="P568" s="89" t="s">
        <v>381</v>
      </c>
      <c r="Q568" s="89" t="s">
        <v>381</v>
      </c>
    </row>
    <row r="569" spans="1:17" ht="21" customHeight="1" x14ac:dyDescent="0.2">
      <c r="A569" s="117"/>
      <c r="B569" s="84">
        <v>555</v>
      </c>
      <c r="C569" s="84" t="str">
        <f>IF(G569=0,"",IF(ISTEXT(G569),"",B569))</f>
        <v/>
      </c>
      <c r="D569" s="84"/>
      <c r="E569" s="84">
        <v>0</v>
      </c>
      <c r="F569" s="85">
        <v>0</v>
      </c>
      <c r="G569" s="88">
        <f t="shared" ref="G569:G571" si="104">SUM(J569:Q569)</f>
        <v>0</v>
      </c>
      <c r="H569" s="262" t="s">
        <v>800</v>
      </c>
      <c r="I569" s="261"/>
      <c r="J569" s="89">
        <v>0</v>
      </c>
      <c r="K569" s="89" t="s">
        <v>381</v>
      </c>
      <c r="L569" s="89" t="s">
        <v>381</v>
      </c>
      <c r="M569" s="89" t="s">
        <v>381</v>
      </c>
      <c r="N569" s="89" t="s">
        <v>381</v>
      </c>
      <c r="O569" s="89" t="s">
        <v>381</v>
      </c>
      <c r="P569" s="89" t="s">
        <v>381</v>
      </c>
      <c r="Q569" s="89" t="s">
        <v>381</v>
      </c>
    </row>
    <row r="570" spans="1:17" ht="21" customHeight="1" x14ac:dyDescent="0.2">
      <c r="A570" s="117"/>
      <c r="B570" s="84">
        <v>556</v>
      </c>
      <c r="C570" s="84" t="str">
        <f>IF(G570=0,"",IF(ISTEXT(G570),"",B570))</f>
        <v/>
      </c>
      <c r="D570" s="84"/>
      <c r="E570" s="84">
        <v>0</v>
      </c>
      <c r="F570" s="85">
        <v>0</v>
      </c>
      <c r="G570" s="88">
        <f t="shared" si="104"/>
        <v>0</v>
      </c>
      <c r="H570" s="262" t="s">
        <v>736</v>
      </c>
      <c r="I570" s="261"/>
      <c r="J570" s="89">
        <v>0</v>
      </c>
      <c r="K570" s="89" t="s">
        <v>381</v>
      </c>
      <c r="L570" s="89" t="s">
        <v>381</v>
      </c>
      <c r="M570" s="89" t="s">
        <v>381</v>
      </c>
      <c r="N570" s="89" t="s">
        <v>381</v>
      </c>
      <c r="O570" s="89" t="s">
        <v>381</v>
      </c>
      <c r="P570" s="89" t="s">
        <v>381</v>
      </c>
      <c r="Q570" s="89" t="s">
        <v>381</v>
      </c>
    </row>
    <row r="571" spans="1:17" ht="21" customHeight="1" x14ac:dyDescent="0.2">
      <c r="A571" s="117"/>
      <c r="B571" s="84">
        <v>557</v>
      </c>
      <c r="C571" s="84" t="str">
        <f>IF(G571=0,"",IF(ISTEXT(G571),"",B571))</f>
        <v/>
      </c>
      <c r="D571" s="84"/>
      <c r="E571" s="84">
        <v>0</v>
      </c>
      <c r="F571" s="85">
        <v>0</v>
      </c>
      <c r="G571" s="88">
        <f t="shared" si="104"/>
        <v>0</v>
      </c>
      <c r="H571" s="262" t="s">
        <v>137</v>
      </c>
      <c r="I571" s="261"/>
      <c r="J571" s="89">
        <v>0</v>
      </c>
      <c r="K571" s="89" t="s">
        <v>381</v>
      </c>
      <c r="L571" s="89" t="s">
        <v>381</v>
      </c>
      <c r="M571" s="89" t="s">
        <v>381</v>
      </c>
      <c r="N571" s="89" t="s">
        <v>381</v>
      </c>
      <c r="O571" s="89" t="s">
        <v>381</v>
      </c>
      <c r="P571" s="89" t="s">
        <v>381</v>
      </c>
      <c r="Q571" s="89" t="s">
        <v>381</v>
      </c>
    </row>
    <row r="572" spans="1:17" ht="21" customHeight="1" x14ac:dyDescent="0.2">
      <c r="A572" s="117"/>
      <c r="B572" s="84">
        <v>558</v>
      </c>
      <c r="C572" s="84" t="str">
        <f>IF(SUM(C573:C578)&gt;0,B572,"")</f>
        <v/>
      </c>
      <c r="D572" s="84">
        <v>2</v>
      </c>
      <c r="E572" s="84" t="s">
        <v>380</v>
      </c>
      <c r="F572" s="85" t="s">
        <v>0</v>
      </c>
      <c r="G572" s="88" t="s">
        <v>1</v>
      </c>
      <c r="H572" s="177" t="s">
        <v>737</v>
      </c>
      <c r="I572" s="178"/>
      <c r="J572" s="89" t="s">
        <v>45</v>
      </c>
      <c r="K572" s="89"/>
      <c r="L572" s="89" t="s">
        <v>513</v>
      </c>
      <c r="M572" s="89" t="s">
        <v>513</v>
      </c>
      <c r="N572" s="89" t="s">
        <v>513</v>
      </c>
      <c r="O572" s="89" t="s">
        <v>513</v>
      </c>
      <c r="P572" s="209" t="s">
        <v>513</v>
      </c>
      <c r="Q572" s="209" t="s">
        <v>513</v>
      </c>
    </row>
    <row r="573" spans="1:17" ht="21" customHeight="1" x14ac:dyDescent="0.2">
      <c r="A573" s="117"/>
      <c r="B573" s="84">
        <v>559</v>
      </c>
      <c r="C573" s="84" t="str">
        <f t="shared" ref="C573:C578" si="105">IF(G573=0,"",IF(ISTEXT(G573),"",B573))</f>
        <v/>
      </c>
      <c r="D573" s="84"/>
      <c r="E573" s="84">
        <v>0</v>
      </c>
      <c r="F573" s="85">
        <v>0</v>
      </c>
      <c r="G573" s="88">
        <f t="shared" ref="G573:G578" si="106">SUM(J573:Q573)</f>
        <v>0</v>
      </c>
      <c r="H573" s="264" t="s">
        <v>7</v>
      </c>
      <c r="I573" s="263"/>
      <c r="J573" s="89">
        <v>0</v>
      </c>
      <c r="K573" s="89" t="s">
        <v>381</v>
      </c>
      <c r="L573" s="89" t="s">
        <v>381</v>
      </c>
      <c r="M573" s="89" t="s">
        <v>381</v>
      </c>
      <c r="N573" s="89" t="s">
        <v>381</v>
      </c>
      <c r="O573" s="89" t="s">
        <v>381</v>
      </c>
      <c r="P573" s="89" t="s">
        <v>381</v>
      </c>
      <c r="Q573" s="89" t="s">
        <v>381</v>
      </c>
    </row>
    <row r="574" spans="1:17" ht="21" customHeight="1" x14ac:dyDescent="0.2">
      <c r="A574" s="117"/>
      <c r="B574" s="84">
        <v>560</v>
      </c>
      <c r="C574" s="84" t="str">
        <f t="shared" si="105"/>
        <v/>
      </c>
      <c r="D574" s="84"/>
      <c r="E574" s="84">
        <v>0</v>
      </c>
      <c r="F574" s="85">
        <v>0</v>
      </c>
      <c r="G574" s="88">
        <f t="shared" si="106"/>
        <v>0</v>
      </c>
      <c r="H574" s="264" t="s">
        <v>6</v>
      </c>
      <c r="I574" s="263"/>
      <c r="J574" s="89">
        <v>0</v>
      </c>
      <c r="K574" s="89" t="s">
        <v>381</v>
      </c>
      <c r="L574" s="89" t="s">
        <v>381</v>
      </c>
      <c r="M574" s="89" t="s">
        <v>381</v>
      </c>
      <c r="N574" s="89" t="s">
        <v>381</v>
      </c>
      <c r="O574" s="89" t="s">
        <v>381</v>
      </c>
      <c r="P574" s="89" t="s">
        <v>381</v>
      </c>
      <c r="Q574" s="89" t="s">
        <v>381</v>
      </c>
    </row>
    <row r="575" spans="1:17" ht="21" customHeight="1" x14ac:dyDescent="0.2">
      <c r="A575" s="117"/>
      <c r="B575" s="84">
        <v>561</v>
      </c>
      <c r="C575" s="84" t="str">
        <f t="shared" si="105"/>
        <v/>
      </c>
      <c r="D575" s="84"/>
      <c r="E575" s="84">
        <v>0</v>
      </c>
      <c r="F575" s="85">
        <v>0</v>
      </c>
      <c r="G575" s="88">
        <f t="shared" si="106"/>
        <v>0</v>
      </c>
      <c r="H575" s="264" t="s">
        <v>655</v>
      </c>
      <c r="I575" s="263"/>
      <c r="J575" s="89">
        <v>0</v>
      </c>
      <c r="K575" s="89" t="s">
        <v>381</v>
      </c>
      <c r="L575" s="89" t="s">
        <v>381</v>
      </c>
      <c r="M575" s="89" t="s">
        <v>381</v>
      </c>
      <c r="N575" s="89" t="s">
        <v>381</v>
      </c>
      <c r="O575" s="89" t="s">
        <v>381</v>
      </c>
      <c r="P575" s="89" t="s">
        <v>381</v>
      </c>
      <c r="Q575" s="89" t="s">
        <v>381</v>
      </c>
    </row>
    <row r="576" spans="1:17" ht="21" customHeight="1" x14ac:dyDescent="0.2">
      <c r="A576" s="117"/>
      <c r="B576" s="84">
        <v>562</v>
      </c>
      <c r="C576" s="84" t="str">
        <f t="shared" si="105"/>
        <v/>
      </c>
      <c r="D576" s="84"/>
      <c r="E576" s="84">
        <v>0</v>
      </c>
      <c r="F576" s="85">
        <v>0</v>
      </c>
      <c r="G576" s="88">
        <f t="shared" si="106"/>
        <v>0</v>
      </c>
      <c r="H576" s="264" t="s">
        <v>736</v>
      </c>
      <c r="I576" s="263"/>
      <c r="J576" s="89">
        <v>0</v>
      </c>
      <c r="K576" s="89" t="s">
        <v>381</v>
      </c>
      <c r="L576" s="89" t="s">
        <v>381</v>
      </c>
      <c r="M576" s="89" t="s">
        <v>381</v>
      </c>
      <c r="N576" s="89" t="s">
        <v>381</v>
      </c>
      <c r="O576" s="89" t="s">
        <v>381</v>
      </c>
      <c r="P576" s="89" t="s">
        <v>381</v>
      </c>
      <c r="Q576" s="89" t="s">
        <v>381</v>
      </c>
    </row>
    <row r="577" spans="1:20" ht="21" customHeight="1" x14ac:dyDescent="0.2">
      <c r="A577" s="117"/>
      <c r="B577" s="84">
        <v>563</v>
      </c>
      <c r="C577" s="84" t="str">
        <f t="shared" si="105"/>
        <v/>
      </c>
      <c r="D577" s="84"/>
      <c r="E577" s="84">
        <v>0</v>
      </c>
      <c r="F577" s="85">
        <v>0</v>
      </c>
      <c r="G577" s="88">
        <f t="shared" si="106"/>
        <v>0</v>
      </c>
      <c r="H577" s="264" t="s">
        <v>654</v>
      </c>
      <c r="I577" s="263"/>
      <c r="J577" s="89">
        <v>0</v>
      </c>
      <c r="K577" s="89" t="s">
        <v>381</v>
      </c>
      <c r="L577" s="89" t="s">
        <v>381</v>
      </c>
      <c r="M577" s="89" t="s">
        <v>381</v>
      </c>
      <c r="N577" s="89" t="s">
        <v>381</v>
      </c>
      <c r="O577" s="89" t="s">
        <v>381</v>
      </c>
      <c r="P577" s="89" t="s">
        <v>381</v>
      </c>
      <c r="Q577" s="89" t="s">
        <v>381</v>
      </c>
    </row>
    <row r="578" spans="1:20" ht="21" customHeight="1" x14ac:dyDescent="0.2">
      <c r="A578" s="117"/>
      <c r="B578" s="84">
        <v>564</v>
      </c>
      <c r="C578" s="84" t="str">
        <f t="shared" si="105"/>
        <v/>
      </c>
      <c r="D578" s="84"/>
      <c r="E578" s="84">
        <v>0</v>
      </c>
      <c r="F578" s="85">
        <v>0</v>
      </c>
      <c r="G578" s="88">
        <f t="shared" si="106"/>
        <v>0</v>
      </c>
      <c r="H578" s="177" t="s">
        <v>8</v>
      </c>
      <c r="I578" s="178"/>
      <c r="J578" s="89">
        <v>0</v>
      </c>
      <c r="K578" s="89" t="s">
        <v>381</v>
      </c>
      <c r="L578" s="89" t="s">
        <v>381</v>
      </c>
      <c r="M578" s="89" t="s">
        <v>381</v>
      </c>
      <c r="N578" s="89" t="s">
        <v>381</v>
      </c>
      <c r="O578" s="89" t="s">
        <v>381</v>
      </c>
      <c r="P578" s="89" t="s">
        <v>381</v>
      </c>
      <c r="Q578" s="89" t="s">
        <v>381</v>
      </c>
    </row>
    <row r="579" spans="1:20" s="7" customFormat="1" ht="27.6" customHeight="1" x14ac:dyDescent="0.2">
      <c r="A579" s="117"/>
      <c r="B579" s="84">
        <v>565</v>
      </c>
      <c r="C579" s="84" t="str">
        <f>IF(SUM(C580:C751)&gt;0,B579,"")</f>
        <v/>
      </c>
      <c r="D579" s="84">
        <v>1</v>
      </c>
      <c r="E579" s="84"/>
      <c r="F579" s="85"/>
      <c r="G579" s="86"/>
      <c r="H579" s="183" t="s">
        <v>268</v>
      </c>
      <c r="I579" s="184"/>
      <c r="J579" s="185"/>
      <c r="K579" s="185"/>
      <c r="L579" s="185"/>
      <c r="M579" s="185"/>
      <c r="N579" s="185"/>
      <c r="O579" s="185"/>
      <c r="P579" s="185"/>
      <c r="Q579" s="185">
        <f>SUM(G584:G751)</f>
        <v>0</v>
      </c>
      <c r="R579" s="121"/>
      <c r="T579" s="8"/>
    </row>
    <row r="580" spans="1:20" ht="21" customHeight="1" x14ac:dyDescent="0.2">
      <c r="A580" s="117"/>
      <c r="B580" s="84">
        <v>566</v>
      </c>
      <c r="C580" s="84" t="str">
        <f>IF(SUM(C581:C582)&gt;0,B580,"")</f>
        <v/>
      </c>
      <c r="D580" s="84">
        <v>2</v>
      </c>
      <c r="E580" s="84" t="s">
        <v>380</v>
      </c>
      <c r="F580" s="85" t="s">
        <v>0</v>
      </c>
      <c r="G580" s="88" t="s">
        <v>1</v>
      </c>
      <c r="H580" s="288" t="s">
        <v>394</v>
      </c>
      <c r="I580" s="289"/>
      <c r="J580" s="89" t="s">
        <v>45</v>
      </c>
      <c r="K580" s="91"/>
      <c r="L580" s="89"/>
      <c r="M580" s="89"/>
      <c r="N580" s="89"/>
      <c r="O580" s="89"/>
      <c r="P580" s="89"/>
      <c r="Q580" s="91"/>
    </row>
    <row r="581" spans="1:20" ht="21" customHeight="1" x14ac:dyDescent="0.2">
      <c r="A581" s="117"/>
      <c r="B581" s="84">
        <v>567</v>
      </c>
      <c r="C581" s="84" t="str">
        <f>IF(G581=0,"",IF(ISTEXT(G581),"",B581))</f>
        <v/>
      </c>
      <c r="D581" s="84"/>
      <c r="E581" s="84"/>
      <c r="F581" s="85"/>
      <c r="G581" s="88">
        <f>SUM(J581:Q581)</f>
        <v>0</v>
      </c>
      <c r="H581" s="288" t="s">
        <v>395</v>
      </c>
      <c r="I581" s="289"/>
      <c r="J581" s="89">
        <v>0</v>
      </c>
      <c r="K581" s="89" t="s">
        <v>381</v>
      </c>
      <c r="L581" s="89" t="s">
        <v>381</v>
      </c>
      <c r="M581" s="89" t="s">
        <v>381</v>
      </c>
      <c r="N581" s="89" t="s">
        <v>381</v>
      </c>
      <c r="O581" s="89" t="s">
        <v>381</v>
      </c>
      <c r="P581" s="89" t="s">
        <v>381</v>
      </c>
      <c r="Q581" s="91" t="s">
        <v>513</v>
      </c>
    </row>
    <row r="582" spans="1:20" ht="21" customHeight="1" x14ac:dyDescent="0.2">
      <c r="A582" s="117"/>
      <c r="B582" s="84">
        <v>568</v>
      </c>
      <c r="C582" s="84" t="str">
        <f>IF(G582=0,"",IF(ISTEXT(G582),"",B582))</f>
        <v/>
      </c>
      <c r="D582" s="84"/>
      <c r="E582" s="84"/>
      <c r="F582" s="85"/>
      <c r="G582" s="88">
        <f>SUM(J582:Q582)</f>
        <v>0</v>
      </c>
      <c r="H582" s="288" t="s">
        <v>760</v>
      </c>
      <c r="I582" s="289"/>
      <c r="J582" s="89">
        <v>0</v>
      </c>
      <c r="K582" s="89" t="s">
        <v>381</v>
      </c>
      <c r="L582" s="89" t="s">
        <v>381</v>
      </c>
      <c r="M582" s="89" t="s">
        <v>381</v>
      </c>
      <c r="N582" s="89" t="s">
        <v>381</v>
      </c>
      <c r="O582" s="89" t="s">
        <v>381</v>
      </c>
      <c r="P582" s="89" t="s">
        <v>381</v>
      </c>
      <c r="Q582" s="91" t="s">
        <v>513</v>
      </c>
    </row>
    <row r="583" spans="1:20" ht="21" customHeight="1" x14ac:dyDescent="0.2">
      <c r="A583" s="117"/>
      <c r="B583" s="84">
        <v>569</v>
      </c>
      <c r="C583" s="84" t="str">
        <f>IF(SUM(C584:C589)&gt;0,B583,"")</f>
        <v/>
      </c>
      <c r="D583" s="84">
        <v>2</v>
      </c>
      <c r="E583" s="84" t="s">
        <v>380</v>
      </c>
      <c r="F583" s="85" t="s">
        <v>0</v>
      </c>
      <c r="G583" s="88" t="s">
        <v>1</v>
      </c>
      <c r="H583" s="179" t="s">
        <v>394</v>
      </c>
      <c r="I583" s="178"/>
      <c r="J583" s="89" t="s">
        <v>45</v>
      </c>
      <c r="K583" s="91"/>
      <c r="L583" s="89"/>
      <c r="M583" s="89"/>
      <c r="N583" s="89"/>
      <c r="O583" s="89"/>
      <c r="P583" s="89"/>
      <c r="Q583" s="91"/>
    </row>
    <row r="584" spans="1:20" ht="21" customHeight="1" x14ac:dyDescent="0.2">
      <c r="A584" s="117"/>
      <c r="B584" s="84">
        <v>570</v>
      </c>
      <c r="C584" s="84" t="str">
        <f t="shared" ref="C584:C589" si="107">IF(G584=0,"",IF(ISTEXT(G584),"",B584))</f>
        <v/>
      </c>
      <c r="D584" s="84"/>
      <c r="E584" s="84"/>
      <c r="F584" s="85"/>
      <c r="G584" s="88">
        <f>SUM(J584:Q584)</f>
        <v>0</v>
      </c>
      <c r="H584" s="300" t="s">
        <v>895</v>
      </c>
      <c r="I584" s="178"/>
      <c r="J584" s="89"/>
      <c r="K584" s="89" t="s">
        <v>381</v>
      </c>
      <c r="L584" s="89" t="s">
        <v>381</v>
      </c>
      <c r="M584" s="89" t="s">
        <v>381</v>
      </c>
      <c r="N584" s="89" t="s">
        <v>381</v>
      </c>
      <c r="O584" s="89" t="s">
        <v>381</v>
      </c>
      <c r="P584" s="89" t="s">
        <v>381</v>
      </c>
      <c r="Q584" s="91" t="s">
        <v>513</v>
      </c>
    </row>
    <row r="585" spans="1:20" ht="21" customHeight="1" x14ac:dyDescent="0.2">
      <c r="A585" s="117"/>
      <c r="B585" s="84">
        <v>571</v>
      </c>
      <c r="C585" s="84" t="str">
        <f t="shared" si="107"/>
        <v/>
      </c>
      <c r="D585" s="84"/>
      <c r="E585" s="84"/>
      <c r="F585" s="85"/>
      <c r="G585" s="88">
        <f t="shared" ref="G585:G589" si="108">SUM(J585:Q585)</f>
        <v>0</v>
      </c>
      <c r="H585" s="300" t="s">
        <v>894</v>
      </c>
      <c r="I585" s="178"/>
      <c r="J585" s="89"/>
      <c r="K585" s="89" t="s">
        <v>381</v>
      </c>
      <c r="L585" s="89" t="s">
        <v>381</v>
      </c>
      <c r="M585" s="89" t="s">
        <v>381</v>
      </c>
      <c r="N585" s="89" t="s">
        <v>381</v>
      </c>
      <c r="O585" s="89" t="s">
        <v>381</v>
      </c>
      <c r="P585" s="89" t="s">
        <v>381</v>
      </c>
      <c r="Q585" s="91" t="s">
        <v>513</v>
      </c>
    </row>
    <row r="586" spans="1:20" ht="21" customHeight="1" x14ac:dyDescent="0.2">
      <c r="A586" s="117"/>
      <c r="B586" s="84">
        <v>572</v>
      </c>
      <c r="C586" s="84" t="str">
        <f t="shared" si="107"/>
        <v/>
      </c>
      <c r="D586" s="84"/>
      <c r="E586" s="84"/>
      <c r="F586" s="85"/>
      <c r="G586" s="88">
        <f t="shared" si="108"/>
        <v>0</v>
      </c>
      <c r="H586" s="300" t="s">
        <v>896</v>
      </c>
      <c r="I586" s="178"/>
      <c r="J586" s="89"/>
      <c r="K586" s="89" t="s">
        <v>381</v>
      </c>
      <c r="L586" s="89" t="s">
        <v>381</v>
      </c>
      <c r="M586" s="89" t="s">
        <v>381</v>
      </c>
      <c r="N586" s="89" t="s">
        <v>381</v>
      </c>
      <c r="O586" s="89" t="s">
        <v>381</v>
      </c>
      <c r="P586" s="89" t="s">
        <v>381</v>
      </c>
      <c r="Q586" s="91" t="s">
        <v>513</v>
      </c>
    </row>
    <row r="587" spans="1:20" ht="21" customHeight="1" x14ac:dyDescent="0.2">
      <c r="A587" s="117"/>
      <c r="B587" s="84">
        <v>573</v>
      </c>
      <c r="C587" s="84" t="str">
        <f t="shared" si="107"/>
        <v/>
      </c>
      <c r="D587" s="84"/>
      <c r="E587" s="84"/>
      <c r="F587" s="85"/>
      <c r="G587" s="88">
        <f t="shared" si="108"/>
        <v>0</v>
      </c>
      <c r="H587" s="179" t="s">
        <v>875</v>
      </c>
      <c r="I587" s="178"/>
      <c r="J587" s="89"/>
      <c r="K587" s="89" t="s">
        <v>381</v>
      </c>
      <c r="L587" s="89" t="s">
        <v>381</v>
      </c>
      <c r="M587" s="89" t="s">
        <v>381</v>
      </c>
      <c r="N587" s="89" t="s">
        <v>381</v>
      </c>
      <c r="O587" s="89" t="s">
        <v>381</v>
      </c>
      <c r="P587" s="89" t="s">
        <v>381</v>
      </c>
      <c r="Q587" s="91" t="s">
        <v>513</v>
      </c>
    </row>
    <row r="588" spans="1:20" ht="21" customHeight="1" x14ac:dyDescent="0.2">
      <c r="A588" s="117"/>
      <c r="B588" s="84">
        <v>574</v>
      </c>
      <c r="C588" s="84" t="str">
        <f t="shared" si="107"/>
        <v/>
      </c>
      <c r="D588" s="84"/>
      <c r="E588" s="84"/>
      <c r="F588" s="85"/>
      <c r="G588" s="88">
        <f t="shared" si="108"/>
        <v>0</v>
      </c>
      <c r="H588" s="300" t="s">
        <v>897</v>
      </c>
      <c r="I588" s="289"/>
      <c r="J588" s="89"/>
      <c r="K588" s="89" t="s">
        <v>381</v>
      </c>
      <c r="L588" s="89" t="s">
        <v>381</v>
      </c>
      <c r="M588" s="89" t="s">
        <v>381</v>
      </c>
      <c r="N588" s="89" t="s">
        <v>381</v>
      </c>
      <c r="O588" s="89" t="s">
        <v>381</v>
      </c>
      <c r="P588" s="89" t="s">
        <v>381</v>
      </c>
      <c r="Q588" s="91"/>
    </row>
    <row r="589" spans="1:20" ht="21" customHeight="1" x14ac:dyDescent="0.2">
      <c r="A589" s="117"/>
      <c r="B589" s="84">
        <v>575</v>
      </c>
      <c r="C589" s="84" t="str">
        <f t="shared" si="107"/>
        <v/>
      </c>
      <c r="D589" s="84"/>
      <c r="E589" s="84"/>
      <c r="F589" s="85"/>
      <c r="G589" s="88">
        <f t="shared" si="108"/>
        <v>0</v>
      </c>
      <c r="H589" s="300" t="s">
        <v>898</v>
      </c>
      <c r="I589" s="178"/>
      <c r="J589" s="89"/>
      <c r="K589" s="89" t="s">
        <v>381</v>
      </c>
      <c r="L589" s="89" t="s">
        <v>381</v>
      </c>
      <c r="M589" s="89" t="s">
        <v>381</v>
      </c>
      <c r="N589" s="89" t="s">
        <v>381</v>
      </c>
      <c r="O589" s="89" t="s">
        <v>381</v>
      </c>
      <c r="P589" s="89" t="s">
        <v>381</v>
      </c>
      <c r="Q589" s="91" t="s">
        <v>513</v>
      </c>
    </row>
    <row r="590" spans="1:20" s="7" customFormat="1" ht="27.6" customHeight="1" x14ac:dyDescent="0.2">
      <c r="A590" s="117"/>
      <c r="B590" s="84">
        <v>576</v>
      </c>
      <c r="C590" s="84" t="s">
        <v>513</v>
      </c>
      <c r="D590" s="84">
        <v>1</v>
      </c>
      <c r="E590" s="84"/>
      <c r="F590" s="85"/>
      <c r="G590" s="86"/>
      <c r="H590" s="183" t="s">
        <v>700</v>
      </c>
      <c r="I590" s="184"/>
      <c r="J590" s="185"/>
      <c r="K590" s="185"/>
      <c r="L590" s="185"/>
      <c r="M590" s="185"/>
      <c r="N590" s="185"/>
      <c r="O590" s="185"/>
      <c r="P590" s="185"/>
      <c r="Q590" s="185">
        <f>SUM(G592:G758)</f>
        <v>0</v>
      </c>
      <c r="R590" s="121"/>
      <c r="T590" s="8"/>
    </row>
    <row r="591" spans="1:20" ht="21" customHeight="1" x14ac:dyDescent="0.2">
      <c r="A591" s="117"/>
      <c r="B591" s="84">
        <v>577</v>
      </c>
      <c r="C591" s="84" t="str">
        <f>IF(SUM(C592)&gt;0,B591,"")</f>
        <v/>
      </c>
      <c r="D591" s="84">
        <v>2</v>
      </c>
      <c r="E591" s="84" t="s">
        <v>380</v>
      </c>
      <c r="F591" s="85" t="s">
        <v>0</v>
      </c>
      <c r="G591" s="88" t="s">
        <v>1</v>
      </c>
      <c r="H591" s="177" t="s">
        <v>693</v>
      </c>
      <c r="I591" s="178"/>
      <c r="J591" s="89" t="s">
        <v>19</v>
      </c>
      <c r="K591" s="91" t="s">
        <v>12</v>
      </c>
      <c r="L591" s="89" t="s">
        <v>13</v>
      </c>
      <c r="M591" s="89" t="s">
        <v>14</v>
      </c>
      <c r="N591" s="89" t="s">
        <v>15</v>
      </c>
      <c r="O591" s="89" t="s">
        <v>43</v>
      </c>
      <c r="P591" s="89" t="s">
        <v>44</v>
      </c>
      <c r="Q591" s="91" t="s">
        <v>513</v>
      </c>
      <c r="R591" s="121">
        <v>0</v>
      </c>
    </row>
    <row r="592" spans="1:20" ht="21" customHeight="1" x14ac:dyDescent="0.2">
      <c r="A592" s="117"/>
      <c r="B592" s="84">
        <v>578</v>
      </c>
      <c r="C592" s="84" t="str">
        <f>IF(G592=0,"",IF(ISTEXT(G592),"",B592))</f>
        <v/>
      </c>
      <c r="D592" s="84"/>
      <c r="E592" s="84">
        <v>0</v>
      </c>
      <c r="F592" s="85">
        <v>0</v>
      </c>
      <c r="G592" s="88" t="s">
        <v>16</v>
      </c>
      <c r="H592" s="177" t="s">
        <v>474</v>
      </c>
      <c r="I592" s="178"/>
      <c r="J592" s="89" t="s">
        <v>16</v>
      </c>
      <c r="K592" s="90" t="s">
        <v>16</v>
      </c>
      <c r="L592" s="89" t="s">
        <v>16</v>
      </c>
      <c r="M592" s="89" t="s">
        <v>16</v>
      </c>
      <c r="N592" s="89" t="s">
        <v>16</v>
      </c>
      <c r="O592" s="89" t="s">
        <v>16</v>
      </c>
      <c r="P592" s="89" t="s">
        <v>16</v>
      </c>
      <c r="Q592" s="91" t="s">
        <v>513</v>
      </c>
    </row>
    <row r="593" spans="1:18" ht="21" customHeight="1" x14ac:dyDescent="0.2">
      <c r="A593" s="117"/>
      <c r="B593" s="84">
        <v>579</v>
      </c>
      <c r="C593" s="84" t="str">
        <f>IF(SUM(C594:C595)&gt;0,B593,"")</f>
        <v/>
      </c>
      <c r="D593" s="84">
        <v>2</v>
      </c>
      <c r="E593" s="84" t="s">
        <v>380</v>
      </c>
      <c r="F593" s="85" t="s">
        <v>0</v>
      </c>
      <c r="G593" s="88" t="s">
        <v>1</v>
      </c>
      <c r="H593" s="177" t="s">
        <v>698</v>
      </c>
      <c r="I593" s="178"/>
      <c r="J593" s="89" t="s">
        <v>19</v>
      </c>
      <c r="K593" s="91" t="s">
        <v>12</v>
      </c>
      <c r="L593" s="89" t="s">
        <v>13</v>
      </c>
      <c r="M593" s="89" t="s">
        <v>14</v>
      </c>
      <c r="N593" s="89" t="s">
        <v>15</v>
      </c>
      <c r="O593" s="89" t="s">
        <v>43</v>
      </c>
      <c r="P593" s="89" t="s">
        <v>44</v>
      </c>
      <c r="Q593" s="91" t="s">
        <v>513</v>
      </c>
      <c r="R593" s="121">
        <v>0</v>
      </c>
    </row>
    <row r="594" spans="1:18" ht="21" customHeight="1" x14ac:dyDescent="0.2">
      <c r="A594" s="117"/>
      <c r="B594" s="84">
        <v>580</v>
      </c>
      <c r="C594" s="84" t="str">
        <f>IF(G594=0,"",IF(ISTEXT(G594),"",B594))</f>
        <v/>
      </c>
      <c r="D594" s="84"/>
      <c r="E594" s="84">
        <v>0</v>
      </c>
      <c r="F594" s="85">
        <v>0</v>
      </c>
      <c r="G594" s="88" t="s">
        <v>16</v>
      </c>
      <c r="H594" s="177" t="s">
        <v>7</v>
      </c>
      <c r="I594" s="178"/>
      <c r="J594" s="89">
        <v>0</v>
      </c>
      <c r="K594" s="90" t="s">
        <v>16</v>
      </c>
      <c r="L594" s="89" t="s">
        <v>16</v>
      </c>
      <c r="M594" s="89" t="s">
        <v>16</v>
      </c>
      <c r="N594" s="89" t="s">
        <v>16</v>
      </c>
      <c r="O594" s="89" t="s">
        <v>16</v>
      </c>
      <c r="P594" s="89" t="s">
        <v>16</v>
      </c>
      <c r="Q594" s="91" t="s">
        <v>513</v>
      </c>
    </row>
    <row r="595" spans="1:18" ht="21" customHeight="1" x14ac:dyDescent="0.2">
      <c r="A595" s="117"/>
      <c r="B595" s="84">
        <v>581</v>
      </c>
      <c r="C595" s="84" t="str">
        <f>IF(G595=0,"",IF(ISTEXT(G595),"",B595))</f>
        <v/>
      </c>
      <c r="D595" s="84"/>
      <c r="E595" s="84">
        <v>0</v>
      </c>
      <c r="F595" s="85">
        <v>0</v>
      </c>
      <c r="G595" s="88">
        <f>SUM(J595:Q595)</f>
        <v>0</v>
      </c>
      <c r="H595" s="177" t="s">
        <v>697</v>
      </c>
      <c r="I595" s="178"/>
      <c r="J595" s="89">
        <v>0</v>
      </c>
      <c r="K595" s="90" t="s">
        <v>16</v>
      </c>
      <c r="L595" s="89" t="s">
        <v>16</v>
      </c>
      <c r="M595" s="89" t="s">
        <v>16</v>
      </c>
      <c r="N595" s="89"/>
      <c r="O595" s="89" t="s">
        <v>16</v>
      </c>
      <c r="P595" s="89" t="s">
        <v>16</v>
      </c>
      <c r="Q595" s="91" t="s">
        <v>513</v>
      </c>
    </row>
    <row r="596" spans="1:18" ht="21" customHeight="1" x14ac:dyDescent="0.2">
      <c r="A596" s="117"/>
      <c r="B596" s="84">
        <v>582</v>
      </c>
      <c r="C596" s="84" t="str">
        <f>IF(SUM(C597:C604)&gt;0,B596,"")</f>
        <v/>
      </c>
      <c r="D596" s="84">
        <v>2</v>
      </c>
      <c r="E596" s="84" t="s">
        <v>380</v>
      </c>
      <c r="F596" s="85" t="s">
        <v>0</v>
      </c>
      <c r="G596" s="88" t="s">
        <v>1</v>
      </c>
      <c r="H596" s="227" t="s">
        <v>769</v>
      </c>
      <c r="I596" s="226"/>
      <c r="J596" s="89" t="s">
        <v>19</v>
      </c>
      <c r="K596" s="89" t="s">
        <v>749</v>
      </c>
      <c r="L596" s="89" t="s">
        <v>12</v>
      </c>
      <c r="M596" s="89" t="s">
        <v>13</v>
      </c>
      <c r="N596" s="89" t="s">
        <v>14</v>
      </c>
      <c r="O596" s="89" t="s">
        <v>15</v>
      </c>
      <c r="P596" s="89" t="s">
        <v>43</v>
      </c>
      <c r="Q596" s="91" t="s">
        <v>513</v>
      </c>
      <c r="R596" s="121">
        <v>0</v>
      </c>
    </row>
    <row r="597" spans="1:18" ht="21" customHeight="1" x14ac:dyDescent="0.2">
      <c r="A597" s="117"/>
      <c r="B597" s="84">
        <v>583</v>
      </c>
      <c r="C597" s="84" t="str">
        <f>IF(G597=0,"",IF(ISTEXT(G597),"",B597))</f>
        <v/>
      </c>
      <c r="D597" s="84"/>
      <c r="E597" s="84">
        <v>0</v>
      </c>
      <c r="F597" s="85">
        <v>0</v>
      </c>
      <c r="G597" s="88">
        <f>SUM(J597:Q597)</f>
        <v>0</v>
      </c>
      <c r="H597" s="227" t="s">
        <v>795</v>
      </c>
      <c r="I597" s="226"/>
      <c r="J597" s="89">
        <v>0</v>
      </c>
      <c r="K597" s="90"/>
      <c r="L597" s="89" t="s">
        <v>16</v>
      </c>
      <c r="M597" s="89"/>
      <c r="N597" s="89" t="s">
        <v>16</v>
      </c>
      <c r="O597" s="89"/>
      <c r="P597" s="89"/>
      <c r="Q597" s="91" t="s">
        <v>513</v>
      </c>
    </row>
    <row r="598" spans="1:18" ht="21" customHeight="1" x14ac:dyDescent="0.2">
      <c r="A598" s="117"/>
      <c r="B598" s="84">
        <v>584</v>
      </c>
      <c r="C598" s="84" t="str">
        <f t="shared" ref="C598:C603" si="109">IF(G598=0,"",IF(ISTEXT(G598),"",B598))</f>
        <v/>
      </c>
      <c r="D598" s="84"/>
      <c r="E598" s="84">
        <v>0</v>
      </c>
      <c r="F598" s="85">
        <v>0</v>
      </c>
      <c r="G598" s="88">
        <f t="shared" ref="G598:G604" si="110">SUM(J598:Q598)</f>
        <v>0</v>
      </c>
      <c r="H598" s="227" t="s">
        <v>796</v>
      </c>
      <c r="I598" s="226"/>
      <c r="J598" s="89">
        <v>0</v>
      </c>
      <c r="K598" s="90" t="s">
        <v>16</v>
      </c>
      <c r="L598" s="89" t="s">
        <v>16</v>
      </c>
      <c r="M598" s="89" t="s">
        <v>16</v>
      </c>
      <c r="N598" s="89" t="s">
        <v>16</v>
      </c>
      <c r="O598" s="89"/>
      <c r="P598" s="89" t="s">
        <v>16</v>
      </c>
      <c r="Q598" s="91" t="s">
        <v>513</v>
      </c>
    </row>
    <row r="599" spans="1:18" ht="21" customHeight="1" x14ac:dyDescent="0.2">
      <c r="A599" s="117"/>
      <c r="B599" s="84">
        <v>585</v>
      </c>
      <c r="C599" s="84" t="str">
        <f t="shared" si="109"/>
        <v/>
      </c>
      <c r="D599" s="84"/>
      <c r="E599" s="84">
        <v>0</v>
      </c>
      <c r="F599" s="85">
        <v>0</v>
      </c>
      <c r="G599" s="88">
        <f t="shared" si="110"/>
        <v>0</v>
      </c>
      <c r="H599" s="227" t="s">
        <v>766</v>
      </c>
      <c r="I599" s="226"/>
      <c r="J599" s="89">
        <v>0</v>
      </c>
      <c r="K599" s="90"/>
      <c r="L599" s="89" t="s">
        <v>16</v>
      </c>
      <c r="M599" s="89" t="s">
        <v>16</v>
      </c>
      <c r="N599" s="89" t="s">
        <v>16</v>
      </c>
      <c r="O599" s="89" t="s">
        <v>16</v>
      </c>
      <c r="P599" s="89"/>
      <c r="Q599" s="91" t="s">
        <v>513</v>
      </c>
    </row>
    <row r="600" spans="1:18" ht="21" customHeight="1" x14ac:dyDescent="0.2">
      <c r="A600" s="117"/>
      <c r="B600" s="84">
        <v>586</v>
      </c>
      <c r="C600" s="84" t="str">
        <f t="shared" si="109"/>
        <v/>
      </c>
      <c r="D600" s="84"/>
      <c r="E600" s="84">
        <v>0</v>
      </c>
      <c r="F600" s="85">
        <v>0</v>
      </c>
      <c r="G600" s="88">
        <f t="shared" si="110"/>
        <v>0</v>
      </c>
      <c r="H600" s="227" t="s">
        <v>767</v>
      </c>
      <c r="I600" s="226"/>
      <c r="J600" s="89">
        <v>0</v>
      </c>
      <c r="K600" s="90" t="s">
        <v>16</v>
      </c>
      <c r="L600" s="89" t="s">
        <v>16</v>
      </c>
      <c r="M600" s="89" t="s">
        <v>16</v>
      </c>
      <c r="N600" s="89"/>
      <c r="O600" s="89"/>
      <c r="P600" s="89"/>
      <c r="Q600" s="91" t="s">
        <v>513</v>
      </c>
    </row>
    <row r="601" spans="1:18" ht="21" customHeight="1" x14ac:dyDescent="0.2">
      <c r="A601" s="117"/>
      <c r="B601" s="84">
        <v>587</v>
      </c>
      <c r="C601" s="84" t="str">
        <f t="shared" si="109"/>
        <v/>
      </c>
      <c r="D601" s="84"/>
      <c r="E601" s="84">
        <v>0</v>
      </c>
      <c r="F601" s="85">
        <v>0</v>
      </c>
      <c r="G601" s="88">
        <f t="shared" si="110"/>
        <v>0</v>
      </c>
      <c r="H601" s="227" t="s">
        <v>876</v>
      </c>
      <c r="I601" s="226"/>
      <c r="J601" s="89"/>
      <c r="K601" s="90"/>
      <c r="L601" s="89" t="s">
        <v>16</v>
      </c>
      <c r="M601" s="89" t="s">
        <v>16</v>
      </c>
      <c r="N601" s="89" t="s">
        <v>16</v>
      </c>
      <c r="O601" s="89"/>
      <c r="P601" s="89"/>
      <c r="Q601" s="91" t="s">
        <v>513</v>
      </c>
    </row>
    <row r="602" spans="1:18" ht="21" customHeight="1" x14ac:dyDescent="0.2">
      <c r="A602" s="117"/>
      <c r="B602" s="84">
        <v>588</v>
      </c>
      <c r="C602" s="84" t="str">
        <f t="shared" si="109"/>
        <v/>
      </c>
      <c r="D602" s="84"/>
      <c r="E602" s="84">
        <v>0</v>
      </c>
      <c r="F602" s="85">
        <v>0</v>
      </c>
      <c r="G602" s="88">
        <f t="shared" si="110"/>
        <v>0</v>
      </c>
      <c r="H602" s="227" t="s">
        <v>877</v>
      </c>
      <c r="I602" s="226"/>
      <c r="J602" s="89">
        <v>0</v>
      </c>
      <c r="K602" s="90" t="s">
        <v>16</v>
      </c>
      <c r="L602" s="89"/>
      <c r="M602" s="89" t="s">
        <v>16</v>
      </c>
      <c r="N602" s="89"/>
      <c r="O602" s="89"/>
      <c r="P602" s="89"/>
      <c r="Q602" s="91" t="s">
        <v>513</v>
      </c>
    </row>
    <row r="603" spans="1:18" ht="21" customHeight="1" x14ac:dyDescent="0.2">
      <c r="A603" s="117"/>
      <c r="B603" s="84">
        <v>589</v>
      </c>
      <c r="C603" s="84" t="str">
        <f t="shared" si="109"/>
        <v/>
      </c>
      <c r="D603" s="84"/>
      <c r="E603" s="84">
        <v>0</v>
      </c>
      <c r="F603" s="85">
        <v>0</v>
      </c>
      <c r="G603" s="88">
        <f t="shared" si="110"/>
        <v>0</v>
      </c>
      <c r="H603" s="227" t="s">
        <v>878</v>
      </c>
      <c r="I603" s="226"/>
      <c r="J603" s="89">
        <v>0</v>
      </c>
      <c r="K603" s="90" t="s">
        <v>16</v>
      </c>
      <c r="L603" s="89"/>
      <c r="M603" s="89" t="s">
        <v>16</v>
      </c>
      <c r="N603" s="89"/>
      <c r="O603" s="89"/>
      <c r="P603" s="89"/>
      <c r="Q603" s="91" t="s">
        <v>513</v>
      </c>
    </row>
    <row r="604" spans="1:18" ht="21" customHeight="1" x14ac:dyDescent="0.2">
      <c r="A604" s="117"/>
      <c r="B604" s="84">
        <v>590</v>
      </c>
      <c r="C604" s="84" t="str">
        <f>IF(G604=0,"",IF(ISTEXT(G604),"",B604))</f>
        <v/>
      </c>
      <c r="D604" s="84"/>
      <c r="E604" s="84">
        <v>0</v>
      </c>
      <c r="F604" s="85">
        <v>0</v>
      </c>
      <c r="G604" s="88">
        <f t="shared" si="110"/>
        <v>0</v>
      </c>
      <c r="H604" s="227" t="s">
        <v>879</v>
      </c>
      <c r="I604" s="226"/>
      <c r="J604" s="89">
        <v>0</v>
      </c>
      <c r="K604" s="90" t="s">
        <v>16</v>
      </c>
      <c r="L604" s="89"/>
      <c r="M604" s="89" t="s">
        <v>16</v>
      </c>
      <c r="N604" s="89" t="s">
        <v>16</v>
      </c>
      <c r="O604" s="89"/>
      <c r="P604" s="89"/>
      <c r="Q604" s="91" t="s">
        <v>513</v>
      </c>
    </row>
    <row r="605" spans="1:18" ht="21" customHeight="1" x14ac:dyDescent="0.2">
      <c r="A605" s="117"/>
      <c r="B605" s="84">
        <v>591</v>
      </c>
      <c r="C605" s="84" t="str">
        <f>IF(SUM(C606:C610)&gt;0,B605,"")</f>
        <v/>
      </c>
      <c r="D605" s="84">
        <v>2</v>
      </c>
      <c r="E605" s="84" t="s">
        <v>380</v>
      </c>
      <c r="F605" s="85" t="s">
        <v>0</v>
      </c>
      <c r="G605" s="88" t="s">
        <v>1</v>
      </c>
      <c r="H605" s="237" t="s">
        <v>794</v>
      </c>
      <c r="I605" s="236"/>
      <c r="J605" s="89" t="s">
        <v>19</v>
      </c>
      <c r="K605" s="89" t="s">
        <v>749</v>
      </c>
      <c r="L605" s="89" t="s">
        <v>12</v>
      </c>
      <c r="M605" s="89" t="s">
        <v>13</v>
      </c>
      <c r="N605" s="89" t="s">
        <v>14</v>
      </c>
      <c r="O605" s="89" t="s">
        <v>15</v>
      </c>
      <c r="P605" s="89" t="s">
        <v>43</v>
      </c>
      <c r="Q605" s="91" t="s">
        <v>513</v>
      </c>
    </row>
    <row r="606" spans="1:18" ht="21" customHeight="1" x14ac:dyDescent="0.2">
      <c r="A606" s="117"/>
      <c r="B606" s="84">
        <v>592</v>
      </c>
      <c r="C606" s="84" t="str">
        <f>IF(G606=0,"",IF(ISTEXT(G606),"",B606))</f>
        <v/>
      </c>
      <c r="D606" s="84"/>
      <c r="E606" s="84">
        <v>0</v>
      </c>
      <c r="F606" s="85">
        <v>0</v>
      </c>
      <c r="G606" s="88" t="s">
        <v>16</v>
      </c>
      <c r="H606" s="290" t="s">
        <v>876</v>
      </c>
      <c r="I606" s="289"/>
      <c r="J606" s="89">
        <v>0</v>
      </c>
      <c r="K606" s="90"/>
      <c r="L606" s="89"/>
      <c r="M606" s="89"/>
      <c r="N606" s="89"/>
      <c r="O606" s="89"/>
      <c r="P606" s="89"/>
      <c r="Q606" s="91" t="s">
        <v>513</v>
      </c>
    </row>
    <row r="607" spans="1:18" ht="21" customHeight="1" x14ac:dyDescent="0.2">
      <c r="A607" s="117"/>
      <c r="B607" s="84">
        <v>593</v>
      </c>
      <c r="C607" s="84" t="str">
        <f>IF(G607=0,"",IF(ISTEXT(G607),"",B607))</f>
        <v/>
      </c>
      <c r="D607" s="84"/>
      <c r="E607" s="84">
        <v>0</v>
      </c>
      <c r="F607" s="85">
        <v>0</v>
      </c>
      <c r="G607" s="88">
        <f>SUM(J607:Q607)</f>
        <v>0</v>
      </c>
      <c r="H607" s="290" t="s">
        <v>888</v>
      </c>
      <c r="I607" s="289"/>
      <c r="J607" s="89">
        <v>0</v>
      </c>
      <c r="K607" s="90"/>
      <c r="L607" s="89" t="s">
        <v>16</v>
      </c>
      <c r="M607" s="89" t="s">
        <v>16</v>
      </c>
      <c r="N607" s="89" t="s">
        <v>16</v>
      </c>
      <c r="O607" s="89" t="s">
        <v>16</v>
      </c>
      <c r="P607" s="89" t="s">
        <v>16</v>
      </c>
      <c r="Q607" s="91" t="s">
        <v>513</v>
      </c>
    </row>
    <row r="608" spans="1:18" ht="21" customHeight="1" x14ac:dyDescent="0.2">
      <c r="A608" s="117"/>
      <c r="B608" s="84">
        <v>594</v>
      </c>
      <c r="C608" s="84" t="str">
        <f>IF(G608=0,"",IF(ISTEXT(G608),"",B608))</f>
        <v/>
      </c>
      <c r="D608" s="84"/>
      <c r="E608" s="84">
        <v>0</v>
      </c>
      <c r="F608" s="85">
        <v>0</v>
      </c>
      <c r="G608" s="88">
        <f>SUM(J608:Q608)</f>
        <v>0</v>
      </c>
      <c r="H608" s="237" t="s">
        <v>791</v>
      </c>
      <c r="I608" s="236"/>
      <c r="J608" s="89">
        <v>0</v>
      </c>
      <c r="K608" s="90"/>
      <c r="L608" s="89" t="s">
        <v>16</v>
      </c>
      <c r="M608" s="89" t="s">
        <v>16</v>
      </c>
      <c r="N608" s="89" t="s">
        <v>16</v>
      </c>
      <c r="O608" s="89"/>
      <c r="P608" s="89" t="s">
        <v>16</v>
      </c>
      <c r="Q608" s="91" t="s">
        <v>513</v>
      </c>
    </row>
    <row r="609" spans="1:18" ht="21" customHeight="1" x14ac:dyDescent="0.2">
      <c r="A609" s="117"/>
      <c r="B609" s="84">
        <v>595</v>
      </c>
      <c r="C609" s="84" t="str">
        <f>IF(G609=0,"",IF(ISTEXT(G609),"",B609))</f>
        <v/>
      </c>
      <c r="D609" s="84"/>
      <c r="E609" s="84">
        <v>0</v>
      </c>
      <c r="F609" s="85">
        <v>0</v>
      </c>
      <c r="G609" s="88">
        <f>SUM(J609:Q609)</f>
        <v>0</v>
      </c>
      <c r="H609" s="237" t="s">
        <v>792</v>
      </c>
      <c r="I609" s="236"/>
      <c r="J609" s="89">
        <v>0</v>
      </c>
      <c r="K609" s="90"/>
      <c r="L609" s="89" t="s">
        <v>16</v>
      </c>
      <c r="M609" s="89" t="s">
        <v>16</v>
      </c>
      <c r="N609" s="89" t="s">
        <v>16</v>
      </c>
      <c r="O609" s="89"/>
      <c r="P609" s="89" t="s">
        <v>16</v>
      </c>
      <c r="Q609" s="91" t="s">
        <v>513</v>
      </c>
    </row>
    <row r="610" spans="1:18" ht="21" customHeight="1" x14ac:dyDescent="0.2">
      <c r="A610" s="117"/>
      <c r="B610" s="84">
        <v>596</v>
      </c>
      <c r="C610" s="84" t="str">
        <f>IF(G610=0,"",IF(ISTEXT(G610),"",B610))</f>
        <v/>
      </c>
      <c r="D610" s="84"/>
      <c r="E610" s="84"/>
      <c r="F610" s="85"/>
      <c r="G610" s="88">
        <f>SUM(J610:Q610)</f>
        <v>0</v>
      </c>
      <c r="H610" s="237" t="s">
        <v>793</v>
      </c>
      <c r="I610" s="236"/>
      <c r="J610" s="89"/>
      <c r="K610" s="90"/>
      <c r="L610" s="89" t="s">
        <v>16</v>
      </c>
      <c r="M610" s="89" t="s">
        <v>16</v>
      </c>
      <c r="N610" s="89" t="s">
        <v>16</v>
      </c>
      <c r="O610" s="89" t="s">
        <v>16</v>
      </c>
      <c r="P610" s="89" t="s">
        <v>16</v>
      </c>
      <c r="Q610" s="91"/>
    </row>
    <row r="611" spans="1:18" ht="21" customHeight="1" x14ac:dyDescent="0.2">
      <c r="A611" s="117"/>
      <c r="B611" s="84">
        <v>597</v>
      </c>
      <c r="C611" s="84" t="str">
        <f>IF(SUM(C612:C614)&gt;0,B611,"")</f>
        <v/>
      </c>
      <c r="D611" s="84">
        <v>2</v>
      </c>
      <c r="E611" s="84" t="s">
        <v>380</v>
      </c>
      <c r="F611" s="85" t="s">
        <v>0</v>
      </c>
      <c r="G611" s="88" t="s">
        <v>1</v>
      </c>
      <c r="H611" s="177" t="s">
        <v>694</v>
      </c>
      <c r="I611" s="178"/>
      <c r="J611" s="89" t="s">
        <v>19</v>
      </c>
      <c r="K611" s="91" t="s">
        <v>12</v>
      </c>
      <c r="L611" s="89" t="s">
        <v>13</v>
      </c>
      <c r="M611" s="89" t="s">
        <v>14</v>
      </c>
      <c r="N611" s="89" t="s">
        <v>15</v>
      </c>
      <c r="O611" s="89" t="s">
        <v>43</v>
      </c>
      <c r="P611" s="89" t="s">
        <v>44</v>
      </c>
      <c r="Q611" s="91" t="s">
        <v>513</v>
      </c>
      <c r="R611" s="121">
        <v>0</v>
      </c>
    </row>
    <row r="612" spans="1:18" ht="21" customHeight="1" x14ac:dyDescent="0.2">
      <c r="A612" s="117"/>
      <c r="B612" s="84">
        <v>598</v>
      </c>
      <c r="C612" s="84" t="str">
        <f>IF(G612=0,"",IF(ISTEXT(G612),"",B612))</f>
        <v/>
      </c>
      <c r="D612" s="84"/>
      <c r="E612" s="84">
        <v>0</v>
      </c>
      <c r="F612" s="85">
        <v>0</v>
      </c>
      <c r="G612" s="88" t="s">
        <v>16</v>
      </c>
      <c r="H612" s="177" t="s">
        <v>6</v>
      </c>
      <c r="I612" s="180">
        <v>0</v>
      </c>
      <c r="J612" s="89">
        <v>0</v>
      </c>
      <c r="K612" s="90" t="s">
        <v>16</v>
      </c>
      <c r="L612" s="89" t="s">
        <v>16</v>
      </c>
      <c r="M612" s="89" t="s">
        <v>16</v>
      </c>
      <c r="N612" s="89" t="s">
        <v>513</v>
      </c>
      <c r="O612" s="89" t="s">
        <v>16</v>
      </c>
      <c r="P612" s="89" t="s">
        <v>16</v>
      </c>
      <c r="Q612" s="91" t="s">
        <v>513</v>
      </c>
    </row>
    <row r="613" spans="1:18" ht="21" customHeight="1" x14ac:dyDescent="0.2">
      <c r="A613" s="117"/>
      <c r="B613" s="84">
        <v>599</v>
      </c>
      <c r="C613" s="84" t="str">
        <f>IF(G613=0,"",IF(ISTEXT(G613),"",B613))</f>
        <v/>
      </c>
      <c r="D613" s="84"/>
      <c r="E613" s="84">
        <v>0</v>
      </c>
      <c r="F613" s="85">
        <v>0</v>
      </c>
      <c r="G613" s="88" t="s">
        <v>16</v>
      </c>
      <c r="H613" s="177" t="s">
        <v>655</v>
      </c>
      <c r="I613" s="178"/>
      <c r="J613" s="89">
        <v>0</v>
      </c>
      <c r="K613" s="90" t="s">
        <v>16</v>
      </c>
      <c r="L613" s="89" t="s">
        <v>16</v>
      </c>
      <c r="M613" s="89" t="s">
        <v>16</v>
      </c>
      <c r="N613" s="89" t="s">
        <v>16</v>
      </c>
      <c r="O613" s="89" t="s">
        <v>16</v>
      </c>
      <c r="P613" s="89" t="s">
        <v>16</v>
      </c>
      <c r="Q613" s="91" t="s">
        <v>513</v>
      </c>
    </row>
    <row r="614" spans="1:18" ht="21" customHeight="1" x14ac:dyDescent="0.2">
      <c r="A614" s="117"/>
      <c r="B614" s="84">
        <v>600</v>
      </c>
      <c r="C614" s="84" t="str">
        <f>IF(G614=0,"",IF(ISTEXT(G614),"",B614))</f>
        <v/>
      </c>
      <c r="D614" s="84"/>
      <c r="E614" s="84">
        <v>0</v>
      </c>
      <c r="F614" s="85">
        <v>0</v>
      </c>
      <c r="G614" s="88">
        <f>SUM(J614:Q614)</f>
        <v>0</v>
      </c>
      <c r="H614" s="177" t="s">
        <v>474</v>
      </c>
      <c r="I614" s="178"/>
      <c r="J614" s="89">
        <v>0</v>
      </c>
      <c r="K614" s="90" t="s">
        <v>16</v>
      </c>
      <c r="L614" s="89" t="s">
        <v>16</v>
      </c>
      <c r="M614" s="89" t="s">
        <v>16</v>
      </c>
      <c r="N614" s="89"/>
      <c r="O614" s="89" t="s">
        <v>16</v>
      </c>
      <c r="P614" s="89" t="s">
        <v>16</v>
      </c>
      <c r="Q614" s="91" t="s">
        <v>513</v>
      </c>
    </row>
    <row r="615" spans="1:18" ht="21" customHeight="1" x14ac:dyDescent="0.2">
      <c r="A615" s="117"/>
      <c r="B615" s="84">
        <v>601</v>
      </c>
      <c r="C615" s="84" t="str">
        <f>IF(SUM(C616:C620)&gt;0,B615,"")</f>
        <v/>
      </c>
      <c r="D615" s="84">
        <v>2</v>
      </c>
      <c r="E615" s="84" t="s">
        <v>380</v>
      </c>
      <c r="F615" s="85" t="s">
        <v>0</v>
      </c>
      <c r="G615" s="88" t="s">
        <v>1</v>
      </c>
      <c r="H615" s="210" t="s">
        <v>696</v>
      </c>
      <c r="I615" s="226"/>
      <c r="J615" s="89" t="s">
        <v>19</v>
      </c>
      <c r="K615" s="91" t="s">
        <v>12</v>
      </c>
      <c r="L615" s="89" t="s">
        <v>13</v>
      </c>
      <c r="M615" s="89" t="s">
        <v>14</v>
      </c>
      <c r="N615" s="89" t="s">
        <v>15</v>
      </c>
      <c r="O615" s="89" t="s">
        <v>43</v>
      </c>
      <c r="P615" s="89" t="s">
        <v>44</v>
      </c>
      <c r="Q615" s="91" t="s">
        <v>513</v>
      </c>
      <c r="R615" s="121">
        <v>0</v>
      </c>
    </row>
    <row r="616" spans="1:18" ht="21" customHeight="1" x14ac:dyDescent="0.2">
      <c r="A616" s="117"/>
      <c r="B616" s="84">
        <v>602</v>
      </c>
      <c r="C616" s="84" t="str">
        <f>IF(G616=0,"",IF(ISTEXT(G616),"",B616))</f>
        <v/>
      </c>
      <c r="D616" s="84"/>
      <c r="E616" s="84">
        <v>0</v>
      </c>
      <c r="F616" s="85">
        <v>0</v>
      </c>
      <c r="G616" s="88" t="s">
        <v>16</v>
      </c>
      <c r="H616" s="227" t="s">
        <v>6</v>
      </c>
      <c r="I616" s="226"/>
      <c r="J616" s="89">
        <v>0</v>
      </c>
      <c r="K616" s="90" t="s">
        <v>16</v>
      </c>
      <c r="L616" s="89" t="s">
        <v>16</v>
      </c>
      <c r="M616" s="89" t="s">
        <v>16</v>
      </c>
      <c r="N616" s="89" t="s">
        <v>16</v>
      </c>
      <c r="O616" s="89" t="s">
        <v>16</v>
      </c>
      <c r="P616" s="89" t="s">
        <v>16</v>
      </c>
      <c r="Q616" s="91" t="s">
        <v>513</v>
      </c>
    </row>
    <row r="617" spans="1:18" ht="21" customHeight="1" x14ac:dyDescent="0.2">
      <c r="A617" s="117"/>
      <c r="B617" s="84">
        <v>603</v>
      </c>
      <c r="C617" s="84" t="str">
        <f>IF(G617=0,"",IF(ISTEXT(G617),"",B617))</f>
        <v/>
      </c>
      <c r="D617" s="84"/>
      <c r="E617" s="84">
        <v>0</v>
      </c>
      <c r="F617" s="85">
        <v>0</v>
      </c>
      <c r="G617" s="88">
        <f>SUM(J617:Q617)</f>
        <v>0</v>
      </c>
      <c r="H617" s="227" t="s">
        <v>780</v>
      </c>
      <c r="I617" s="226"/>
      <c r="J617" s="89">
        <v>0</v>
      </c>
      <c r="K617" s="90" t="s">
        <v>16</v>
      </c>
      <c r="L617" s="89" t="s">
        <v>16</v>
      </c>
      <c r="M617" s="89" t="s">
        <v>16</v>
      </c>
      <c r="N617" s="89" t="s">
        <v>16</v>
      </c>
      <c r="O617" s="89" t="s">
        <v>16</v>
      </c>
      <c r="P617" s="89" t="s">
        <v>513</v>
      </c>
      <c r="Q617" s="91" t="s">
        <v>513</v>
      </c>
    </row>
    <row r="618" spans="1:18" ht="21" customHeight="1" x14ac:dyDescent="0.2">
      <c r="A618" s="117"/>
      <c r="B618" s="84">
        <v>604</v>
      </c>
      <c r="C618" s="84" t="str">
        <f>IF(G618=0,"",IF(ISTEXT(G618),"",B618))</f>
        <v/>
      </c>
      <c r="D618" s="84"/>
      <c r="E618" s="84">
        <v>0</v>
      </c>
      <c r="F618" s="85">
        <v>0</v>
      </c>
      <c r="G618" s="88">
        <f>SUM(J618:Q618)</f>
        <v>0</v>
      </c>
      <c r="H618" s="227" t="s">
        <v>655</v>
      </c>
      <c r="I618" s="226"/>
      <c r="J618" s="89">
        <v>0</v>
      </c>
      <c r="K618" s="90" t="s">
        <v>16</v>
      </c>
      <c r="L618" s="89" t="s">
        <v>16</v>
      </c>
      <c r="M618" s="89" t="s">
        <v>16</v>
      </c>
      <c r="N618" s="89" t="s">
        <v>16</v>
      </c>
      <c r="O618" s="89" t="s">
        <v>16</v>
      </c>
      <c r="P618" s="89"/>
      <c r="Q618" s="91" t="s">
        <v>513</v>
      </c>
    </row>
    <row r="619" spans="1:18" ht="21" customHeight="1" x14ac:dyDescent="0.2">
      <c r="A619" s="117"/>
      <c r="B619" s="84">
        <v>605</v>
      </c>
      <c r="C619" s="84" t="str">
        <f>IF(G619=0,"",IF(ISTEXT(G619),"",B619))</f>
        <v/>
      </c>
      <c r="D619" s="84"/>
      <c r="E619" s="84">
        <v>0</v>
      </c>
      <c r="F619" s="85">
        <v>0</v>
      </c>
      <c r="G619" s="88" t="s">
        <v>16</v>
      </c>
      <c r="H619" s="227" t="s">
        <v>8</v>
      </c>
      <c r="I619" s="226"/>
      <c r="J619" s="89">
        <v>0</v>
      </c>
      <c r="K619" s="90" t="s">
        <v>16</v>
      </c>
      <c r="L619" s="89" t="s">
        <v>16</v>
      </c>
      <c r="M619" s="89" t="s">
        <v>16</v>
      </c>
      <c r="N619" s="89" t="s">
        <v>16</v>
      </c>
      <c r="O619" s="89" t="s">
        <v>16</v>
      </c>
      <c r="P619" s="89" t="s">
        <v>16</v>
      </c>
      <c r="Q619" s="91" t="s">
        <v>513</v>
      </c>
    </row>
    <row r="620" spans="1:18" ht="21" customHeight="1" x14ac:dyDescent="0.2">
      <c r="A620" s="117"/>
      <c r="B620" s="84">
        <v>606</v>
      </c>
      <c r="C620" s="84" t="str">
        <f>IF(G620=0,"",IF(ISTEXT(G620),"",B620))</f>
        <v/>
      </c>
      <c r="D620" s="84"/>
      <c r="E620" s="84">
        <v>0</v>
      </c>
      <c r="F620" s="85">
        <v>0</v>
      </c>
      <c r="G620" s="88">
        <f>SUM(J620:Q620)</f>
        <v>0</v>
      </c>
      <c r="H620" s="227" t="s">
        <v>474</v>
      </c>
      <c r="I620" s="226"/>
      <c r="J620" s="89">
        <v>0</v>
      </c>
      <c r="K620" s="90" t="s">
        <v>16</v>
      </c>
      <c r="L620" s="89" t="s">
        <v>16</v>
      </c>
      <c r="M620" s="89" t="s">
        <v>16</v>
      </c>
      <c r="N620" s="89" t="s">
        <v>16</v>
      </c>
      <c r="O620" s="89" t="s">
        <v>16</v>
      </c>
      <c r="P620" s="89" t="s">
        <v>513</v>
      </c>
      <c r="Q620" s="91" t="s">
        <v>513</v>
      </c>
    </row>
    <row r="621" spans="1:18" ht="21" customHeight="1" x14ac:dyDescent="0.2">
      <c r="A621" s="117"/>
      <c r="B621" s="84">
        <v>607</v>
      </c>
      <c r="C621" s="84" t="str">
        <f>IF(SUM(C622:C627)&gt;0,B621,"")</f>
        <v/>
      </c>
      <c r="D621" s="84">
        <v>2</v>
      </c>
      <c r="E621" s="84" t="s">
        <v>380</v>
      </c>
      <c r="F621" s="85" t="s">
        <v>0</v>
      </c>
      <c r="G621" s="88" t="s">
        <v>1</v>
      </c>
      <c r="H621" s="210" t="s">
        <v>770</v>
      </c>
      <c r="I621" s="241"/>
      <c r="J621" s="89" t="s">
        <v>19</v>
      </c>
      <c r="K621" s="91" t="s">
        <v>12</v>
      </c>
      <c r="L621" s="89" t="s">
        <v>13</v>
      </c>
      <c r="M621" s="89" t="s">
        <v>14</v>
      </c>
      <c r="N621" s="89" t="s">
        <v>15</v>
      </c>
      <c r="O621" s="89" t="s">
        <v>43</v>
      </c>
      <c r="P621" s="89" t="s">
        <v>44</v>
      </c>
      <c r="Q621" s="91" t="s">
        <v>513</v>
      </c>
    </row>
    <row r="622" spans="1:18" ht="21" customHeight="1" x14ac:dyDescent="0.2">
      <c r="A622" s="117"/>
      <c r="B622" s="84">
        <v>608</v>
      </c>
      <c r="C622" s="84" t="str">
        <f t="shared" ref="C622:C625" si="111">IF(G622=0,"",IF(ISTEXT(G622),"",B622))</f>
        <v/>
      </c>
      <c r="D622" s="84"/>
      <c r="E622" s="84">
        <v>0</v>
      </c>
      <c r="F622" s="85">
        <v>0</v>
      </c>
      <c r="G622" s="88" t="s">
        <v>16</v>
      </c>
      <c r="H622" s="242" t="s">
        <v>6</v>
      </c>
      <c r="I622" s="241"/>
      <c r="J622" s="89">
        <v>0</v>
      </c>
      <c r="K622" s="90" t="s">
        <v>16</v>
      </c>
      <c r="L622" s="89" t="s">
        <v>16</v>
      </c>
      <c r="M622" s="89" t="s">
        <v>16</v>
      </c>
      <c r="N622" s="89" t="s">
        <v>16</v>
      </c>
      <c r="O622" s="89" t="s">
        <v>16</v>
      </c>
      <c r="P622" s="89" t="s">
        <v>16</v>
      </c>
      <c r="Q622" s="91" t="s">
        <v>513</v>
      </c>
    </row>
    <row r="623" spans="1:18" ht="21" customHeight="1" x14ac:dyDescent="0.2">
      <c r="A623" s="117"/>
      <c r="B623" s="84">
        <v>609</v>
      </c>
      <c r="C623" s="84" t="str">
        <f t="shared" si="111"/>
        <v/>
      </c>
      <c r="D623" s="84"/>
      <c r="E623" s="84">
        <v>0</v>
      </c>
      <c r="F623" s="85">
        <v>0</v>
      </c>
      <c r="G623" s="88" t="s">
        <v>16</v>
      </c>
      <c r="H623" s="242" t="s">
        <v>710</v>
      </c>
      <c r="I623" s="241"/>
      <c r="J623" s="89">
        <v>0</v>
      </c>
      <c r="K623" s="90" t="s">
        <v>16</v>
      </c>
      <c r="L623" s="89" t="s">
        <v>16</v>
      </c>
      <c r="M623" s="89" t="s">
        <v>16</v>
      </c>
      <c r="N623" s="89" t="s">
        <v>16</v>
      </c>
      <c r="O623" s="89" t="s">
        <v>16</v>
      </c>
      <c r="P623" s="89" t="s">
        <v>16</v>
      </c>
      <c r="Q623" s="91" t="s">
        <v>513</v>
      </c>
    </row>
    <row r="624" spans="1:18" ht="21" customHeight="1" x14ac:dyDescent="0.2">
      <c r="A624" s="117"/>
      <c r="B624" s="84">
        <v>610</v>
      </c>
      <c r="C624" s="84" t="str">
        <f t="shared" si="111"/>
        <v/>
      </c>
      <c r="D624" s="84"/>
      <c r="E624" s="84">
        <v>0</v>
      </c>
      <c r="F624" s="85">
        <v>0</v>
      </c>
      <c r="G624" s="88" t="s">
        <v>16</v>
      </c>
      <c r="H624" s="242" t="s">
        <v>763</v>
      </c>
      <c r="I624" s="241"/>
      <c r="J624" s="89">
        <v>0</v>
      </c>
      <c r="K624" s="90" t="s">
        <v>16</v>
      </c>
      <c r="L624" s="89" t="s">
        <v>16</v>
      </c>
      <c r="M624" s="89" t="s">
        <v>16</v>
      </c>
      <c r="N624" s="89" t="s">
        <v>16</v>
      </c>
      <c r="O624" s="89" t="s">
        <v>16</v>
      </c>
      <c r="P624" s="89" t="s">
        <v>16</v>
      </c>
      <c r="Q624" s="91" t="s">
        <v>513</v>
      </c>
    </row>
    <row r="625" spans="1:17" ht="21" customHeight="1" x14ac:dyDescent="0.2">
      <c r="A625" s="117"/>
      <c r="B625" s="84">
        <v>611</v>
      </c>
      <c r="C625" s="84" t="str">
        <f t="shared" si="111"/>
        <v/>
      </c>
      <c r="D625" s="84"/>
      <c r="E625" s="84">
        <v>0</v>
      </c>
      <c r="F625" s="85">
        <v>0</v>
      </c>
      <c r="G625" s="88" t="s">
        <v>16</v>
      </c>
      <c r="H625" s="242" t="s">
        <v>8</v>
      </c>
      <c r="I625" s="241"/>
      <c r="J625" s="89">
        <v>0</v>
      </c>
      <c r="K625" s="90" t="s">
        <v>16</v>
      </c>
      <c r="L625" s="89" t="s">
        <v>16</v>
      </c>
      <c r="M625" s="89" t="s">
        <v>16</v>
      </c>
      <c r="N625" s="89" t="s">
        <v>16</v>
      </c>
      <c r="O625" s="89" t="s">
        <v>16</v>
      </c>
      <c r="P625" s="89" t="s">
        <v>16</v>
      </c>
      <c r="Q625" s="91" t="s">
        <v>513</v>
      </c>
    </row>
    <row r="626" spans="1:17" ht="21" customHeight="1" x14ac:dyDescent="0.2">
      <c r="A626" s="117"/>
      <c r="B626" s="84">
        <v>612</v>
      </c>
      <c r="C626" s="84" t="str">
        <f>IF(G626=0,"",IF(ISTEXT(G626),"",B626))</f>
        <v/>
      </c>
      <c r="D626" s="84"/>
      <c r="E626" s="84">
        <v>0</v>
      </c>
      <c r="F626" s="85">
        <v>0</v>
      </c>
      <c r="G626" s="88" t="s">
        <v>16</v>
      </c>
      <c r="H626" s="242" t="s">
        <v>764</v>
      </c>
      <c r="I626" s="241"/>
      <c r="J626" s="89">
        <v>0</v>
      </c>
      <c r="K626" s="90" t="s">
        <v>16</v>
      </c>
      <c r="L626" s="89" t="s">
        <v>16</v>
      </c>
      <c r="M626" s="89" t="s">
        <v>16</v>
      </c>
      <c r="N626" s="89" t="s">
        <v>16</v>
      </c>
      <c r="O626" s="89" t="s">
        <v>16</v>
      </c>
      <c r="P626" s="89" t="s">
        <v>16</v>
      </c>
      <c r="Q626" s="91" t="s">
        <v>513</v>
      </c>
    </row>
    <row r="627" spans="1:17" ht="21" customHeight="1" x14ac:dyDescent="0.2">
      <c r="A627" s="117"/>
      <c r="B627" s="84">
        <v>613</v>
      </c>
      <c r="C627" s="84" t="str">
        <f t="shared" ref="C627" si="112">IF(G627=0,"",IF(ISTEXT(G627),"",B627))</f>
        <v/>
      </c>
      <c r="D627" s="84"/>
      <c r="E627" s="84">
        <v>0</v>
      </c>
      <c r="F627" s="85">
        <v>0</v>
      </c>
      <c r="G627" s="88" t="s">
        <v>16</v>
      </c>
      <c r="H627" s="242" t="s">
        <v>765</v>
      </c>
      <c r="I627" s="241"/>
      <c r="J627" s="89">
        <v>0</v>
      </c>
      <c r="K627" s="90" t="s">
        <v>16</v>
      </c>
      <c r="L627" s="89" t="s">
        <v>16</v>
      </c>
      <c r="M627" s="89" t="s">
        <v>16</v>
      </c>
      <c r="N627" s="89" t="s">
        <v>16</v>
      </c>
      <c r="O627" s="89" t="s">
        <v>16</v>
      </c>
      <c r="P627" s="89" t="s">
        <v>16</v>
      </c>
      <c r="Q627" s="91" t="s">
        <v>513</v>
      </c>
    </row>
    <row r="628" spans="1:17" ht="21" customHeight="1" x14ac:dyDescent="0.2">
      <c r="A628" s="117"/>
      <c r="B628" s="84">
        <v>614</v>
      </c>
      <c r="C628" s="84" t="str">
        <f>IF(SUM(C629:C634)&gt;0,B628,"")</f>
        <v/>
      </c>
      <c r="D628" s="84">
        <v>2</v>
      </c>
      <c r="E628" s="84" t="s">
        <v>380</v>
      </c>
      <c r="F628" s="85" t="s">
        <v>0</v>
      </c>
      <c r="G628" s="88" t="s">
        <v>1</v>
      </c>
      <c r="H628" s="210" t="s">
        <v>799</v>
      </c>
      <c r="I628" s="178"/>
      <c r="J628" s="89" t="s">
        <v>19</v>
      </c>
      <c r="K628" s="91" t="s">
        <v>12</v>
      </c>
      <c r="L628" s="89" t="s">
        <v>13</v>
      </c>
      <c r="M628" s="89" t="s">
        <v>14</v>
      </c>
      <c r="N628" s="89" t="s">
        <v>15</v>
      </c>
      <c r="O628" s="89" t="s">
        <v>43</v>
      </c>
      <c r="P628" s="89" t="s">
        <v>44</v>
      </c>
      <c r="Q628" s="91" t="s">
        <v>513</v>
      </c>
    </row>
    <row r="629" spans="1:17" ht="21" customHeight="1" x14ac:dyDescent="0.2">
      <c r="A629" s="117"/>
      <c r="B629" s="84">
        <v>615</v>
      </c>
      <c r="C629" s="84" t="str">
        <f t="shared" ref="C629:C634" si="113">IF(G629=0,"",IF(ISTEXT(G629),"",B629))</f>
        <v/>
      </c>
      <c r="D629" s="84"/>
      <c r="E629" s="84">
        <v>0</v>
      </c>
      <c r="F629" s="85">
        <v>0</v>
      </c>
      <c r="G629" s="88">
        <f t="shared" ref="G629:G634" si="114">SUM(J629:Q629)</f>
        <v>0</v>
      </c>
      <c r="H629" s="177" t="s">
        <v>6</v>
      </c>
      <c r="I629" s="178"/>
      <c r="J629" s="89">
        <v>0</v>
      </c>
      <c r="K629" s="90" t="s">
        <v>16</v>
      </c>
      <c r="L629" s="89"/>
      <c r="M629" s="89"/>
      <c r="N629" s="89"/>
      <c r="O629" s="89"/>
      <c r="P629" s="89"/>
      <c r="Q629" s="91" t="s">
        <v>513</v>
      </c>
    </row>
    <row r="630" spans="1:17" ht="21" customHeight="1" x14ac:dyDescent="0.2">
      <c r="A630" s="117"/>
      <c r="B630" s="84">
        <v>616</v>
      </c>
      <c r="C630" s="84" t="str">
        <f t="shared" si="113"/>
        <v/>
      </c>
      <c r="D630" s="84"/>
      <c r="E630" s="84">
        <v>0</v>
      </c>
      <c r="F630" s="85">
        <v>0</v>
      </c>
      <c r="G630" s="88">
        <f t="shared" si="114"/>
        <v>0</v>
      </c>
      <c r="H630" s="177" t="s">
        <v>800</v>
      </c>
      <c r="I630" s="178"/>
      <c r="J630" s="89">
        <v>0</v>
      </c>
      <c r="K630" s="90"/>
      <c r="L630" s="89"/>
      <c r="M630" s="89"/>
      <c r="N630" s="89"/>
      <c r="O630" s="89"/>
      <c r="P630" s="89"/>
      <c r="Q630" s="91" t="s">
        <v>513</v>
      </c>
    </row>
    <row r="631" spans="1:17" ht="21" customHeight="1" x14ac:dyDescent="0.2">
      <c r="A631" s="117"/>
      <c r="B631" s="84">
        <v>617</v>
      </c>
      <c r="C631" s="84" t="str">
        <f t="shared" si="113"/>
        <v/>
      </c>
      <c r="D631" s="84"/>
      <c r="E631" s="84">
        <v>0</v>
      </c>
      <c r="F631" s="85">
        <v>0</v>
      </c>
      <c r="G631" s="88">
        <f t="shared" si="114"/>
        <v>0</v>
      </c>
      <c r="H631" s="177" t="s">
        <v>763</v>
      </c>
      <c r="I631" s="178"/>
      <c r="J631" s="89">
        <v>0</v>
      </c>
      <c r="K631" s="90"/>
      <c r="L631" s="89"/>
      <c r="M631" s="89"/>
      <c r="N631" s="89"/>
      <c r="O631" s="89"/>
      <c r="P631" s="89"/>
      <c r="Q631" s="91" t="s">
        <v>513</v>
      </c>
    </row>
    <row r="632" spans="1:17" ht="21" customHeight="1" x14ac:dyDescent="0.2">
      <c r="A632" s="117"/>
      <c r="B632" s="84">
        <v>618</v>
      </c>
      <c r="C632" s="84" t="str">
        <f t="shared" si="113"/>
        <v/>
      </c>
      <c r="D632" s="84"/>
      <c r="E632" s="84">
        <v>0</v>
      </c>
      <c r="F632" s="85">
        <v>0</v>
      </c>
      <c r="G632" s="88">
        <f t="shared" si="114"/>
        <v>0</v>
      </c>
      <c r="H632" s="177" t="s">
        <v>8</v>
      </c>
      <c r="I632" s="178"/>
      <c r="J632" s="89">
        <v>0</v>
      </c>
      <c r="K632" s="90"/>
      <c r="L632" s="89"/>
      <c r="M632" s="89"/>
      <c r="N632" s="89"/>
      <c r="O632" s="89"/>
      <c r="P632" s="89"/>
      <c r="Q632" s="91" t="s">
        <v>513</v>
      </c>
    </row>
    <row r="633" spans="1:17" ht="21" customHeight="1" x14ac:dyDescent="0.2">
      <c r="A633" s="117"/>
      <c r="B633" s="84">
        <v>619</v>
      </c>
      <c r="C633" s="84" t="str">
        <f>IF(G633=0,"",IF(ISTEXT(G633),"",B633))</f>
        <v/>
      </c>
      <c r="D633" s="84"/>
      <c r="E633" s="84">
        <v>0</v>
      </c>
      <c r="F633" s="85">
        <v>0</v>
      </c>
      <c r="G633" s="88">
        <f t="shared" si="114"/>
        <v>0</v>
      </c>
      <c r="H633" s="227" t="s">
        <v>801</v>
      </c>
      <c r="I633" s="226"/>
      <c r="J633" s="89">
        <v>0</v>
      </c>
      <c r="K633" s="90"/>
      <c r="L633" s="89" t="s">
        <v>16</v>
      </c>
      <c r="M633" s="89"/>
      <c r="N633" s="89" t="s">
        <v>16</v>
      </c>
      <c r="O633" s="89"/>
      <c r="P633" s="89"/>
      <c r="Q633" s="91" t="s">
        <v>513</v>
      </c>
    </row>
    <row r="634" spans="1:17" ht="21" customHeight="1" x14ac:dyDescent="0.2">
      <c r="A634" s="117"/>
      <c r="B634" s="84">
        <v>620</v>
      </c>
      <c r="C634" s="84" t="str">
        <f t="shared" si="113"/>
        <v/>
      </c>
      <c r="D634" s="84"/>
      <c r="E634" s="84">
        <v>0</v>
      </c>
      <c r="F634" s="85">
        <v>0</v>
      </c>
      <c r="G634" s="88">
        <f t="shared" si="114"/>
        <v>0</v>
      </c>
      <c r="H634" s="177" t="s">
        <v>474</v>
      </c>
      <c r="I634" s="178"/>
      <c r="J634" s="89">
        <v>0</v>
      </c>
      <c r="K634" s="90"/>
      <c r="L634" s="89"/>
      <c r="M634" s="89"/>
      <c r="N634" s="89"/>
      <c r="O634" s="89"/>
      <c r="P634" s="89"/>
      <c r="Q634" s="91" t="s">
        <v>513</v>
      </c>
    </row>
    <row r="635" spans="1:17" ht="21" customHeight="1" x14ac:dyDescent="0.2">
      <c r="A635" s="117"/>
      <c r="B635" s="84">
        <v>621</v>
      </c>
      <c r="C635" s="84" t="str">
        <f>IF(SUM(C636:C643)&gt;0,B635,"")</f>
        <v/>
      </c>
      <c r="D635" s="84">
        <v>2</v>
      </c>
      <c r="E635" s="84" t="s">
        <v>380</v>
      </c>
      <c r="F635" s="85" t="s">
        <v>0</v>
      </c>
      <c r="G635" s="88" t="s">
        <v>1</v>
      </c>
      <c r="H635" s="210" t="s">
        <v>880</v>
      </c>
      <c r="I635" s="291"/>
      <c r="J635" s="89" t="s">
        <v>19</v>
      </c>
      <c r="K635" s="91" t="s">
        <v>12</v>
      </c>
      <c r="L635" s="89" t="s">
        <v>13</v>
      </c>
      <c r="M635" s="89" t="s">
        <v>14</v>
      </c>
      <c r="N635" s="89" t="s">
        <v>15</v>
      </c>
      <c r="O635" s="89" t="s">
        <v>43</v>
      </c>
      <c r="P635" s="89" t="s">
        <v>44</v>
      </c>
      <c r="Q635" s="91" t="s">
        <v>513</v>
      </c>
    </row>
    <row r="636" spans="1:17" ht="21" customHeight="1" x14ac:dyDescent="0.2">
      <c r="A636" s="117"/>
      <c r="B636" s="84">
        <v>622</v>
      </c>
      <c r="C636" s="84" t="str">
        <f t="shared" ref="C636:C639" si="115">IF(G636=0,"",IF(ISTEXT(G636),"",B636))</f>
        <v/>
      </c>
      <c r="D636" s="84"/>
      <c r="E636" s="84">
        <v>0</v>
      </c>
      <c r="F636" s="85">
        <v>0</v>
      </c>
      <c r="G636" s="88">
        <f t="shared" ref="G636:G643" si="116">SUM(J636:Q636)</f>
        <v>0</v>
      </c>
      <c r="H636" s="292" t="s">
        <v>6</v>
      </c>
      <c r="I636" s="291"/>
      <c r="J636" s="89">
        <v>0</v>
      </c>
      <c r="K636" s="90"/>
      <c r="L636" s="89"/>
      <c r="M636" s="89"/>
      <c r="N636" s="89"/>
      <c r="O636" s="89"/>
      <c r="P636" s="89"/>
      <c r="Q636" s="91" t="s">
        <v>513</v>
      </c>
    </row>
    <row r="637" spans="1:17" ht="21" customHeight="1" x14ac:dyDescent="0.2">
      <c r="A637" s="117"/>
      <c r="B637" s="84">
        <v>623</v>
      </c>
      <c r="C637" s="84" t="str">
        <f t="shared" si="115"/>
        <v/>
      </c>
      <c r="D637" s="84"/>
      <c r="E637" s="84">
        <v>0</v>
      </c>
      <c r="F637" s="85">
        <v>0</v>
      </c>
      <c r="G637" s="88">
        <f t="shared" si="116"/>
        <v>0</v>
      </c>
      <c r="H637" s="292" t="s">
        <v>633</v>
      </c>
      <c r="I637" s="291"/>
      <c r="J637" s="89">
        <v>0</v>
      </c>
      <c r="K637" s="90"/>
      <c r="L637" s="89"/>
      <c r="M637" s="89"/>
      <c r="N637" s="89"/>
      <c r="O637" s="89"/>
      <c r="P637" s="89"/>
      <c r="Q637" s="91" t="s">
        <v>513</v>
      </c>
    </row>
    <row r="638" spans="1:17" ht="21" customHeight="1" x14ac:dyDescent="0.2">
      <c r="A638" s="117"/>
      <c r="B638" s="84">
        <v>624</v>
      </c>
      <c r="C638" s="84" t="str">
        <f t="shared" si="115"/>
        <v/>
      </c>
      <c r="D638" s="84"/>
      <c r="E638" s="84">
        <v>0</v>
      </c>
      <c r="F638" s="85">
        <v>0</v>
      </c>
      <c r="G638" s="88">
        <f t="shared" si="116"/>
        <v>0</v>
      </c>
      <c r="H638" s="292" t="s">
        <v>697</v>
      </c>
      <c r="I638" s="291"/>
      <c r="J638" s="89">
        <v>0</v>
      </c>
      <c r="K638" s="90"/>
      <c r="L638" s="89"/>
      <c r="M638" s="89"/>
      <c r="N638" s="89"/>
      <c r="O638" s="89"/>
      <c r="P638" s="89"/>
      <c r="Q638" s="91" t="s">
        <v>513</v>
      </c>
    </row>
    <row r="639" spans="1:17" ht="21" customHeight="1" x14ac:dyDescent="0.2">
      <c r="A639" s="117"/>
      <c r="B639" s="84">
        <v>625</v>
      </c>
      <c r="C639" s="84" t="str">
        <f t="shared" si="115"/>
        <v/>
      </c>
      <c r="D639" s="84"/>
      <c r="E639" s="84">
        <v>0</v>
      </c>
      <c r="F639" s="85">
        <v>0</v>
      </c>
      <c r="G639" s="88">
        <f t="shared" si="116"/>
        <v>0</v>
      </c>
      <c r="H639" s="292" t="s">
        <v>704</v>
      </c>
      <c r="I639" s="291"/>
      <c r="J639" s="89">
        <v>0</v>
      </c>
      <c r="K639" s="90"/>
      <c r="L639" s="89"/>
      <c r="M639" s="89"/>
      <c r="N639" s="89"/>
      <c r="O639" s="89"/>
      <c r="P639" s="89" t="s">
        <v>16</v>
      </c>
      <c r="Q639" s="91" t="s">
        <v>513</v>
      </c>
    </row>
    <row r="640" spans="1:17" ht="21" customHeight="1" x14ac:dyDescent="0.2">
      <c r="A640" s="117"/>
      <c r="B640" s="84">
        <v>626</v>
      </c>
      <c r="C640" s="84" t="str">
        <f>IF(G640=0,"",IF(ISTEXT(G640),"",B640))</f>
        <v/>
      </c>
      <c r="D640" s="84"/>
      <c r="E640" s="84">
        <v>0</v>
      </c>
      <c r="F640" s="85">
        <v>0</v>
      </c>
      <c r="G640" s="88">
        <f t="shared" ref="G640:G641" si="117">SUM(J640:Q640)</f>
        <v>0</v>
      </c>
      <c r="H640" s="292" t="s">
        <v>705</v>
      </c>
      <c r="I640" s="291"/>
      <c r="J640" s="89">
        <v>0</v>
      </c>
      <c r="K640" s="90"/>
      <c r="L640" s="89"/>
      <c r="M640" s="89"/>
      <c r="N640" s="89"/>
      <c r="O640" s="89"/>
      <c r="P640" s="89"/>
      <c r="Q640" s="91" t="s">
        <v>513</v>
      </c>
    </row>
    <row r="641" spans="1:20" ht="21" customHeight="1" x14ac:dyDescent="0.2">
      <c r="A641" s="117"/>
      <c r="B641" s="84">
        <v>627</v>
      </c>
      <c r="C641" s="84" t="str">
        <f t="shared" ref="C641" si="118">IF(G641=0,"",IF(ISTEXT(G641),"",B641))</f>
        <v/>
      </c>
      <c r="D641" s="84"/>
      <c r="E641" s="84">
        <v>0</v>
      </c>
      <c r="F641" s="85">
        <v>0</v>
      </c>
      <c r="G641" s="88">
        <f t="shared" si="117"/>
        <v>0</v>
      </c>
      <c r="H641" s="292" t="s">
        <v>881</v>
      </c>
      <c r="I641" s="291"/>
      <c r="J641" s="89">
        <v>0</v>
      </c>
      <c r="K641" s="90"/>
      <c r="L641" s="89"/>
      <c r="M641" s="89"/>
      <c r="N641" s="89"/>
      <c r="O641" s="89"/>
      <c r="P641" s="89"/>
      <c r="Q641" s="91" t="s">
        <v>513</v>
      </c>
    </row>
    <row r="642" spans="1:20" ht="21" customHeight="1" x14ac:dyDescent="0.2">
      <c r="A642" s="117"/>
      <c r="B642" s="84">
        <v>628</v>
      </c>
      <c r="C642" s="84" t="str">
        <f>IF(G642=0,"",IF(ISTEXT(G642),"",B642))</f>
        <v/>
      </c>
      <c r="D642" s="84"/>
      <c r="E642" s="84">
        <v>0</v>
      </c>
      <c r="F642" s="85">
        <v>0</v>
      </c>
      <c r="G642" s="88">
        <f t="shared" si="116"/>
        <v>0</v>
      </c>
      <c r="H642" s="292" t="s">
        <v>882</v>
      </c>
      <c r="I642" s="291"/>
      <c r="J642" s="89">
        <v>0</v>
      </c>
      <c r="K642" s="90"/>
      <c r="L642" s="89"/>
      <c r="M642" s="89"/>
      <c r="N642" s="89"/>
      <c r="O642" s="89"/>
      <c r="P642" s="89"/>
      <c r="Q642" s="91" t="s">
        <v>513</v>
      </c>
    </row>
    <row r="643" spans="1:20" ht="21" customHeight="1" x14ac:dyDescent="0.2">
      <c r="A643" s="117"/>
      <c r="B643" s="84">
        <v>629</v>
      </c>
      <c r="C643" s="84" t="str">
        <f t="shared" ref="C643" si="119">IF(G643=0,"",IF(ISTEXT(G643),"",B643))</f>
        <v/>
      </c>
      <c r="D643" s="84"/>
      <c r="E643" s="84">
        <v>0</v>
      </c>
      <c r="F643" s="85">
        <v>0</v>
      </c>
      <c r="G643" s="88">
        <f t="shared" si="116"/>
        <v>0</v>
      </c>
      <c r="H643" s="292" t="s">
        <v>823</v>
      </c>
      <c r="I643" s="291"/>
      <c r="J643" s="89">
        <v>0</v>
      </c>
      <c r="K643" s="90"/>
      <c r="L643" s="89"/>
      <c r="M643" s="89"/>
      <c r="N643" s="89"/>
      <c r="O643" s="89"/>
      <c r="P643" s="89"/>
      <c r="Q643" s="91" t="s">
        <v>513</v>
      </c>
    </row>
    <row r="644" spans="1:20" ht="21" customHeight="1" x14ac:dyDescent="0.2">
      <c r="A644" s="117"/>
      <c r="B644" s="84">
        <v>630</v>
      </c>
      <c r="C644" s="84" t="str">
        <f>IF(SUM(C645:C646)&gt;0,B644,"")</f>
        <v/>
      </c>
      <c r="D644" s="84">
        <v>2</v>
      </c>
      <c r="E644" s="84" t="s">
        <v>380</v>
      </c>
      <c r="F644" s="85" t="s">
        <v>0</v>
      </c>
      <c r="G644" s="88" t="s">
        <v>1</v>
      </c>
      <c r="H644" s="177" t="s">
        <v>692</v>
      </c>
      <c r="I644" s="178"/>
      <c r="J644" s="89" t="s">
        <v>19</v>
      </c>
      <c r="K644" s="91" t="s">
        <v>12</v>
      </c>
      <c r="L644" s="89" t="s">
        <v>13</v>
      </c>
      <c r="M644" s="89" t="s">
        <v>14</v>
      </c>
      <c r="N644" s="89" t="s">
        <v>15</v>
      </c>
      <c r="O644" s="89" t="s">
        <v>43</v>
      </c>
      <c r="P644" s="89" t="s">
        <v>44</v>
      </c>
      <c r="Q644" s="91" t="s">
        <v>513</v>
      </c>
    </row>
    <row r="645" spans="1:20" ht="21" customHeight="1" x14ac:dyDescent="0.2">
      <c r="A645" s="117"/>
      <c r="B645" s="84">
        <v>631</v>
      </c>
      <c r="C645" s="84" t="str">
        <f>IF(G645=0,"",IF(ISTEXT(G645),"",B645))</f>
        <v/>
      </c>
      <c r="D645" s="84"/>
      <c r="E645" s="84">
        <v>0</v>
      </c>
      <c r="F645" s="85">
        <v>0</v>
      </c>
      <c r="G645" s="88">
        <f>SUM(J645:Q645)</f>
        <v>0</v>
      </c>
      <c r="H645" s="177" t="s">
        <v>8</v>
      </c>
      <c r="I645" s="178"/>
      <c r="J645" s="89">
        <v>0</v>
      </c>
      <c r="K645" s="90" t="s">
        <v>16</v>
      </c>
      <c r="L645" s="89" t="s">
        <v>16</v>
      </c>
      <c r="M645" s="89" t="s">
        <v>16</v>
      </c>
      <c r="N645" s="89">
        <v>0</v>
      </c>
      <c r="O645" s="89" t="s">
        <v>16</v>
      </c>
      <c r="P645" s="89" t="s">
        <v>16</v>
      </c>
      <c r="Q645" s="91" t="s">
        <v>513</v>
      </c>
    </row>
    <row r="646" spans="1:20" ht="21" customHeight="1" x14ac:dyDescent="0.2">
      <c r="A646" s="117"/>
      <c r="B646" s="84">
        <v>632</v>
      </c>
      <c r="C646" s="84" t="str">
        <f>IF(G646=0,"",IF(ISTEXT(G646),"",B646))</f>
        <v/>
      </c>
      <c r="D646" s="84"/>
      <c r="E646" s="84">
        <v>0</v>
      </c>
      <c r="F646" s="85">
        <v>0</v>
      </c>
      <c r="G646" s="88">
        <f>SUM(J646:Q646)</f>
        <v>0</v>
      </c>
      <c r="H646" s="177" t="s">
        <v>137</v>
      </c>
      <c r="I646" s="178"/>
      <c r="J646" s="89" t="s">
        <v>16</v>
      </c>
      <c r="K646" s="90" t="s">
        <v>16</v>
      </c>
      <c r="L646" s="89" t="s">
        <v>16</v>
      </c>
      <c r="M646" s="89" t="s">
        <v>16</v>
      </c>
      <c r="N646" s="89">
        <v>0</v>
      </c>
      <c r="O646" s="89" t="s">
        <v>16</v>
      </c>
      <c r="P646" s="89" t="s">
        <v>16</v>
      </c>
      <c r="Q646" s="91" t="s">
        <v>513</v>
      </c>
    </row>
    <row r="647" spans="1:20" ht="21" customHeight="1" x14ac:dyDescent="0.2">
      <c r="A647" s="117"/>
      <c r="B647" s="84">
        <v>633</v>
      </c>
      <c r="C647" s="84" t="str">
        <f>IF(SUM(C648:C650)&gt;0,B647,"")</f>
        <v/>
      </c>
      <c r="D647" s="84">
        <v>2</v>
      </c>
      <c r="E647" s="84" t="s">
        <v>380</v>
      </c>
      <c r="F647" s="85" t="s">
        <v>0</v>
      </c>
      <c r="G647" s="88" t="s">
        <v>1</v>
      </c>
      <c r="H647" s="177" t="s">
        <v>691</v>
      </c>
      <c r="I647" s="178"/>
      <c r="J647" s="89" t="s">
        <v>19</v>
      </c>
      <c r="K647" s="91" t="s">
        <v>12</v>
      </c>
      <c r="L647" s="89" t="s">
        <v>13</v>
      </c>
      <c r="M647" s="89" t="s">
        <v>14</v>
      </c>
      <c r="N647" s="89" t="s">
        <v>15</v>
      </c>
      <c r="O647" s="89" t="s">
        <v>43</v>
      </c>
      <c r="P647" s="89" t="s">
        <v>44</v>
      </c>
      <c r="Q647" s="91" t="s">
        <v>513</v>
      </c>
      <c r="R647" s="121">
        <v>0</v>
      </c>
    </row>
    <row r="648" spans="1:20" ht="21" customHeight="1" x14ac:dyDescent="0.2">
      <c r="A648" s="117"/>
      <c r="B648" s="84">
        <v>634</v>
      </c>
      <c r="C648" s="84" t="str">
        <f>IF(G648=0,"",IF(ISTEXT(G648),"",B648))</f>
        <v/>
      </c>
      <c r="D648" s="84"/>
      <c r="E648" s="84">
        <v>0</v>
      </c>
      <c r="F648" s="85">
        <v>0</v>
      </c>
      <c r="G648" s="88">
        <f>SUM(J648:Q648)</f>
        <v>0</v>
      </c>
      <c r="H648" s="177" t="s">
        <v>6</v>
      </c>
      <c r="I648" s="178"/>
      <c r="J648" s="89">
        <v>0</v>
      </c>
      <c r="K648" s="90" t="s">
        <v>16</v>
      </c>
      <c r="L648" s="89" t="s">
        <v>16</v>
      </c>
      <c r="M648" s="89" t="s">
        <v>16</v>
      </c>
      <c r="N648" s="89" t="s">
        <v>16</v>
      </c>
      <c r="O648" s="89" t="s">
        <v>513</v>
      </c>
      <c r="P648" s="89" t="s">
        <v>16</v>
      </c>
      <c r="Q648" s="91" t="s">
        <v>513</v>
      </c>
    </row>
    <row r="649" spans="1:20" ht="21" customHeight="1" x14ac:dyDescent="0.2">
      <c r="A649" s="117"/>
      <c r="B649" s="84">
        <v>635</v>
      </c>
      <c r="C649" s="84" t="str">
        <f>IF(G649=0,"",IF(ISTEXT(G649),"",B649))</f>
        <v/>
      </c>
      <c r="D649" s="84"/>
      <c r="E649" s="84">
        <v>0</v>
      </c>
      <c r="F649" s="85">
        <v>0</v>
      </c>
      <c r="G649" s="88">
        <f>SUM(J649:Q649)</f>
        <v>0</v>
      </c>
      <c r="H649" s="177" t="s">
        <v>655</v>
      </c>
      <c r="I649" s="178"/>
      <c r="J649" s="89">
        <v>0</v>
      </c>
      <c r="K649" s="90" t="s">
        <v>16</v>
      </c>
      <c r="L649" s="89" t="s">
        <v>16</v>
      </c>
      <c r="M649" s="89" t="s">
        <v>16</v>
      </c>
      <c r="N649" s="89" t="s">
        <v>16</v>
      </c>
      <c r="O649" s="89" t="s">
        <v>16</v>
      </c>
      <c r="P649" s="89" t="s">
        <v>381</v>
      </c>
      <c r="Q649" s="91" t="s">
        <v>513</v>
      </c>
    </row>
    <row r="650" spans="1:20" ht="21" customHeight="1" x14ac:dyDescent="0.2">
      <c r="A650" s="117"/>
      <c r="B650" s="84">
        <v>636</v>
      </c>
      <c r="C650" s="84" t="str">
        <f>IF(G650=0,"",IF(ISTEXT(G650),"",B650))</f>
        <v/>
      </c>
      <c r="D650" s="84"/>
      <c r="E650" s="84">
        <v>0</v>
      </c>
      <c r="F650" s="85">
        <v>0</v>
      </c>
      <c r="G650" s="88">
        <f>SUM(J650:Q650)</f>
        <v>0</v>
      </c>
      <c r="H650" s="177" t="s">
        <v>8</v>
      </c>
      <c r="I650" s="178"/>
      <c r="J650" s="89">
        <v>0</v>
      </c>
      <c r="K650" s="90" t="s">
        <v>16</v>
      </c>
      <c r="L650" s="89" t="s">
        <v>16</v>
      </c>
      <c r="M650" s="89" t="s">
        <v>16</v>
      </c>
      <c r="N650" s="89" t="s">
        <v>16</v>
      </c>
      <c r="O650" s="89" t="s">
        <v>513</v>
      </c>
      <c r="P650" s="89" t="s">
        <v>16</v>
      </c>
      <c r="Q650" s="91" t="s">
        <v>513</v>
      </c>
    </row>
    <row r="651" spans="1:20" s="7" customFormat="1" ht="27.6" customHeight="1" x14ac:dyDescent="0.2">
      <c r="A651" s="117"/>
      <c r="B651" s="84">
        <v>637</v>
      </c>
      <c r="C651" s="84" t="s">
        <v>513</v>
      </c>
      <c r="D651" s="84">
        <v>1</v>
      </c>
      <c r="E651" s="84"/>
      <c r="F651" s="85"/>
      <c r="G651" s="86"/>
      <c r="H651" s="183" t="s">
        <v>701</v>
      </c>
      <c r="I651" s="184"/>
      <c r="J651" s="185"/>
      <c r="K651" s="185"/>
      <c r="L651" s="185"/>
      <c r="M651" s="185"/>
      <c r="N651" s="185"/>
      <c r="O651" s="185"/>
      <c r="P651" s="185"/>
      <c r="Q651" s="185">
        <f>SUM(G657:G789)</f>
        <v>0</v>
      </c>
      <c r="R651" s="121"/>
      <c r="T651" s="8"/>
    </row>
    <row r="652" spans="1:20" ht="21" customHeight="1" x14ac:dyDescent="0.2">
      <c r="A652" s="117"/>
      <c r="B652" s="84">
        <v>638</v>
      </c>
      <c r="C652" s="84" t="str">
        <f>IF(SUM(C653:C657)&gt;0,B652,"")</f>
        <v/>
      </c>
      <c r="D652" s="84">
        <v>2</v>
      </c>
      <c r="E652" s="84" t="s">
        <v>380</v>
      </c>
      <c r="F652" s="85" t="s">
        <v>0</v>
      </c>
      <c r="G652" s="88" t="s">
        <v>1</v>
      </c>
      <c r="H652" s="177" t="s">
        <v>818</v>
      </c>
      <c r="I652" s="178"/>
      <c r="J652" s="89" t="s">
        <v>19</v>
      </c>
      <c r="K652" s="91" t="s">
        <v>820</v>
      </c>
      <c r="L652" s="89" t="s">
        <v>13</v>
      </c>
      <c r="M652" s="89" t="s">
        <v>14</v>
      </c>
      <c r="N652" s="89" t="s">
        <v>15</v>
      </c>
      <c r="O652" s="89" t="s">
        <v>43</v>
      </c>
      <c r="P652" s="89" t="s">
        <v>44</v>
      </c>
      <c r="Q652" s="91" t="s">
        <v>513</v>
      </c>
      <c r="R652" s="121">
        <v>0</v>
      </c>
    </row>
    <row r="653" spans="1:20" ht="21" customHeight="1" x14ac:dyDescent="0.2">
      <c r="A653" s="117"/>
      <c r="B653" s="84">
        <v>639</v>
      </c>
      <c r="C653" s="84" t="str">
        <f>IF(G653=0,"",IF(ISTEXT(G653),"",B653))</f>
        <v/>
      </c>
      <c r="D653" s="84"/>
      <c r="E653" s="84">
        <v>0</v>
      </c>
      <c r="F653" s="85">
        <v>0</v>
      </c>
      <c r="G653" s="88">
        <f t="shared" ref="G653:G657" si="120">SUM(J653:Q653)</f>
        <v>0</v>
      </c>
      <c r="H653" s="177" t="s">
        <v>6</v>
      </c>
      <c r="I653" s="178"/>
      <c r="J653" s="89"/>
      <c r="K653" s="90"/>
      <c r="L653" s="89" t="s">
        <v>16</v>
      </c>
      <c r="M653" s="89" t="s">
        <v>16</v>
      </c>
      <c r="N653" s="89"/>
      <c r="O653" s="89"/>
      <c r="P653" s="89"/>
      <c r="Q653" s="91" t="s">
        <v>513</v>
      </c>
    </row>
    <row r="654" spans="1:20" ht="21" customHeight="1" x14ac:dyDescent="0.2">
      <c r="A654" s="117"/>
      <c r="B654" s="84">
        <v>640</v>
      </c>
      <c r="C654" s="84" t="str">
        <f>IF(G654=0,"",IF(ISTEXT(G654),"",B654))</f>
        <v/>
      </c>
      <c r="D654" s="84"/>
      <c r="E654" s="84">
        <v>0</v>
      </c>
      <c r="F654" s="85">
        <v>0</v>
      </c>
      <c r="G654" s="88">
        <f t="shared" si="120"/>
        <v>0</v>
      </c>
      <c r="H654" s="253" t="s">
        <v>655</v>
      </c>
      <c r="I654" s="252"/>
      <c r="J654" s="89">
        <v>0</v>
      </c>
      <c r="K654" s="90"/>
      <c r="L654" s="89"/>
      <c r="M654" s="89"/>
      <c r="N654" s="89"/>
      <c r="O654" s="89"/>
      <c r="P654" s="89"/>
      <c r="Q654" s="91" t="s">
        <v>513</v>
      </c>
    </row>
    <row r="655" spans="1:20" ht="21" customHeight="1" x14ac:dyDescent="0.2">
      <c r="A655" s="117"/>
      <c r="B655" s="84">
        <v>641</v>
      </c>
      <c r="C655" s="84" t="str">
        <f>IF(G655=0,"",IF(ISTEXT(G655),"",B655))</f>
        <v/>
      </c>
      <c r="D655" s="84"/>
      <c r="E655" s="84"/>
      <c r="F655" s="85"/>
      <c r="G655" s="88">
        <f t="shared" ref="G655" si="121">SUM(J655:Q655)</f>
        <v>0</v>
      </c>
      <c r="H655" s="258" t="s">
        <v>8</v>
      </c>
      <c r="I655" s="257"/>
      <c r="J655" s="89">
        <v>0</v>
      </c>
      <c r="K655" s="89"/>
      <c r="L655" s="89"/>
      <c r="M655" s="89"/>
      <c r="N655" s="89"/>
      <c r="O655" s="89"/>
      <c r="P655" s="89"/>
      <c r="Q655" s="91"/>
    </row>
    <row r="656" spans="1:20" ht="21" customHeight="1" x14ac:dyDescent="0.2">
      <c r="A656" s="117"/>
      <c r="B656" s="84">
        <v>642</v>
      </c>
      <c r="C656" s="84" t="str">
        <f>IF(G656=0,"",IF(ISTEXT(G656),"",B656))</f>
        <v/>
      </c>
      <c r="D656" s="84"/>
      <c r="E656" s="84"/>
      <c r="F656" s="85"/>
      <c r="G656" s="88">
        <f t="shared" si="120"/>
        <v>0</v>
      </c>
      <c r="H656" s="253" t="s">
        <v>822</v>
      </c>
      <c r="I656" s="252"/>
      <c r="J656" s="89">
        <v>0</v>
      </c>
      <c r="K656" s="89"/>
      <c r="L656" s="89"/>
      <c r="M656" s="89" t="s">
        <v>16</v>
      </c>
      <c r="N656" s="89"/>
      <c r="O656" s="89" t="s">
        <v>16</v>
      </c>
      <c r="P656" s="89"/>
      <c r="Q656" s="91"/>
    </row>
    <row r="657" spans="1:20" ht="21" customHeight="1" x14ac:dyDescent="0.2">
      <c r="A657" s="117"/>
      <c r="B657" s="84">
        <v>643</v>
      </c>
      <c r="C657" s="84" t="str">
        <f>IF(G657=0,"",IF(ISTEXT(G657),"",B657))</f>
        <v/>
      </c>
      <c r="D657" s="84"/>
      <c r="E657" s="84">
        <v>0</v>
      </c>
      <c r="F657" s="85">
        <v>0</v>
      </c>
      <c r="G657" s="88">
        <f t="shared" si="120"/>
        <v>0</v>
      </c>
      <c r="H657" s="177" t="s">
        <v>823</v>
      </c>
      <c r="I657" s="178"/>
      <c r="J657" s="89">
        <v>0</v>
      </c>
      <c r="K657" s="90"/>
      <c r="L657" s="89"/>
      <c r="M657" s="89"/>
      <c r="N657" s="89"/>
      <c r="O657" s="89"/>
      <c r="P657" s="89"/>
      <c r="Q657" s="91" t="s">
        <v>513</v>
      </c>
    </row>
    <row r="658" spans="1:20" ht="21" customHeight="1" x14ac:dyDescent="0.2">
      <c r="A658" s="117"/>
      <c r="B658" s="84">
        <v>644</v>
      </c>
      <c r="C658" s="84" t="str">
        <f>IF(SUM(C659:C661)&gt;0,B658,"")</f>
        <v/>
      </c>
      <c r="D658" s="84">
        <v>2</v>
      </c>
      <c r="E658" s="84" t="s">
        <v>380</v>
      </c>
      <c r="F658" s="85" t="s">
        <v>0</v>
      </c>
      <c r="G658" s="88" t="s">
        <v>1</v>
      </c>
      <c r="H658" s="177" t="s">
        <v>829</v>
      </c>
      <c r="I658" s="178"/>
      <c r="J658" s="89" t="s">
        <v>19</v>
      </c>
      <c r="K658" s="89" t="s">
        <v>749</v>
      </c>
      <c r="L658" s="89" t="s">
        <v>12</v>
      </c>
      <c r="M658" s="89" t="s">
        <v>13</v>
      </c>
      <c r="N658" s="89" t="s">
        <v>14</v>
      </c>
      <c r="O658" s="89" t="s">
        <v>15</v>
      </c>
      <c r="P658" s="89" t="s">
        <v>43</v>
      </c>
      <c r="Q658" s="91" t="s">
        <v>513</v>
      </c>
    </row>
    <row r="659" spans="1:20" ht="21" customHeight="1" x14ac:dyDescent="0.2">
      <c r="A659" s="117"/>
      <c r="B659" s="84">
        <v>645</v>
      </c>
      <c r="C659" s="84" t="str">
        <f>IF(G659=0,"",IF(ISTEXT(G659),"",B659))</f>
        <v/>
      </c>
      <c r="D659" s="84"/>
      <c r="E659" s="84">
        <v>0</v>
      </c>
      <c r="F659" s="85">
        <v>0</v>
      </c>
      <c r="G659" s="88">
        <f>SUM(J659:Q659)</f>
        <v>0</v>
      </c>
      <c r="H659" s="177" t="s">
        <v>830</v>
      </c>
      <c r="I659" s="178"/>
      <c r="J659" s="89">
        <v>0</v>
      </c>
      <c r="K659" s="90"/>
      <c r="L659" s="89"/>
      <c r="M659" s="89"/>
      <c r="N659" s="89"/>
      <c r="O659" s="89"/>
      <c r="P659" s="89"/>
      <c r="Q659" s="91" t="s">
        <v>513</v>
      </c>
    </row>
    <row r="660" spans="1:20" ht="21" customHeight="1" x14ac:dyDescent="0.2">
      <c r="A660" s="117"/>
      <c r="B660" s="84">
        <v>646</v>
      </c>
      <c r="C660" s="84" t="str">
        <f>IF(G660=0,"",IF(ISTEXT(G660),"",B660))</f>
        <v/>
      </c>
      <c r="D660" s="84"/>
      <c r="E660" s="84">
        <v>0</v>
      </c>
      <c r="F660" s="85">
        <v>0</v>
      </c>
      <c r="G660" s="88">
        <f t="shared" ref="G660:G661" si="122">SUM(J660:Q660)</f>
        <v>0</v>
      </c>
      <c r="H660" s="177" t="s">
        <v>831</v>
      </c>
      <c r="I660" s="178"/>
      <c r="J660" s="89">
        <v>0</v>
      </c>
      <c r="K660" s="90"/>
      <c r="L660" s="89"/>
      <c r="M660" s="89"/>
      <c r="N660" s="89"/>
      <c r="O660" s="89"/>
      <c r="P660" s="89"/>
      <c r="Q660" s="91" t="s">
        <v>513</v>
      </c>
    </row>
    <row r="661" spans="1:20" ht="21" customHeight="1" x14ac:dyDescent="0.2">
      <c r="A661" s="117"/>
      <c r="B661" s="84">
        <v>647</v>
      </c>
      <c r="C661" s="84" t="str">
        <f>IF(G661=0,"",IF(ISTEXT(G661),"",B661))</f>
        <v/>
      </c>
      <c r="D661" s="84"/>
      <c r="E661" s="84"/>
      <c r="F661" s="85"/>
      <c r="G661" s="88">
        <f t="shared" si="122"/>
        <v>0</v>
      </c>
      <c r="H661" s="177" t="s">
        <v>832</v>
      </c>
      <c r="I661" s="178"/>
      <c r="J661" s="89">
        <v>0</v>
      </c>
      <c r="K661" s="89"/>
      <c r="L661" s="89"/>
      <c r="M661" s="89"/>
      <c r="N661" s="89"/>
      <c r="O661" s="89"/>
      <c r="P661" s="89"/>
      <c r="Q661" s="91"/>
    </row>
    <row r="662" spans="1:20" ht="21" customHeight="1" x14ac:dyDescent="0.2">
      <c r="A662" s="117"/>
      <c r="B662" s="84">
        <v>648</v>
      </c>
      <c r="C662" s="84" t="str">
        <f>IF(SUM(C663:C664)&gt;0,B662,"")</f>
        <v/>
      </c>
      <c r="D662" s="84">
        <v>2</v>
      </c>
      <c r="E662" s="84" t="s">
        <v>380</v>
      </c>
      <c r="F662" s="85" t="s">
        <v>0</v>
      </c>
      <c r="G662" s="88" t="s">
        <v>1</v>
      </c>
      <c r="H662" s="177" t="s">
        <v>702</v>
      </c>
      <c r="I662" s="178"/>
      <c r="J662" s="89" t="s">
        <v>19</v>
      </c>
      <c r="K662" s="89" t="s">
        <v>12</v>
      </c>
      <c r="L662" s="89" t="s">
        <v>13</v>
      </c>
      <c r="M662" s="89" t="s">
        <v>14</v>
      </c>
      <c r="N662" s="89" t="s">
        <v>15</v>
      </c>
      <c r="O662" s="89" t="s">
        <v>43</v>
      </c>
      <c r="P662" s="89" t="s">
        <v>44</v>
      </c>
      <c r="Q662" s="91" t="s">
        <v>513</v>
      </c>
    </row>
    <row r="663" spans="1:20" ht="21" customHeight="1" x14ac:dyDescent="0.2">
      <c r="A663" s="117"/>
      <c r="B663" s="84">
        <v>649</v>
      </c>
      <c r="C663" s="84" t="str">
        <f>IF(G663=0,"",IF(ISTEXT(G663),"",B663))</f>
        <v/>
      </c>
      <c r="D663" s="84"/>
      <c r="E663" s="84"/>
      <c r="F663" s="85"/>
      <c r="G663" s="88" t="s">
        <v>16</v>
      </c>
      <c r="H663" s="177" t="s">
        <v>7</v>
      </c>
      <c r="I663" s="178"/>
      <c r="J663" s="89">
        <v>0</v>
      </c>
      <c r="K663" s="89" t="s">
        <v>16</v>
      </c>
      <c r="L663" s="89" t="s">
        <v>16</v>
      </c>
      <c r="M663" s="89" t="s">
        <v>16</v>
      </c>
      <c r="N663" s="89" t="s">
        <v>16</v>
      </c>
      <c r="O663" s="89" t="s">
        <v>16</v>
      </c>
      <c r="P663" s="89" t="s">
        <v>16</v>
      </c>
      <c r="Q663" s="91"/>
    </row>
    <row r="664" spans="1:20" ht="21" customHeight="1" x14ac:dyDescent="0.2">
      <c r="A664" s="117"/>
      <c r="B664" s="84">
        <v>650</v>
      </c>
      <c r="C664" s="84" t="str">
        <f>IF(G664=0,"",IF(ISTEXT(G664),"",B664))</f>
        <v/>
      </c>
      <c r="D664" s="84"/>
      <c r="E664" s="84"/>
      <c r="F664" s="85"/>
      <c r="G664" s="88">
        <f>SUM(J664:Q664)</f>
        <v>0</v>
      </c>
      <c r="H664" s="177" t="s">
        <v>697</v>
      </c>
      <c r="I664" s="178"/>
      <c r="J664" s="89">
        <v>0</v>
      </c>
      <c r="K664" s="89" t="s">
        <v>16</v>
      </c>
      <c r="L664" s="89" t="s">
        <v>16</v>
      </c>
      <c r="M664" s="89" t="s">
        <v>16</v>
      </c>
      <c r="N664" s="89">
        <v>0</v>
      </c>
      <c r="O664" s="89" t="s">
        <v>16</v>
      </c>
      <c r="P664" s="89" t="s">
        <v>16</v>
      </c>
      <c r="Q664" s="91"/>
    </row>
    <row r="665" spans="1:20" s="7" customFormat="1" ht="27.6" customHeight="1" x14ac:dyDescent="0.2">
      <c r="A665" s="117"/>
      <c r="B665" s="84">
        <v>651</v>
      </c>
      <c r="C665" s="84" t="s">
        <v>513</v>
      </c>
      <c r="D665" s="84">
        <v>1</v>
      </c>
      <c r="E665" s="84"/>
      <c r="F665" s="85"/>
      <c r="G665" s="86"/>
      <c r="H665" s="183" t="s">
        <v>280</v>
      </c>
      <c r="I665" s="184"/>
      <c r="J665" s="185"/>
      <c r="K665" s="185"/>
      <c r="L665" s="185"/>
      <c r="M665" s="185"/>
      <c r="N665" s="185"/>
      <c r="O665" s="185"/>
      <c r="P665" s="185"/>
      <c r="Q665" s="185">
        <f>SUM(G724:G804)</f>
        <v>0</v>
      </c>
      <c r="R665" s="121"/>
      <c r="T665" s="8"/>
    </row>
    <row r="666" spans="1:20" ht="21" customHeight="1" x14ac:dyDescent="0.2">
      <c r="A666" s="117"/>
      <c r="B666" s="84">
        <v>652</v>
      </c>
      <c r="C666" s="84" t="str">
        <f>IF(SUM(C667:C671)&gt;0,B666,"")</f>
        <v/>
      </c>
      <c r="D666" s="84">
        <v>2</v>
      </c>
      <c r="E666" s="84" t="s">
        <v>380</v>
      </c>
      <c r="F666" s="85" t="s">
        <v>0</v>
      </c>
      <c r="G666" s="88" t="s">
        <v>1</v>
      </c>
      <c r="H666" s="219" t="s">
        <v>744</v>
      </c>
      <c r="I666" s="218"/>
      <c r="J666" s="89" t="s">
        <v>749</v>
      </c>
      <c r="K666" s="89" t="s">
        <v>12</v>
      </c>
      <c r="L666" s="89" t="s">
        <v>13</v>
      </c>
      <c r="M666" s="89" t="s">
        <v>14</v>
      </c>
      <c r="N666" s="89" t="s">
        <v>15</v>
      </c>
      <c r="O666" s="89" t="s">
        <v>43</v>
      </c>
      <c r="P666" s="89" t="s">
        <v>44</v>
      </c>
      <c r="Q666" s="91"/>
    </row>
    <row r="667" spans="1:20" ht="21" customHeight="1" x14ac:dyDescent="0.2">
      <c r="A667" s="117"/>
      <c r="B667" s="84">
        <v>653</v>
      </c>
      <c r="C667" s="84" t="str">
        <f t="shared" ref="C667:C671" si="123">IF(G667=0,"",IF(ISTEXT(G667),"",B667))</f>
        <v/>
      </c>
      <c r="D667" s="84"/>
      <c r="E667" s="84"/>
      <c r="F667" s="85"/>
      <c r="G667" s="88">
        <f>SUM(J667:Q667)</f>
        <v>0</v>
      </c>
      <c r="H667" s="270" t="s">
        <v>705</v>
      </c>
      <c r="I667" s="271"/>
      <c r="J667" s="89" t="s">
        <v>381</v>
      </c>
      <c r="K667" s="90" t="s">
        <v>16</v>
      </c>
      <c r="L667" s="89"/>
      <c r="M667" s="89" t="s">
        <v>513</v>
      </c>
      <c r="N667" s="89" t="s">
        <v>513</v>
      </c>
      <c r="O667" s="89"/>
      <c r="P667" s="89"/>
      <c r="Q667" s="91" t="s">
        <v>513</v>
      </c>
    </row>
    <row r="668" spans="1:20" ht="21" customHeight="1" x14ac:dyDescent="0.2">
      <c r="A668" s="117"/>
      <c r="B668" s="84">
        <v>654</v>
      </c>
      <c r="C668" s="84" t="str">
        <f t="shared" si="123"/>
        <v/>
      </c>
      <c r="D668" s="84"/>
      <c r="E668" s="84"/>
      <c r="F668" s="85"/>
      <c r="G668" s="88">
        <f>SUM(J668:Q668)</f>
        <v>0</v>
      </c>
      <c r="H668" s="270" t="s">
        <v>850</v>
      </c>
      <c r="I668" s="271"/>
      <c r="J668" s="89" t="s">
        <v>381</v>
      </c>
      <c r="K668" s="90" t="s">
        <v>16</v>
      </c>
      <c r="L668" s="89"/>
      <c r="M668" s="89"/>
      <c r="N668" s="89"/>
      <c r="O668" s="89"/>
      <c r="P668" s="89"/>
      <c r="Q668" s="91" t="s">
        <v>513</v>
      </c>
    </row>
    <row r="669" spans="1:20" ht="21" customHeight="1" x14ac:dyDescent="0.2">
      <c r="A669" s="117"/>
      <c r="B669" s="84">
        <v>655</v>
      </c>
      <c r="C669" s="84" t="str">
        <f t="shared" si="123"/>
        <v/>
      </c>
      <c r="D669" s="84"/>
      <c r="E669" s="84"/>
      <c r="F669" s="85"/>
      <c r="G669" s="88">
        <f>SUM(J669:Q669)</f>
        <v>0</v>
      </c>
      <c r="H669" s="270" t="s">
        <v>697</v>
      </c>
      <c r="I669" s="271"/>
      <c r="J669" s="89" t="s">
        <v>381</v>
      </c>
      <c r="K669" s="90" t="s">
        <v>16</v>
      </c>
      <c r="L669" s="89"/>
      <c r="M669" s="89"/>
      <c r="N669" s="89"/>
      <c r="O669" s="89"/>
      <c r="P669" s="89"/>
      <c r="Q669" s="91" t="s">
        <v>513</v>
      </c>
    </row>
    <row r="670" spans="1:20" ht="21" customHeight="1" x14ac:dyDescent="0.2">
      <c r="A670" s="117"/>
      <c r="B670" s="84">
        <v>656</v>
      </c>
      <c r="C670" s="84" t="str">
        <f t="shared" si="123"/>
        <v/>
      </c>
      <c r="D670" s="84"/>
      <c r="E670" s="84"/>
      <c r="F670" s="85"/>
      <c r="G670" s="88">
        <f>SUM(J670:Q670)</f>
        <v>0</v>
      </c>
      <c r="H670" s="270" t="s">
        <v>736</v>
      </c>
      <c r="I670" s="271"/>
      <c r="J670" s="89" t="s">
        <v>381</v>
      </c>
      <c r="K670" s="90" t="s">
        <v>16</v>
      </c>
      <c r="L670" s="89"/>
      <c r="M670" s="89"/>
      <c r="N670" s="89"/>
      <c r="O670" s="89"/>
      <c r="P670" s="89"/>
      <c r="Q670" s="91" t="s">
        <v>513</v>
      </c>
    </row>
    <row r="671" spans="1:20" ht="21" customHeight="1" x14ac:dyDescent="0.2">
      <c r="A671" s="117"/>
      <c r="B671" s="84">
        <v>657</v>
      </c>
      <c r="C671" s="84" t="str">
        <f t="shared" si="123"/>
        <v/>
      </c>
      <c r="D671" s="84"/>
      <c r="E671" s="84"/>
      <c r="F671" s="85"/>
      <c r="G671" s="88">
        <f>SUM(J671:Q671)</f>
        <v>0</v>
      </c>
      <c r="H671" s="270" t="s">
        <v>8</v>
      </c>
      <c r="I671" s="271"/>
      <c r="J671" s="89" t="s">
        <v>381</v>
      </c>
      <c r="K671" s="90"/>
      <c r="L671" s="89"/>
      <c r="M671" s="89"/>
      <c r="N671" s="89"/>
      <c r="O671" s="89"/>
      <c r="P671" s="89"/>
      <c r="Q671" s="91" t="s">
        <v>513</v>
      </c>
    </row>
    <row r="672" spans="1:20" ht="21" customHeight="1" x14ac:dyDescent="0.2">
      <c r="A672" s="117"/>
      <c r="B672" s="84">
        <v>658</v>
      </c>
      <c r="C672" s="84" t="str">
        <f>IF(SUM(C673:C676)&gt;0,B672,"")</f>
        <v/>
      </c>
      <c r="D672" s="84">
        <v>2</v>
      </c>
      <c r="E672" s="84" t="s">
        <v>380</v>
      </c>
      <c r="F672" s="85" t="s">
        <v>0</v>
      </c>
      <c r="G672" s="88" t="s">
        <v>1</v>
      </c>
      <c r="H672" s="219" t="s">
        <v>754</v>
      </c>
      <c r="I672" s="218"/>
      <c r="J672" s="89" t="s">
        <v>19</v>
      </c>
      <c r="K672" s="89" t="s">
        <v>749</v>
      </c>
      <c r="L672" s="89" t="s">
        <v>12</v>
      </c>
      <c r="M672" s="89" t="s">
        <v>13</v>
      </c>
      <c r="N672" s="89" t="s">
        <v>14</v>
      </c>
      <c r="O672" s="89" t="s">
        <v>15</v>
      </c>
      <c r="P672" s="89" t="s">
        <v>43</v>
      </c>
      <c r="Q672" s="91" t="s">
        <v>513</v>
      </c>
    </row>
    <row r="673" spans="1:17" ht="21" customHeight="1" x14ac:dyDescent="0.2">
      <c r="A673" s="117"/>
      <c r="B673" s="84">
        <v>659</v>
      </c>
      <c r="C673" s="84" t="str">
        <f>IF(G673=0,"",IF(ISTEXT(G673),"",B673))</f>
        <v/>
      </c>
      <c r="D673" s="84"/>
      <c r="E673" s="84">
        <v>0</v>
      </c>
      <c r="F673" s="85">
        <v>0</v>
      </c>
      <c r="G673" s="88" t="s">
        <v>16</v>
      </c>
      <c r="H673" s="219" t="s">
        <v>746</v>
      </c>
      <c r="I673" s="218"/>
      <c r="J673" s="89">
        <v>0</v>
      </c>
      <c r="K673" s="90"/>
      <c r="L673" s="89"/>
      <c r="M673" s="89">
        <v>0</v>
      </c>
      <c r="N673" s="89" t="s">
        <v>513</v>
      </c>
      <c r="O673" s="89"/>
      <c r="P673" s="89"/>
      <c r="Q673" s="91" t="s">
        <v>513</v>
      </c>
    </row>
    <row r="674" spans="1:17" ht="21" customHeight="1" x14ac:dyDescent="0.2">
      <c r="A674" s="117"/>
      <c r="B674" s="84">
        <v>660</v>
      </c>
      <c r="C674" s="84" t="str">
        <f>IF(G674=0,"",IF(ISTEXT(G674),"",B674))</f>
        <v/>
      </c>
      <c r="D674" s="84"/>
      <c r="E674" s="84">
        <v>0</v>
      </c>
      <c r="F674" s="85">
        <v>0</v>
      </c>
      <c r="G674" s="88" t="s">
        <v>16</v>
      </c>
      <c r="H674" s="219" t="s">
        <v>747</v>
      </c>
      <c r="I674" s="218"/>
      <c r="J674" s="89">
        <v>0</v>
      </c>
      <c r="K674" s="90" t="s">
        <v>16</v>
      </c>
      <c r="L674" s="89" t="s">
        <v>16</v>
      </c>
      <c r="M674" s="89" t="s">
        <v>16</v>
      </c>
      <c r="N674" s="89" t="s">
        <v>16</v>
      </c>
      <c r="O674" s="89" t="s">
        <v>16</v>
      </c>
      <c r="P674" s="89" t="s">
        <v>16</v>
      </c>
      <c r="Q674" s="91" t="s">
        <v>513</v>
      </c>
    </row>
    <row r="675" spans="1:17" ht="21" customHeight="1" x14ac:dyDescent="0.2">
      <c r="A675" s="117"/>
      <c r="B675" s="84">
        <v>661</v>
      </c>
      <c r="C675" s="84" t="str">
        <f>IF(G675=0,"",IF(ISTEXT(G675),"",B675))</f>
        <v/>
      </c>
      <c r="D675" s="84"/>
      <c r="E675" s="84"/>
      <c r="F675" s="85"/>
      <c r="G675" s="88">
        <f>SUM(J675:Q675)</f>
        <v>0</v>
      </c>
      <c r="H675" s="219" t="s">
        <v>745</v>
      </c>
      <c r="I675" s="218"/>
      <c r="J675" s="89"/>
      <c r="K675" s="90"/>
      <c r="L675" s="89"/>
      <c r="M675" s="89" t="s">
        <v>16</v>
      </c>
      <c r="N675" s="89" t="s">
        <v>16</v>
      </c>
      <c r="O675" s="89" t="s">
        <v>16</v>
      </c>
      <c r="P675" s="89"/>
      <c r="Q675" s="91"/>
    </row>
    <row r="676" spans="1:17" ht="21" customHeight="1" x14ac:dyDescent="0.2">
      <c r="A676" s="117"/>
      <c r="B676" s="84">
        <v>662</v>
      </c>
      <c r="C676" s="84" t="str">
        <f>IF(G676=0,"",IF(ISTEXT(G676),"",B676))</f>
        <v/>
      </c>
      <c r="D676" s="84"/>
      <c r="E676" s="84"/>
      <c r="F676" s="85"/>
      <c r="G676" s="88">
        <f>SUM(J676:Q676)</f>
        <v>0</v>
      </c>
      <c r="H676" s="219" t="s">
        <v>703</v>
      </c>
      <c r="I676" s="218"/>
      <c r="J676" s="89">
        <v>0</v>
      </c>
      <c r="K676" s="89"/>
      <c r="L676" s="89" t="s">
        <v>16</v>
      </c>
      <c r="M676" s="89" t="s">
        <v>16</v>
      </c>
      <c r="N676" s="89" t="s">
        <v>16</v>
      </c>
      <c r="O676" s="89" t="s">
        <v>16</v>
      </c>
      <c r="P676" s="89" t="s">
        <v>16</v>
      </c>
      <c r="Q676" s="91"/>
    </row>
    <row r="677" spans="1:17" ht="21" customHeight="1" x14ac:dyDescent="0.2">
      <c r="A677" s="117"/>
      <c r="B677" s="84">
        <v>663</v>
      </c>
      <c r="C677" s="84" t="str">
        <f>IF(SUM(C678:C682)&gt;0,B677,"")</f>
        <v/>
      </c>
      <c r="D677" s="84">
        <v>2</v>
      </c>
      <c r="E677" s="84" t="s">
        <v>380</v>
      </c>
      <c r="F677" s="85" t="s">
        <v>0</v>
      </c>
      <c r="G677" s="88" t="s">
        <v>1</v>
      </c>
      <c r="H677" s="292" t="s">
        <v>883</v>
      </c>
      <c r="I677" s="291"/>
      <c r="J677" s="89" t="s">
        <v>19</v>
      </c>
      <c r="K677" s="89" t="s">
        <v>12</v>
      </c>
      <c r="L677" s="89" t="s">
        <v>13</v>
      </c>
      <c r="M677" s="89" t="s">
        <v>14</v>
      </c>
      <c r="N677" s="89" t="s">
        <v>15</v>
      </c>
      <c r="O677" s="89" t="s">
        <v>43</v>
      </c>
      <c r="P677" s="89" t="s">
        <v>44</v>
      </c>
      <c r="Q677" s="91"/>
    </row>
    <row r="678" spans="1:17" ht="21" customHeight="1" x14ac:dyDescent="0.2">
      <c r="A678" s="117"/>
      <c r="B678" s="84">
        <v>664</v>
      </c>
      <c r="C678" s="84" t="str">
        <f>IF(G678=0,"",IF(ISTEXT(G678),"",B678))</f>
        <v/>
      </c>
      <c r="D678" s="84"/>
      <c r="E678" s="84"/>
      <c r="F678" s="85"/>
      <c r="G678" s="88">
        <f>SUM(J678:Q678)</f>
        <v>0</v>
      </c>
      <c r="H678" s="292" t="s">
        <v>6</v>
      </c>
      <c r="I678" s="291"/>
      <c r="J678" s="89">
        <v>0</v>
      </c>
      <c r="K678" s="90"/>
      <c r="L678" s="89"/>
      <c r="M678" s="89"/>
      <c r="N678" s="89"/>
      <c r="O678" s="89"/>
      <c r="P678" s="89"/>
      <c r="Q678" s="91"/>
    </row>
    <row r="679" spans="1:17" ht="21" customHeight="1" x14ac:dyDescent="0.2">
      <c r="A679" s="117"/>
      <c r="B679" s="84">
        <v>665</v>
      </c>
      <c r="C679" s="84" t="str">
        <f>IF(G679=0,"",IF(ISTEXT(G679),"",B679))</f>
        <v/>
      </c>
      <c r="D679" s="84"/>
      <c r="E679" s="84"/>
      <c r="F679" s="85"/>
      <c r="G679" s="88">
        <f>SUM(J679:Q679)</f>
        <v>0</v>
      </c>
      <c r="H679" s="292" t="s">
        <v>633</v>
      </c>
      <c r="I679" s="291"/>
      <c r="J679" s="89">
        <v>0</v>
      </c>
      <c r="K679" s="90"/>
      <c r="L679" s="89"/>
      <c r="M679" s="89"/>
      <c r="N679" s="89"/>
      <c r="O679" s="89"/>
      <c r="P679" s="89"/>
      <c r="Q679" s="91"/>
    </row>
    <row r="680" spans="1:17" ht="21" customHeight="1" x14ac:dyDescent="0.2">
      <c r="A680" s="117"/>
      <c r="B680" s="84">
        <v>666</v>
      </c>
      <c r="C680" s="84" t="str">
        <f>IF(G680=0,"",IF(ISTEXT(G680),"",B680))</f>
        <v/>
      </c>
      <c r="D680" s="84"/>
      <c r="E680" s="84"/>
      <c r="F680" s="85"/>
      <c r="G680" s="88">
        <f>SUM(J680:Q680)</f>
        <v>0</v>
      </c>
      <c r="H680" s="292" t="s">
        <v>710</v>
      </c>
      <c r="I680" s="291"/>
      <c r="J680" s="89">
        <v>0</v>
      </c>
      <c r="K680" s="90"/>
      <c r="L680" s="89"/>
      <c r="M680" s="89"/>
      <c r="N680" s="89"/>
      <c r="O680" s="89"/>
      <c r="P680" s="89"/>
      <c r="Q680" s="91"/>
    </row>
    <row r="681" spans="1:17" ht="21" customHeight="1" x14ac:dyDescent="0.2">
      <c r="A681" s="117"/>
      <c r="B681" s="84">
        <v>667</v>
      </c>
      <c r="C681" s="84" t="str">
        <f>IF(G681=0,"",IF(ISTEXT(G681),"",B681))</f>
        <v/>
      </c>
      <c r="D681" s="84"/>
      <c r="E681" s="84"/>
      <c r="F681" s="85"/>
      <c r="G681" s="88">
        <f>SUM(J681:Q681)</f>
        <v>0</v>
      </c>
      <c r="H681" s="292" t="s">
        <v>8</v>
      </c>
      <c r="I681" s="291"/>
      <c r="J681" s="89">
        <v>0</v>
      </c>
      <c r="K681" s="90"/>
      <c r="L681" s="89"/>
      <c r="M681" s="89"/>
      <c r="N681" s="89"/>
      <c r="O681" s="89"/>
      <c r="P681" s="89"/>
      <c r="Q681" s="91" t="s">
        <v>513</v>
      </c>
    </row>
    <row r="682" spans="1:17" ht="21" customHeight="1" x14ac:dyDescent="0.2">
      <c r="A682" s="117"/>
      <c r="B682" s="84">
        <v>668</v>
      </c>
      <c r="C682" s="84" t="str">
        <f>IF(G682=0,"",IF(ISTEXT(G682),"",B682))</f>
        <v/>
      </c>
      <c r="D682" s="84"/>
      <c r="E682" s="84"/>
      <c r="F682" s="85"/>
      <c r="G682" s="88">
        <f>SUM(J682:Q682)</f>
        <v>0</v>
      </c>
      <c r="H682" s="292" t="s">
        <v>776</v>
      </c>
      <c r="I682" s="291"/>
      <c r="J682" s="89">
        <v>0</v>
      </c>
      <c r="K682" s="90"/>
      <c r="L682" s="89"/>
      <c r="M682" s="89"/>
      <c r="N682" s="89"/>
      <c r="O682" s="89"/>
      <c r="P682" s="89"/>
      <c r="Q682" s="91" t="s">
        <v>513</v>
      </c>
    </row>
    <row r="683" spans="1:17" ht="21" customHeight="1" x14ac:dyDescent="0.2">
      <c r="A683" s="117"/>
      <c r="B683" s="84">
        <v>669</v>
      </c>
      <c r="C683" s="84" t="str">
        <f>IF(SUM(C684:C688)&gt;0,B683,"")</f>
        <v/>
      </c>
      <c r="D683" s="84">
        <v>2</v>
      </c>
      <c r="E683" s="84" t="s">
        <v>380</v>
      </c>
      <c r="F683" s="85" t="s">
        <v>0</v>
      </c>
      <c r="G683" s="88" t="s">
        <v>1</v>
      </c>
      <c r="H683" s="230" t="s">
        <v>772</v>
      </c>
      <c r="I683" s="229"/>
      <c r="J683" s="89" t="s">
        <v>19</v>
      </c>
      <c r="K683" s="89" t="s">
        <v>749</v>
      </c>
      <c r="L683" s="89" t="s">
        <v>12</v>
      </c>
      <c r="M683" s="89" t="s">
        <v>13</v>
      </c>
      <c r="N683" s="89" t="s">
        <v>14</v>
      </c>
      <c r="O683" s="89" t="s">
        <v>15</v>
      </c>
      <c r="P683" s="89" t="s">
        <v>43</v>
      </c>
      <c r="Q683" s="91"/>
    </row>
    <row r="684" spans="1:17" ht="21" customHeight="1" x14ac:dyDescent="0.2">
      <c r="A684" s="117"/>
      <c r="B684" s="84">
        <v>670</v>
      </c>
      <c r="C684" s="84" t="str">
        <f>IF(G684=0,"",IF(ISTEXT(G684),"",B684))</f>
        <v/>
      </c>
      <c r="D684" s="84"/>
      <c r="E684" s="84"/>
      <c r="F684" s="85"/>
      <c r="G684" s="88">
        <f>SUM(J684:Q684)</f>
        <v>0</v>
      </c>
      <c r="H684" s="228" t="s">
        <v>747</v>
      </c>
      <c r="I684" s="229"/>
      <c r="J684" s="89">
        <v>0</v>
      </c>
      <c r="K684" s="90" t="s">
        <v>513</v>
      </c>
      <c r="L684" s="89"/>
      <c r="M684" s="89" t="s">
        <v>513</v>
      </c>
      <c r="N684" s="89" t="s">
        <v>513</v>
      </c>
      <c r="O684" s="89" t="s">
        <v>16</v>
      </c>
      <c r="P684" s="89"/>
      <c r="Q684" s="91"/>
    </row>
    <row r="685" spans="1:17" ht="21" customHeight="1" x14ac:dyDescent="0.2">
      <c r="A685" s="117"/>
      <c r="B685" s="84">
        <v>671</v>
      </c>
      <c r="C685" s="84" t="str">
        <f>IF(G685=0,"",IF(ISTEXT(G685),"",B685))</f>
        <v/>
      </c>
      <c r="D685" s="84"/>
      <c r="E685" s="84"/>
      <c r="F685" s="85"/>
      <c r="G685" s="88">
        <f>SUM(J685:Q685)</f>
        <v>0</v>
      </c>
      <c r="H685" s="228" t="s">
        <v>8</v>
      </c>
      <c r="I685" s="229"/>
      <c r="J685" s="89">
        <v>0</v>
      </c>
      <c r="K685" s="90" t="s">
        <v>513</v>
      </c>
      <c r="L685" s="89"/>
      <c r="M685" s="89" t="s">
        <v>16</v>
      </c>
      <c r="N685" s="89" t="s">
        <v>513</v>
      </c>
      <c r="O685" s="89"/>
      <c r="P685" s="89" t="s">
        <v>513</v>
      </c>
      <c r="Q685" s="91"/>
    </row>
    <row r="686" spans="1:17" ht="21" customHeight="1" x14ac:dyDescent="0.2">
      <c r="A686" s="117"/>
      <c r="B686" s="84">
        <v>672</v>
      </c>
      <c r="C686" s="84" t="str">
        <f>IF(G686=0,"",IF(ISTEXT(G686),"",B686))</f>
        <v/>
      </c>
      <c r="D686" s="84"/>
      <c r="E686" s="84"/>
      <c r="F686" s="85"/>
      <c r="G686" s="88">
        <f>SUM(J686:Q686)</f>
        <v>0</v>
      </c>
      <c r="H686" s="228" t="s">
        <v>633</v>
      </c>
      <c r="I686" s="229"/>
      <c r="J686" s="89">
        <v>0</v>
      </c>
      <c r="K686" s="90" t="s">
        <v>513</v>
      </c>
      <c r="L686" s="89"/>
      <c r="M686" s="89" t="s">
        <v>513</v>
      </c>
      <c r="N686" s="89" t="s">
        <v>16</v>
      </c>
      <c r="O686" s="89" t="s">
        <v>16</v>
      </c>
      <c r="P686" s="89" t="s">
        <v>513</v>
      </c>
      <c r="Q686" s="91"/>
    </row>
    <row r="687" spans="1:17" ht="21" customHeight="1" x14ac:dyDescent="0.2">
      <c r="A687" s="117"/>
      <c r="B687" s="84">
        <v>673</v>
      </c>
      <c r="C687" s="84" t="str">
        <f>IF(G687=0,"",IF(ISTEXT(G687),"",B687))</f>
        <v/>
      </c>
      <c r="D687" s="84"/>
      <c r="E687" s="84"/>
      <c r="F687" s="85"/>
      <c r="G687" s="88">
        <f>SUM(J687:Q687)</f>
        <v>0</v>
      </c>
      <c r="H687" s="228" t="s">
        <v>710</v>
      </c>
      <c r="I687" s="229"/>
      <c r="J687" s="89">
        <v>0</v>
      </c>
      <c r="K687" s="90" t="s">
        <v>513</v>
      </c>
      <c r="L687" s="89"/>
      <c r="M687" s="89" t="s">
        <v>513</v>
      </c>
      <c r="N687" s="89" t="s">
        <v>513</v>
      </c>
      <c r="O687" s="89"/>
      <c r="P687" s="89" t="s">
        <v>513</v>
      </c>
      <c r="Q687" s="91" t="s">
        <v>513</v>
      </c>
    </row>
    <row r="688" spans="1:17" ht="21" customHeight="1" x14ac:dyDescent="0.2">
      <c r="A688" s="117"/>
      <c r="B688" s="84">
        <v>674</v>
      </c>
      <c r="C688" s="84" t="str">
        <f>IF(G688=0,"",IF(ISTEXT(G688),"",B688))</f>
        <v/>
      </c>
      <c r="D688" s="84"/>
      <c r="E688" s="84"/>
      <c r="F688" s="85"/>
      <c r="G688" s="88">
        <f>SUM(J688:Q688)</f>
        <v>0</v>
      </c>
      <c r="H688" s="228" t="s">
        <v>861</v>
      </c>
      <c r="I688" s="229"/>
      <c r="J688" s="89">
        <v>0</v>
      </c>
      <c r="K688" s="90" t="s">
        <v>513</v>
      </c>
      <c r="L688" s="89"/>
      <c r="M688" s="89" t="s">
        <v>513</v>
      </c>
      <c r="N688" s="89" t="s">
        <v>16</v>
      </c>
      <c r="O688" s="89"/>
      <c r="P688" s="89" t="s">
        <v>513</v>
      </c>
      <c r="Q688" s="91" t="s">
        <v>513</v>
      </c>
    </row>
    <row r="689" spans="1:17" ht="21" customHeight="1" x14ac:dyDescent="0.2">
      <c r="A689" s="117"/>
      <c r="B689" s="84">
        <v>675</v>
      </c>
      <c r="C689" s="84" t="str">
        <f>IF(SUM(C690:C692)&gt;0,B689,"")</f>
        <v/>
      </c>
      <c r="D689" s="84">
        <v>2</v>
      </c>
      <c r="E689" s="84" t="s">
        <v>380</v>
      </c>
      <c r="F689" s="85" t="s">
        <v>0</v>
      </c>
      <c r="G689" s="88" t="s">
        <v>1</v>
      </c>
      <c r="H689" s="230" t="s">
        <v>773</v>
      </c>
      <c r="I689" s="229"/>
      <c r="J689" s="89" t="s">
        <v>19</v>
      </c>
      <c r="K689" s="89" t="s">
        <v>749</v>
      </c>
      <c r="L689" s="89" t="s">
        <v>12</v>
      </c>
      <c r="M689" s="89" t="s">
        <v>13</v>
      </c>
      <c r="N689" s="89" t="s">
        <v>14</v>
      </c>
      <c r="O689" s="89" t="s">
        <v>15</v>
      </c>
      <c r="P689" s="89" t="s">
        <v>43</v>
      </c>
      <c r="Q689" s="91" t="s">
        <v>513</v>
      </c>
    </row>
    <row r="690" spans="1:17" ht="21" customHeight="1" x14ac:dyDescent="0.2">
      <c r="A690" s="117"/>
      <c r="B690" s="84">
        <v>676</v>
      </c>
      <c r="C690" s="84" t="str">
        <f>IF(G690=0,"",IF(ISTEXT(G690),"",B690))</f>
        <v/>
      </c>
      <c r="D690" s="84"/>
      <c r="E690" s="84">
        <v>0</v>
      </c>
      <c r="F690" s="85">
        <v>0</v>
      </c>
      <c r="G690" s="88">
        <f>SUM(J690:Q690)</f>
        <v>0</v>
      </c>
      <c r="H690" s="230" t="s">
        <v>747</v>
      </c>
      <c r="I690" s="229"/>
      <c r="J690" s="89">
        <v>0</v>
      </c>
      <c r="K690" s="90"/>
      <c r="L690" s="89" t="s">
        <v>513</v>
      </c>
      <c r="M690" s="89">
        <v>0</v>
      </c>
      <c r="N690" s="89" t="s">
        <v>513</v>
      </c>
      <c r="O690" s="89"/>
      <c r="P690" s="89"/>
      <c r="Q690" s="91" t="s">
        <v>513</v>
      </c>
    </row>
    <row r="691" spans="1:17" ht="21" customHeight="1" x14ac:dyDescent="0.2">
      <c r="A691" s="117"/>
      <c r="B691" s="84">
        <v>677</v>
      </c>
      <c r="C691" s="84" t="str">
        <f>IF(G691=0,"",IF(ISTEXT(G691),"",B691))</f>
        <v/>
      </c>
      <c r="D691" s="84"/>
      <c r="E691" s="84">
        <v>0</v>
      </c>
      <c r="F691" s="85">
        <v>0</v>
      </c>
      <c r="G691" s="88">
        <f>SUM(J691:Q691)</f>
        <v>0</v>
      </c>
      <c r="H691" s="230" t="s">
        <v>774</v>
      </c>
      <c r="I691" s="229"/>
      <c r="J691" s="89">
        <v>0</v>
      </c>
      <c r="K691" s="90"/>
      <c r="L691" s="89"/>
      <c r="M691" s="89">
        <v>0</v>
      </c>
      <c r="N691" s="89"/>
      <c r="O691" s="89"/>
      <c r="P691" s="89"/>
      <c r="Q691" s="91" t="s">
        <v>513</v>
      </c>
    </row>
    <row r="692" spans="1:17" ht="21" customHeight="1" x14ac:dyDescent="0.2">
      <c r="A692" s="117"/>
      <c r="B692" s="84">
        <v>678</v>
      </c>
      <c r="C692" s="84" t="str">
        <f>IF(G692=0,"",IF(ISTEXT(G692),"",B692))</f>
        <v/>
      </c>
      <c r="D692" s="84"/>
      <c r="E692" s="84"/>
      <c r="F692" s="85"/>
      <c r="G692" s="88">
        <f>SUM(J692:Q692)</f>
        <v>0</v>
      </c>
      <c r="H692" s="230" t="s">
        <v>736</v>
      </c>
      <c r="I692" s="229"/>
      <c r="J692" s="89"/>
      <c r="K692" s="90"/>
      <c r="L692" s="89" t="s">
        <v>16</v>
      </c>
      <c r="M692" s="89"/>
      <c r="N692" s="89"/>
      <c r="O692" s="89"/>
      <c r="P692" s="89"/>
      <c r="Q692" s="91"/>
    </row>
    <row r="693" spans="1:17" ht="21" customHeight="1" x14ac:dyDescent="0.2">
      <c r="A693" s="117"/>
      <c r="B693" s="84">
        <v>679</v>
      </c>
      <c r="C693" s="84" t="str">
        <f>IF(SUM(C694:C697)&gt;0,B693,"")</f>
        <v/>
      </c>
      <c r="D693" s="84">
        <v>2</v>
      </c>
      <c r="E693" s="84" t="s">
        <v>380</v>
      </c>
      <c r="F693" s="85" t="s">
        <v>0</v>
      </c>
      <c r="G693" s="88" t="s">
        <v>1</v>
      </c>
      <c r="H693" s="219" t="s">
        <v>750</v>
      </c>
      <c r="I693" s="218"/>
      <c r="J693" s="89" t="s">
        <v>19</v>
      </c>
      <c r="K693" s="89" t="s">
        <v>749</v>
      </c>
      <c r="L693" s="89" t="s">
        <v>12</v>
      </c>
      <c r="M693" s="89" t="s">
        <v>13</v>
      </c>
      <c r="N693" s="89" t="s">
        <v>14</v>
      </c>
      <c r="O693" s="89" t="s">
        <v>15</v>
      </c>
      <c r="P693" s="89" t="s">
        <v>43</v>
      </c>
      <c r="Q693" s="91"/>
    </row>
    <row r="694" spans="1:17" ht="21" customHeight="1" x14ac:dyDescent="0.2">
      <c r="A694" s="117"/>
      <c r="B694" s="84">
        <v>680</v>
      </c>
      <c r="C694" s="84" t="str">
        <f>IF(G694=0,"",IF(ISTEXT(G694),"",B694))</f>
        <v/>
      </c>
      <c r="D694" s="84"/>
      <c r="E694" s="84"/>
      <c r="F694" s="85"/>
      <c r="G694" s="88">
        <f>SUM(J694:Q694)</f>
        <v>0</v>
      </c>
      <c r="H694" s="217" t="s">
        <v>747</v>
      </c>
      <c r="I694" s="218"/>
      <c r="J694" s="89">
        <v>0</v>
      </c>
      <c r="K694" s="90" t="s">
        <v>513</v>
      </c>
      <c r="L694" s="89"/>
      <c r="M694" s="89" t="s">
        <v>513</v>
      </c>
      <c r="N694" s="89" t="s">
        <v>16</v>
      </c>
      <c r="O694" s="89"/>
      <c r="P694" s="89" t="s">
        <v>16</v>
      </c>
      <c r="Q694" s="91"/>
    </row>
    <row r="695" spans="1:17" ht="21" customHeight="1" x14ac:dyDescent="0.2">
      <c r="A695" s="117"/>
      <c r="B695" s="84">
        <v>681</v>
      </c>
      <c r="C695" s="84" t="str">
        <f>IF(G695=0,"",IF(ISTEXT(G695),"",B695))</f>
        <v/>
      </c>
      <c r="D695" s="84"/>
      <c r="E695" s="84"/>
      <c r="F695" s="85"/>
      <c r="G695" s="88">
        <f>SUM(J695:Q695)</f>
        <v>0</v>
      </c>
      <c r="H695" s="217" t="s">
        <v>8</v>
      </c>
      <c r="I695" s="218"/>
      <c r="J695" s="89">
        <v>0</v>
      </c>
      <c r="K695" s="90" t="s">
        <v>513</v>
      </c>
      <c r="L695" s="89"/>
      <c r="M695" s="89" t="s">
        <v>513</v>
      </c>
      <c r="N695" s="89" t="s">
        <v>513</v>
      </c>
      <c r="O695" s="89"/>
      <c r="P695" s="89" t="s">
        <v>513</v>
      </c>
      <c r="Q695" s="91"/>
    </row>
    <row r="696" spans="1:17" ht="21" customHeight="1" x14ac:dyDescent="0.2">
      <c r="A696" s="117"/>
      <c r="B696" s="84">
        <v>682</v>
      </c>
      <c r="C696" s="84" t="str">
        <f>IF(G696=0,"",IF(ISTEXT(G696),"",B696))</f>
        <v/>
      </c>
      <c r="D696" s="84"/>
      <c r="E696" s="84"/>
      <c r="F696" s="85"/>
      <c r="G696" s="88">
        <f>SUM(J696:Q696)</f>
        <v>0</v>
      </c>
      <c r="H696" s="217" t="s">
        <v>633</v>
      </c>
      <c r="I696" s="218"/>
      <c r="J696" s="89">
        <v>0</v>
      </c>
      <c r="K696" s="90" t="s">
        <v>513</v>
      </c>
      <c r="L696" s="89"/>
      <c r="M696" s="89" t="s">
        <v>16</v>
      </c>
      <c r="N696" s="89" t="s">
        <v>16</v>
      </c>
      <c r="O696" s="89"/>
      <c r="P696" s="89" t="s">
        <v>513</v>
      </c>
      <c r="Q696" s="91"/>
    </row>
    <row r="697" spans="1:17" ht="21" customHeight="1" x14ac:dyDescent="0.2">
      <c r="A697" s="117"/>
      <c r="B697" s="84">
        <v>683</v>
      </c>
      <c r="C697" s="84" t="str">
        <f>IF(G697=0,"",IF(ISTEXT(G697),"",B697))</f>
        <v/>
      </c>
      <c r="D697" s="84"/>
      <c r="E697" s="84"/>
      <c r="F697" s="85"/>
      <c r="G697" s="88">
        <f>SUM(J697:Q697)</f>
        <v>0</v>
      </c>
      <c r="H697" s="217" t="s">
        <v>6</v>
      </c>
      <c r="I697" s="218"/>
      <c r="J697" s="89">
        <v>0</v>
      </c>
      <c r="K697" s="90" t="s">
        <v>513</v>
      </c>
      <c r="L697" s="89"/>
      <c r="M697" s="89" t="s">
        <v>16</v>
      </c>
      <c r="N697" s="89" t="s">
        <v>16</v>
      </c>
      <c r="O697" s="89" t="s">
        <v>16</v>
      </c>
      <c r="P697" s="89" t="s">
        <v>16</v>
      </c>
      <c r="Q697" s="91" t="s">
        <v>513</v>
      </c>
    </row>
    <row r="698" spans="1:17" ht="21" customHeight="1" x14ac:dyDescent="0.2">
      <c r="A698" s="117"/>
      <c r="B698" s="84">
        <v>684</v>
      </c>
      <c r="C698" s="84" t="str">
        <f>IF(SUM(C699:C702)&gt;0,B698,"")</f>
        <v/>
      </c>
      <c r="D698" s="84">
        <v>2</v>
      </c>
      <c r="E698" s="84" t="s">
        <v>380</v>
      </c>
      <c r="F698" s="85" t="s">
        <v>0</v>
      </c>
      <c r="G698" s="88" t="s">
        <v>1</v>
      </c>
      <c r="H698" s="219" t="s">
        <v>751</v>
      </c>
      <c r="I698" s="218"/>
      <c r="J698" s="89" t="s">
        <v>19</v>
      </c>
      <c r="K698" s="89" t="s">
        <v>749</v>
      </c>
      <c r="L698" s="89" t="s">
        <v>12</v>
      </c>
      <c r="M698" s="89" t="s">
        <v>13</v>
      </c>
      <c r="N698" s="89" t="s">
        <v>14</v>
      </c>
      <c r="O698" s="89" t="s">
        <v>15</v>
      </c>
      <c r="P698" s="89" t="s">
        <v>43</v>
      </c>
      <c r="Q698" s="91" t="s">
        <v>513</v>
      </c>
    </row>
    <row r="699" spans="1:17" ht="21" customHeight="1" x14ac:dyDescent="0.2">
      <c r="A699" s="117"/>
      <c r="B699" s="84">
        <v>685</v>
      </c>
      <c r="C699" s="84" t="str">
        <f>IF(G699=0,"",IF(ISTEXT(G699),"",B699))</f>
        <v/>
      </c>
      <c r="D699" s="84"/>
      <c r="E699" s="84">
        <v>0</v>
      </c>
      <c r="F699" s="85">
        <v>0</v>
      </c>
      <c r="G699" s="88">
        <f>SUM(J699:Q699)</f>
        <v>0</v>
      </c>
      <c r="H699" s="219" t="s">
        <v>752</v>
      </c>
      <c r="I699" s="218"/>
      <c r="J699" s="89">
        <v>0</v>
      </c>
      <c r="K699" s="90"/>
      <c r="L699" s="89" t="s">
        <v>16</v>
      </c>
      <c r="M699" s="89" t="s">
        <v>16</v>
      </c>
      <c r="N699" s="89" t="s">
        <v>513</v>
      </c>
      <c r="O699" s="89"/>
      <c r="P699" s="89"/>
      <c r="Q699" s="91" t="s">
        <v>513</v>
      </c>
    </row>
    <row r="700" spans="1:17" ht="21" customHeight="1" x14ac:dyDescent="0.2">
      <c r="A700" s="117"/>
      <c r="B700" s="84">
        <v>686</v>
      </c>
      <c r="C700" s="84" t="str">
        <f>IF(G700=0,"",IF(ISTEXT(G700),"",B700))</f>
        <v/>
      </c>
      <c r="D700" s="84"/>
      <c r="E700" s="84">
        <v>0</v>
      </c>
      <c r="F700" s="85">
        <v>0</v>
      </c>
      <c r="G700" s="88">
        <f>SUM(J700:Q700)</f>
        <v>0</v>
      </c>
      <c r="H700" s="219" t="s">
        <v>6</v>
      </c>
      <c r="I700" s="218"/>
      <c r="J700" s="89">
        <v>0</v>
      </c>
      <c r="K700" s="90"/>
      <c r="L700" s="89" t="s">
        <v>16</v>
      </c>
      <c r="M700" s="89">
        <v>0</v>
      </c>
      <c r="N700" s="89"/>
      <c r="O700" s="89"/>
      <c r="P700" s="89" t="s">
        <v>16</v>
      </c>
      <c r="Q700" s="91" t="s">
        <v>513</v>
      </c>
    </row>
    <row r="701" spans="1:17" ht="21" customHeight="1" x14ac:dyDescent="0.2">
      <c r="A701" s="117"/>
      <c r="B701" s="84">
        <v>687</v>
      </c>
      <c r="C701" s="84" t="str">
        <f>IF(G701=0,"",IF(ISTEXT(G701),"",B701))</f>
        <v/>
      </c>
      <c r="D701" s="84"/>
      <c r="E701" s="84"/>
      <c r="F701" s="85"/>
      <c r="G701" s="88">
        <f>SUM(J701:Q701)</f>
        <v>0</v>
      </c>
      <c r="H701" s="219" t="s">
        <v>747</v>
      </c>
      <c r="I701" s="218"/>
      <c r="J701" s="89"/>
      <c r="K701" s="90"/>
      <c r="L701" s="89" t="s">
        <v>16</v>
      </c>
      <c r="M701" s="89"/>
      <c r="N701" s="89"/>
      <c r="O701" s="89"/>
      <c r="P701" s="89"/>
      <c r="Q701" s="91"/>
    </row>
    <row r="702" spans="1:17" ht="21" customHeight="1" x14ac:dyDescent="0.2">
      <c r="A702" s="117"/>
      <c r="B702" s="84">
        <v>688</v>
      </c>
      <c r="C702" s="84" t="str">
        <f>IF(G702=0,"",IF(ISTEXT(G702),"",B702))</f>
        <v/>
      </c>
      <c r="D702" s="84"/>
      <c r="E702" s="84"/>
      <c r="F702" s="85"/>
      <c r="G702" s="88">
        <f>SUM(J702:Q702)</f>
        <v>0</v>
      </c>
      <c r="H702" s="219" t="s">
        <v>753</v>
      </c>
      <c r="I702" s="218"/>
      <c r="J702" s="89">
        <v>0</v>
      </c>
      <c r="K702" s="89"/>
      <c r="L702" s="89" t="s">
        <v>513</v>
      </c>
      <c r="M702" s="89">
        <v>0</v>
      </c>
      <c r="N702" s="89"/>
      <c r="O702" s="89"/>
      <c r="P702" s="89"/>
      <c r="Q702" s="91"/>
    </row>
    <row r="703" spans="1:17" ht="21" customHeight="1" x14ac:dyDescent="0.2">
      <c r="A703" s="117"/>
      <c r="B703" s="84">
        <v>689</v>
      </c>
      <c r="C703" s="84" t="str">
        <f>IF(SUM(C704)&gt;0,B703,"")</f>
        <v/>
      </c>
      <c r="D703" s="84">
        <v>2</v>
      </c>
      <c r="E703" s="84" t="s">
        <v>380</v>
      </c>
      <c r="F703" s="85" t="s">
        <v>0</v>
      </c>
      <c r="G703" s="88" t="s">
        <v>1</v>
      </c>
      <c r="H703" s="219" t="s">
        <v>748</v>
      </c>
      <c r="I703" s="218"/>
      <c r="J703" s="89" t="s">
        <v>19</v>
      </c>
      <c r="K703" s="89" t="s">
        <v>749</v>
      </c>
      <c r="L703" s="89" t="s">
        <v>12</v>
      </c>
      <c r="M703" s="89" t="s">
        <v>13</v>
      </c>
      <c r="N703" s="89" t="s">
        <v>14</v>
      </c>
      <c r="O703" s="89" t="s">
        <v>15</v>
      </c>
      <c r="P703" s="89" t="s">
        <v>43</v>
      </c>
      <c r="Q703" s="91" t="s">
        <v>513</v>
      </c>
    </row>
    <row r="704" spans="1:17" ht="21" customHeight="1" x14ac:dyDescent="0.2">
      <c r="A704" s="117"/>
      <c r="B704" s="84">
        <v>690</v>
      </c>
      <c r="C704" s="84" t="str">
        <f>IF(G704=0,"",IF(ISTEXT(G704),"",B704))</f>
        <v/>
      </c>
      <c r="D704" s="84"/>
      <c r="E704" s="84">
        <v>0</v>
      </c>
      <c r="F704" s="85">
        <v>0</v>
      </c>
      <c r="G704" s="88">
        <f>SUM(J704:Q704)</f>
        <v>0</v>
      </c>
      <c r="H704" s="219" t="s">
        <v>747</v>
      </c>
      <c r="I704" s="218"/>
      <c r="J704" s="89">
        <v>0</v>
      </c>
      <c r="K704" s="90">
        <v>0</v>
      </c>
      <c r="L704" s="89" t="s">
        <v>16</v>
      </c>
      <c r="M704" s="89" t="s">
        <v>16</v>
      </c>
      <c r="N704" s="89" t="s">
        <v>16</v>
      </c>
      <c r="O704" s="89"/>
      <c r="P704" s="89"/>
      <c r="Q704" s="91" t="s">
        <v>513</v>
      </c>
    </row>
    <row r="705" spans="1:18" ht="21" customHeight="1" x14ac:dyDescent="0.2">
      <c r="A705" s="117"/>
      <c r="B705" s="84">
        <v>691</v>
      </c>
      <c r="C705" s="84" t="str">
        <f>IF(SUM(C706:C708)&gt;0,B705,"")</f>
        <v/>
      </c>
      <c r="D705" s="84">
        <v>2</v>
      </c>
      <c r="E705" s="84" t="s">
        <v>380</v>
      </c>
      <c r="F705" s="85" t="s">
        <v>0</v>
      </c>
      <c r="G705" s="88" t="s">
        <v>1</v>
      </c>
      <c r="H705" s="296" t="s">
        <v>887</v>
      </c>
      <c r="I705" s="295"/>
      <c r="J705" s="89" t="s">
        <v>19</v>
      </c>
      <c r="K705" s="89" t="s">
        <v>749</v>
      </c>
      <c r="L705" s="89" t="s">
        <v>12</v>
      </c>
      <c r="M705" s="89" t="s">
        <v>13</v>
      </c>
      <c r="N705" s="89" t="s">
        <v>14</v>
      </c>
      <c r="O705" s="89" t="s">
        <v>15</v>
      </c>
      <c r="P705" s="89" t="s">
        <v>43</v>
      </c>
      <c r="Q705" s="91" t="s">
        <v>513</v>
      </c>
    </row>
    <row r="706" spans="1:18" ht="21" customHeight="1" x14ac:dyDescent="0.2">
      <c r="A706" s="117"/>
      <c r="B706" s="84">
        <v>692</v>
      </c>
      <c r="C706" s="84" t="str">
        <f>IF(G706=0,"",IF(ISTEXT(G706),"",B706))</f>
        <v/>
      </c>
      <c r="D706" s="84"/>
      <c r="E706" s="84">
        <v>0</v>
      </c>
      <c r="F706" s="85">
        <v>0</v>
      </c>
      <c r="G706" s="88">
        <f>SUM(J706:Q706)</f>
        <v>0</v>
      </c>
      <c r="H706" s="296" t="s">
        <v>899</v>
      </c>
      <c r="I706" s="295"/>
      <c r="J706" s="89">
        <v>0</v>
      </c>
      <c r="K706" s="90"/>
      <c r="L706" s="89"/>
      <c r="M706" s="89"/>
      <c r="N706" s="89"/>
      <c r="O706" s="89"/>
      <c r="P706" s="89"/>
      <c r="Q706" s="91" t="s">
        <v>513</v>
      </c>
    </row>
    <row r="707" spans="1:18" ht="21" customHeight="1" x14ac:dyDescent="0.2">
      <c r="A707" s="117"/>
      <c r="B707" s="84">
        <v>693</v>
      </c>
      <c r="C707" s="84" t="str">
        <f>IF(G707=0,"",IF(ISTEXT(G707),"",B707))</f>
        <v/>
      </c>
      <c r="D707" s="84"/>
      <c r="E707" s="84">
        <v>0</v>
      </c>
      <c r="F707" s="85">
        <v>0</v>
      </c>
      <c r="G707" s="88">
        <f>SUM(J707:Q707)</f>
        <v>0</v>
      </c>
      <c r="H707" s="296" t="s">
        <v>705</v>
      </c>
      <c r="I707" s="295"/>
      <c r="J707" s="89">
        <v>0</v>
      </c>
      <c r="K707" s="90"/>
      <c r="L707" s="89"/>
      <c r="M707" s="89"/>
      <c r="N707" s="89"/>
      <c r="O707" s="89"/>
      <c r="P707" s="89"/>
      <c r="Q707" s="91" t="s">
        <v>513</v>
      </c>
    </row>
    <row r="708" spans="1:18" ht="21" customHeight="1" x14ac:dyDescent="0.2">
      <c r="A708" s="117"/>
      <c r="B708" s="84">
        <v>694</v>
      </c>
      <c r="C708" s="84" t="str">
        <f>IF(G708=0,"",IF(ISTEXT(G708),"",B708))</f>
        <v/>
      </c>
      <c r="D708" s="84"/>
      <c r="E708" s="84"/>
      <c r="F708" s="85"/>
      <c r="G708" s="88">
        <f>SUM(J708:Q708)</f>
        <v>0</v>
      </c>
      <c r="H708" s="296" t="s">
        <v>703</v>
      </c>
      <c r="I708" s="295"/>
      <c r="J708" s="89">
        <v>0</v>
      </c>
      <c r="K708" s="89"/>
      <c r="L708" s="89"/>
      <c r="M708" s="89"/>
      <c r="N708" s="89" t="s">
        <v>16</v>
      </c>
      <c r="O708" s="89"/>
      <c r="P708" s="89"/>
      <c r="Q708" s="91"/>
    </row>
    <row r="709" spans="1:18" ht="21" customHeight="1" x14ac:dyDescent="0.2">
      <c r="A709" s="117"/>
      <c r="B709" s="84">
        <v>695</v>
      </c>
      <c r="C709" s="84" t="str">
        <f>IF(SUM(C710:C712)&gt;0,B709,"")</f>
        <v/>
      </c>
      <c r="D709" s="84">
        <v>2</v>
      </c>
      <c r="E709" s="84" t="s">
        <v>380</v>
      </c>
      <c r="F709" s="85" t="s">
        <v>0</v>
      </c>
      <c r="G709" s="88" t="s">
        <v>1</v>
      </c>
      <c r="H709" s="177" t="s">
        <v>576</v>
      </c>
      <c r="I709" s="178"/>
      <c r="J709" s="89" t="s">
        <v>19</v>
      </c>
      <c r="K709" s="89" t="s">
        <v>12</v>
      </c>
      <c r="L709" s="89" t="s">
        <v>13</v>
      </c>
      <c r="M709" s="89" t="s">
        <v>14</v>
      </c>
      <c r="N709" s="89" t="s">
        <v>15</v>
      </c>
      <c r="O709" s="89" t="s">
        <v>43</v>
      </c>
      <c r="P709" s="89" t="s">
        <v>44</v>
      </c>
      <c r="Q709" s="91" t="s">
        <v>513</v>
      </c>
    </row>
    <row r="710" spans="1:18" ht="21" customHeight="1" x14ac:dyDescent="0.2">
      <c r="A710" s="117"/>
      <c r="B710" s="84">
        <v>696</v>
      </c>
      <c r="C710" s="84" t="str">
        <f>IF(G710=0,"",IF(ISTEXT(G710),"",B710))</f>
        <v/>
      </c>
      <c r="D710" s="84"/>
      <c r="E710" s="84">
        <v>0</v>
      </c>
      <c r="F710" s="85">
        <v>0</v>
      </c>
      <c r="G710" s="88">
        <f>SUM(J710:Q710)</f>
        <v>0</v>
      </c>
      <c r="H710" s="177" t="s">
        <v>703</v>
      </c>
      <c r="I710" s="178"/>
      <c r="J710" s="89">
        <v>0</v>
      </c>
      <c r="K710" s="90" t="s">
        <v>16</v>
      </c>
      <c r="L710" s="89" t="s">
        <v>513</v>
      </c>
      <c r="M710" s="89">
        <v>0</v>
      </c>
      <c r="N710" s="89" t="s">
        <v>513</v>
      </c>
      <c r="O710" s="89" t="s">
        <v>16</v>
      </c>
      <c r="P710" s="89" t="s">
        <v>16</v>
      </c>
      <c r="Q710" s="91" t="s">
        <v>513</v>
      </c>
    </row>
    <row r="711" spans="1:18" ht="21" customHeight="1" x14ac:dyDescent="0.2">
      <c r="A711" s="117"/>
      <c r="B711" s="84">
        <v>697</v>
      </c>
      <c r="C711" s="84" t="str">
        <f>IF(G711=0,"",IF(ISTEXT(G711),"",B711))</f>
        <v/>
      </c>
      <c r="D711" s="84"/>
      <c r="E711" s="84">
        <v>0</v>
      </c>
      <c r="F711" s="85">
        <v>0</v>
      </c>
      <c r="G711" s="88">
        <f>SUM(J711:Q711)</f>
        <v>0</v>
      </c>
      <c r="H711" s="177" t="s">
        <v>654</v>
      </c>
      <c r="I711" s="178"/>
      <c r="J711" s="89">
        <v>0</v>
      </c>
      <c r="K711" s="90">
        <v>0</v>
      </c>
      <c r="L711" s="89" t="s">
        <v>16</v>
      </c>
      <c r="M711" s="89">
        <v>0</v>
      </c>
      <c r="N711" s="89"/>
      <c r="O711" s="89" t="s">
        <v>16</v>
      </c>
      <c r="P711" s="89" t="s">
        <v>381</v>
      </c>
      <c r="Q711" s="91" t="s">
        <v>513</v>
      </c>
    </row>
    <row r="712" spans="1:18" ht="21" customHeight="1" x14ac:dyDescent="0.2">
      <c r="A712" s="117"/>
      <c r="B712" s="84">
        <v>698</v>
      </c>
      <c r="C712" s="84" t="str">
        <f>IF(G712=0,"",IF(ISTEXT(G712),"",B712))</f>
        <v/>
      </c>
      <c r="D712" s="84"/>
      <c r="E712" s="84"/>
      <c r="F712" s="85"/>
      <c r="G712" s="88">
        <f>SUM(J712:Q712)</f>
        <v>0</v>
      </c>
      <c r="H712" s="177" t="s">
        <v>8</v>
      </c>
      <c r="I712" s="178"/>
      <c r="J712" s="89">
        <v>0</v>
      </c>
      <c r="K712" s="89">
        <v>0</v>
      </c>
      <c r="L712" s="89" t="s">
        <v>513</v>
      </c>
      <c r="M712" s="89">
        <v>0</v>
      </c>
      <c r="N712" s="89"/>
      <c r="O712" s="89" t="s">
        <v>16</v>
      </c>
      <c r="P712" s="89" t="s">
        <v>16</v>
      </c>
      <c r="Q712" s="91"/>
    </row>
    <row r="713" spans="1:18" ht="21" customHeight="1" x14ac:dyDescent="0.2">
      <c r="A713" s="117"/>
      <c r="B713" s="84">
        <v>699</v>
      </c>
      <c r="C713" s="84" t="str">
        <f>IF(SUM(C714:C717)&gt;0,B713,"")</f>
        <v/>
      </c>
      <c r="D713" s="84">
        <v>2</v>
      </c>
      <c r="E713" s="84" t="s">
        <v>380</v>
      </c>
      <c r="F713" s="85" t="s">
        <v>0</v>
      </c>
      <c r="G713" s="88" t="s">
        <v>1</v>
      </c>
      <c r="H713" s="305" t="s">
        <v>558</v>
      </c>
      <c r="I713" s="304"/>
      <c r="J713" s="89" t="s">
        <v>19</v>
      </c>
      <c r="K713" s="89" t="s">
        <v>12</v>
      </c>
      <c r="L713" s="89" t="s">
        <v>13</v>
      </c>
      <c r="M713" s="89" t="s">
        <v>14</v>
      </c>
      <c r="N713" s="89" t="s">
        <v>15</v>
      </c>
      <c r="O713" s="89" t="s">
        <v>43</v>
      </c>
      <c r="P713" s="89" t="s">
        <v>44</v>
      </c>
      <c r="Q713" s="91" t="s">
        <v>513</v>
      </c>
    </row>
    <row r="714" spans="1:18" ht="21" customHeight="1" x14ac:dyDescent="0.2">
      <c r="A714" s="117"/>
      <c r="B714" s="84">
        <v>700</v>
      </c>
      <c r="C714" s="84" t="str">
        <f>IF(G714=0,"",IF(ISTEXT(G714),"",B714))</f>
        <v/>
      </c>
      <c r="D714" s="84"/>
      <c r="E714" s="84"/>
      <c r="F714" s="85"/>
      <c r="G714" s="88">
        <f>SUM(J714:Q714)</f>
        <v>0</v>
      </c>
      <c r="H714" s="303" t="s">
        <v>6</v>
      </c>
      <c r="I714" s="304"/>
      <c r="J714" s="89">
        <v>0</v>
      </c>
      <c r="K714" s="90">
        <v>0</v>
      </c>
      <c r="L714" s="89" t="s">
        <v>513</v>
      </c>
      <c r="M714" s="89" t="s">
        <v>513</v>
      </c>
      <c r="N714" s="89" t="s">
        <v>16</v>
      </c>
      <c r="O714" s="89" t="s">
        <v>513</v>
      </c>
      <c r="P714" s="89" t="s">
        <v>381</v>
      </c>
      <c r="Q714" s="91" t="s">
        <v>513</v>
      </c>
    </row>
    <row r="715" spans="1:18" ht="21" customHeight="1" x14ac:dyDescent="0.2">
      <c r="A715" s="117"/>
      <c r="B715" s="84">
        <v>701</v>
      </c>
      <c r="C715" s="84" t="str">
        <f>IF(G715=0,"",IF(ISTEXT(G715),"",B715))</f>
        <v/>
      </c>
      <c r="D715" s="84"/>
      <c r="E715" s="84"/>
      <c r="F715" s="85"/>
      <c r="G715" s="88">
        <f>SUM(J715:Q715)</f>
        <v>0</v>
      </c>
      <c r="H715" s="303" t="s">
        <v>7</v>
      </c>
      <c r="I715" s="304"/>
      <c r="J715" s="89">
        <v>0</v>
      </c>
      <c r="K715" s="90">
        <v>0</v>
      </c>
      <c r="L715" s="89" t="s">
        <v>513</v>
      </c>
      <c r="M715" s="89" t="s">
        <v>513</v>
      </c>
      <c r="N715" s="89" t="s">
        <v>513</v>
      </c>
      <c r="O715" s="89" t="s">
        <v>513</v>
      </c>
      <c r="P715" s="89" t="s">
        <v>381</v>
      </c>
      <c r="Q715" s="91" t="s">
        <v>513</v>
      </c>
    </row>
    <row r="716" spans="1:18" ht="21" customHeight="1" x14ac:dyDescent="0.2">
      <c r="A716" s="117"/>
      <c r="B716" s="84">
        <v>702</v>
      </c>
      <c r="C716" s="84" t="str">
        <f>IF(G716=0,"",IF(ISTEXT(G716),"",B716))</f>
        <v/>
      </c>
      <c r="D716" s="84"/>
      <c r="E716" s="84"/>
      <c r="F716" s="85"/>
      <c r="G716" s="88">
        <f>SUM(J716:Q716)</f>
        <v>0</v>
      </c>
      <c r="H716" s="303" t="s">
        <v>654</v>
      </c>
      <c r="I716" s="304"/>
      <c r="J716" s="89">
        <v>0</v>
      </c>
      <c r="K716" s="90">
        <v>0</v>
      </c>
      <c r="L716" s="89" t="s">
        <v>513</v>
      </c>
      <c r="M716" s="89" t="s">
        <v>513</v>
      </c>
      <c r="N716" s="89" t="s">
        <v>513</v>
      </c>
      <c r="O716" s="89" t="s">
        <v>513</v>
      </c>
      <c r="P716" s="89" t="s">
        <v>381</v>
      </c>
      <c r="Q716" s="91" t="s">
        <v>513</v>
      </c>
    </row>
    <row r="717" spans="1:18" ht="21" customHeight="1" x14ac:dyDescent="0.2">
      <c r="A717" s="117"/>
      <c r="B717" s="84">
        <v>703</v>
      </c>
      <c r="C717" s="84" t="str">
        <f>IF(G717=0,"",IF(ISTEXT(G717),"",B717))</f>
        <v/>
      </c>
      <c r="D717" s="84"/>
      <c r="E717" s="84"/>
      <c r="F717" s="85"/>
      <c r="G717" s="88">
        <f>SUM(J717:Q717)</f>
        <v>0</v>
      </c>
      <c r="H717" s="303" t="s">
        <v>703</v>
      </c>
      <c r="I717" s="304"/>
      <c r="J717" s="89">
        <v>0</v>
      </c>
      <c r="K717" s="90" t="s">
        <v>16</v>
      </c>
      <c r="L717" s="89" t="s">
        <v>16</v>
      </c>
      <c r="M717" s="89" t="s">
        <v>16</v>
      </c>
      <c r="N717" s="89" t="s">
        <v>513</v>
      </c>
      <c r="O717" s="89" t="s">
        <v>513</v>
      </c>
      <c r="P717" s="89" t="s">
        <v>381</v>
      </c>
      <c r="Q717" s="91" t="s">
        <v>513</v>
      </c>
    </row>
    <row r="718" spans="1:18" ht="21" customHeight="1" x14ac:dyDescent="0.2">
      <c r="A718" s="117"/>
      <c r="B718" s="84">
        <v>704</v>
      </c>
      <c r="C718" s="84" t="str">
        <f>IF(SUM(C719:C723)&gt;0,B718,"")</f>
        <v/>
      </c>
      <c r="D718" s="84">
        <v>2</v>
      </c>
      <c r="E718" s="84" t="s">
        <v>380</v>
      </c>
      <c r="F718" s="85" t="s">
        <v>0</v>
      </c>
      <c r="G718" s="88" t="s">
        <v>1</v>
      </c>
      <c r="H718" s="177" t="s">
        <v>909</v>
      </c>
      <c r="I718" s="178"/>
      <c r="J718" s="89" t="s">
        <v>19</v>
      </c>
      <c r="K718" s="89" t="s">
        <v>12</v>
      </c>
      <c r="L718" s="89" t="s">
        <v>13</v>
      </c>
      <c r="M718" s="89" t="s">
        <v>14</v>
      </c>
      <c r="N718" s="89" t="s">
        <v>15</v>
      </c>
      <c r="O718" s="89" t="s">
        <v>43</v>
      </c>
      <c r="P718" s="89"/>
      <c r="Q718" s="91" t="s">
        <v>513</v>
      </c>
    </row>
    <row r="719" spans="1:18" ht="21" customHeight="1" x14ac:dyDescent="0.2">
      <c r="A719" s="117"/>
      <c r="B719" s="84">
        <v>705</v>
      </c>
      <c r="C719" s="84" t="str">
        <f>IF(G719=0,"",IF(ISTEXT(G719),"",B719))</f>
        <v/>
      </c>
      <c r="D719" s="84"/>
      <c r="E719" s="84"/>
      <c r="F719" s="85"/>
      <c r="G719" s="88">
        <f>SUM(J719:Q719)</f>
        <v>0</v>
      </c>
      <c r="H719" s="179" t="s">
        <v>910</v>
      </c>
      <c r="I719" s="178"/>
      <c r="J719" s="89">
        <v>0</v>
      </c>
      <c r="K719" s="90"/>
      <c r="L719" s="89"/>
      <c r="M719" s="89"/>
      <c r="N719" s="89"/>
      <c r="O719" s="89"/>
      <c r="P719" s="89" t="s">
        <v>381</v>
      </c>
      <c r="Q719" s="91" t="s">
        <v>513</v>
      </c>
      <c r="R719" s="121" t="s">
        <v>905</v>
      </c>
    </row>
    <row r="720" spans="1:18" ht="21" customHeight="1" x14ac:dyDescent="0.2">
      <c r="A720" s="117"/>
      <c r="B720" s="84">
        <v>706</v>
      </c>
      <c r="C720" s="84" t="str">
        <f>IF(G720=0,"",IF(ISTEXT(G720),"",B720))</f>
        <v/>
      </c>
      <c r="D720" s="84"/>
      <c r="E720" s="84"/>
      <c r="F720" s="85"/>
      <c r="G720" s="88">
        <f>SUM(J720:Q720)</f>
        <v>0</v>
      </c>
      <c r="H720" s="179" t="s">
        <v>911</v>
      </c>
      <c r="I720" s="178"/>
      <c r="J720" s="89">
        <v>0</v>
      </c>
      <c r="K720" s="90"/>
      <c r="L720" s="89"/>
      <c r="M720" s="89"/>
      <c r="N720" s="89"/>
      <c r="O720" s="89"/>
      <c r="P720" s="89" t="s">
        <v>381</v>
      </c>
      <c r="Q720" s="91" t="s">
        <v>513</v>
      </c>
      <c r="R720" s="121" t="s">
        <v>905</v>
      </c>
    </row>
    <row r="721" spans="1:18" ht="21" customHeight="1" x14ac:dyDescent="0.2">
      <c r="A721" s="117"/>
      <c r="B721" s="84">
        <v>707</v>
      </c>
      <c r="C721" s="84" t="str">
        <f>IF(G721=0,"",IF(ISTEXT(G721),"",B721))</f>
        <v/>
      </c>
      <c r="D721" s="84"/>
      <c r="E721" s="84"/>
      <c r="F721" s="85"/>
      <c r="G721" s="88">
        <f>SUM(J721:Q721)</f>
        <v>0</v>
      </c>
      <c r="H721" s="179" t="s">
        <v>912</v>
      </c>
      <c r="I721" s="178"/>
      <c r="J721" s="89">
        <v>0</v>
      </c>
      <c r="K721" s="90"/>
      <c r="L721" s="89"/>
      <c r="M721" s="89"/>
      <c r="N721" s="89"/>
      <c r="O721" s="89"/>
      <c r="P721" s="89" t="s">
        <v>381</v>
      </c>
      <c r="Q721" s="91" t="s">
        <v>513</v>
      </c>
      <c r="R721" s="121" t="s">
        <v>905</v>
      </c>
    </row>
    <row r="722" spans="1:18" ht="21" customHeight="1" x14ac:dyDescent="0.2">
      <c r="A722" s="117"/>
      <c r="B722" s="84">
        <v>708</v>
      </c>
      <c r="C722" s="84" t="str">
        <f>IF(G722=0,"",IF(ISTEXT(G722),"",B722))</f>
        <v/>
      </c>
      <c r="D722" s="84"/>
      <c r="E722" s="84"/>
      <c r="F722" s="85"/>
      <c r="G722" s="88">
        <f>SUM(J722:Q722)</f>
        <v>0</v>
      </c>
      <c r="H722" s="303" t="s">
        <v>913</v>
      </c>
      <c r="I722" s="304"/>
      <c r="J722" s="89">
        <v>0</v>
      </c>
      <c r="K722" s="90"/>
      <c r="L722" s="89"/>
      <c r="M722" s="89"/>
      <c r="N722" s="89"/>
      <c r="O722" s="89"/>
      <c r="P722" s="89" t="s">
        <v>381</v>
      </c>
      <c r="Q722" s="91" t="s">
        <v>513</v>
      </c>
      <c r="R722" s="121" t="s">
        <v>905</v>
      </c>
    </row>
    <row r="723" spans="1:18" ht="21" customHeight="1" x14ac:dyDescent="0.2">
      <c r="A723" s="117"/>
      <c r="B723" s="84">
        <v>709</v>
      </c>
      <c r="C723" s="84" t="str">
        <f>IF(G723=0,"",IF(ISTEXT(G723),"",B723))</f>
        <v/>
      </c>
      <c r="D723" s="84"/>
      <c r="E723" s="84"/>
      <c r="F723" s="85"/>
      <c r="G723" s="88">
        <f>SUM(J723:Q723)</f>
        <v>0</v>
      </c>
      <c r="H723" s="179" t="s">
        <v>914</v>
      </c>
      <c r="I723" s="178"/>
      <c r="J723" s="89">
        <v>0</v>
      </c>
      <c r="K723" s="90"/>
      <c r="L723" s="89"/>
      <c r="M723" s="89"/>
      <c r="N723" s="89"/>
      <c r="O723" s="89"/>
      <c r="P723" s="89" t="s">
        <v>381</v>
      </c>
      <c r="Q723" s="91" t="s">
        <v>513</v>
      </c>
      <c r="R723" s="121" t="s">
        <v>905</v>
      </c>
    </row>
    <row r="724" spans="1:18" ht="21" customHeight="1" x14ac:dyDescent="0.2">
      <c r="A724" s="117"/>
      <c r="B724" s="84">
        <v>710</v>
      </c>
      <c r="C724" s="84" t="str">
        <f>IF(SUM(C725)&gt;0,B724,"")</f>
        <v/>
      </c>
      <c r="D724" s="84">
        <v>2</v>
      </c>
      <c r="E724" s="84" t="s">
        <v>380</v>
      </c>
      <c r="F724" s="85" t="s">
        <v>0</v>
      </c>
      <c r="G724" s="88" t="s">
        <v>1</v>
      </c>
      <c r="H724" s="177" t="s">
        <v>560</v>
      </c>
      <c r="I724" s="178"/>
      <c r="J724" s="89" t="s">
        <v>19</v>
      </c>
      <c r="K724" s="89" t="s">
        <v>12</v>
      </c>
      <c r="L724" s="89" t="s">
        <v>13</v>
      </c>
      <c r="M724" s="89" t="s">
        <v>14</v>
      </c>
      <c r="N724" s="89" t="s">
        <v>15</v>
      </c>
      <c r="O724" s="89" t="s">
        <v>43</v>
      </c>
      <c r="P724" s="89" t="s">
        <v>44</v>
      </c>
      <c r="Q724" s="91" t="s">
        <v>513</v>
      </c>
    </row>
    <row r="725" spans="1:18" ht="21" customHeight="1" x14ac:dyDescent="0.2">
      <c r="A725" s="117"/>
      <c r="B725" s="84">
        <v>711</v>
      </c>
      <c r="C725" s="84" t="str">
        <f>IF(G725=0,"",IF(ISTEXT(G725),"",B725))</f>
        <v/>
      </c>
      <c r="D725" s="84"/>
      <c r="E725" s="84">
        <v>0</v>
      </c>
      <c r="F725" s="85">
        <v>0</v>
      </c>
      <c r="G725" s="88">
        <f>SUM(J725:Q725)</f>
        <v>0</v>
      </c>
      <c r="H725" s="177" t="s">
        <v>697</v>
      </c>
      <c r="I725" s="178"/>
      <c r="J725" s="89">
        <v>0</v>
      </c>
      <c r="K725" s="89">
        <v>0</v>
      </c>
      <c r="L725" s="89" t="s">
        <v>16</v>
      </c>
      <c r="M725" s="89" t="s">
        <v>16</v>
      </c>
      <c r="N725" s="89" t="s">
        <v>16</v>
      </c>
      <c r="O725" s="89" t="s">
        <v>16</v>
      </c>
      <c r="P725" s="89" t="s">
        <v>16</v>
      </c>
      <c r="Q725" s="91"/>
    </row>
    <row r="726" spans="1:18" ht="21" customHeight="1" x14ac:dyDescent="0.2">
      <c r="A726" s="117"/>
      <c r="B726" s="84">
        <v>712</v>
      </c>
      <c r="C726" s="84" t="str">
        <f>IF(SUM(C727:C731)&gt;0,B726,"")</f>
        <v/>
      </c>
      <c r="D726" s="84">
        <v>2</v>
      </c>
      <c r="E726" s="84" t="s">
        <v>380</v>
      </c>
      <c r="F726" s="85" t="s">
        <v>0</v>
      </c>
      <c r="G726" s="88" t="s">
        <v>1</v>
      </c>
      <c r="H726" s="177" t="s">
        <v>557</v>
      </c>
      <c r="I726" s="178"/>
      <c r="J726" s="89" t="s">
        <v>19</v>
      </c>
      <c r="K726" s="89" t="s">
        <v>12</v>
      </c>
      <c r="L726" s="89" t="s">
        <v>13</v>
      </c>
      <c r="M726" s="89" t="s">
        <v>14</v>
      </c>
      <c r="N726" s="89" t="s">
        <v>15</v>
      </c>
      <c r="O726" s="89" t="s">
        <v>43</v>
      </c>
      <c r="P726" s="89" t="s">
        <v>44</v>
      </c>
      <c r="Q726" s="91" t="s">
        <v>513</v>
      </c>
    </row>
    <row r="727" spans="1:18" ht="21" customHeight="1" x14ac:dyDescent="0.2">
      <c r="A727" s="117"/>
      <c r="B727" s="84">
        <v>713</v>
      </c>
      <c r="C727" s="84" t="str">
        <f>IF(G727=0,"",IF(ISTEXT(G727),"",B727))</f>
        <v/>
      </c>
      <c r="D727" s="84"/>
      <c r="E727" s="84"/>
      <c r="F727" s="85"/>
      <c r="G727" s="88">
        <f>SUM(J727:Q727)</f>
        <v>0</v>
      </c>
      <c r="H727" s="179" t="s">
        <v>6</v>
      </c>
      <c r="I727" s="178"/>
      <c r="J727" s="89">
        <v>0</v>
      </c>
      <c r="K727" s="90" t="s">
        <v>513</v>
      </c>
      <c r="L727" s="89" t="s">
        <v>513</v>
      </c>
      <c r="M727" s="89" t="s">
        <v>16</v>
      </c>
      <c r="N727" s="89" t="s">
        <v>16</v>
      </c>
      <c r="O727" s="89" t="s">
        <v>16</v>
      </c>
      <c r="P727" s="89" t="s">
        <v>513</v>
      </c>
      <c r="Q727" s="91" t="s">
        <v>513</v>
      </c>
    </row>
    <row r="728" spans="1:18" ht="21" customHeight="1" x14ac:dyDescent="0.2">
      <c r="A728" s="117"/>
      <c r="B728" s="84">
        <v>714</v>
      </c>
      <c r="C728" s="84" t="str">
        <f>IF(G728=0,"",IF(ISTEXT(G728),"",B728))</f>
        <v/>
      </c>
      <c r="D728" s="84"/>
      <c r="E728" s="84"/>
      <c r="F728" s="85"/>
      <c r="G728" s="88">
        <f>SUM(J728:Q728)</f>
        <v>0</v>
      </c>
      <c r="H728" s="179" t="s">
        <v>7</v>
      </c>
      <c r="I728" s="178"/>
      <c r="J728" s="89">
        <v>0</v>
      </c>
      <c r="K728" s="90" t="s">
        <v>513</v>
      </c>
      <c r="L728" s="89" t="s">
        <v>513</v>
      </c>
      <c r="M728" s="89" t="s">
        <v>16</v>
      </c>
      <c r="N728" s="89" t="s">
        <v>16</v>
      </c>
      <c r="O728" s="89" t="s">
        <v>16</v>
      </c>
      <c r="P728" s="89" t="s">
        <v>513</v>
      </c>
      <c r="Q728" s="91" t="s">
        <v>513</v>
      </c>
    </row>
    <row r="729" spans="1:18" ht="21" customHeight="1" x14ac:dyDescent="0.2">
      <c r="A729" s="117"/>
      <c r="B729" s="84">
        <v>715</v>
      </c>
      <c r="C729" s="84" t="str">
        <f>IF(G729=0,"",IF(ISTEXT(G729),"",B729))</f>
        <v/>
      </c>
      <c r="D729" s="84"/>
      <c r="E729" s="84"/>
      <c r="F729" s="85"/>
      <c r="G729" s="88">
        <f>SUM(J729:Q729)</f>
        <v>0</v>
      </c>
      <c r="H729" s="179" t="s">
        <v>655</v>
      </c>
      <c r="I729" s="178"/>
      <c r="J729" s="89">
        <v>0</v>
      </c>
      <c r="K729" s="90" t="s">
        <v>513</v>
      </c>
      <c r="L729" s="89" t="s">
        <v>513</v>
      </c>
      <c r="M729" s="89" t="s">
        <v>16</v>
      </c>
      <c r="N729" s="89" t="s">
        <v>16</v>
      </c>
      <c r="O729" s="89" t="s">
        <v>16</v>
      </c>
      <c r="P729" s="89" t="s">
        <v>513</v>
      </c>
      <c r="Q729" s="91" t="s">
        <v>513</v>
      </c>
    </row>
    <row r="730" spans="1:18" ht="21" customHeight="1" x14ac:dyDescent="0.2">
      <c r="A730" s="117"/>
      <c r="B730" s="84">
        <v>716</v>
      </c>
      <c r="C730" s="84" t="str">
        <f>IF(G730=0,"",IF(ISTEXT(G730),"",B730))</f>
        <v/>
      </c>
      <c r="D730" s="84"/>
      <c r="E730" s="84"/>
      <c r="F730" s="85"/>
      <c r="G730" s="88">
        <f>SUM(J730:Q730)</f>
        <v>0</v>
      </c>
      <c r="H730" s="179" t="s">
        <v>8</v>
      </c>
      <c r="I730" s="178"/>
      <c r="J730" s="89">
        <v>0</v>
      </c>
      <c r="K730" s="90" t="s">
        <v>513</v>
      </c>
      <c r="L730" s="89" t="s">
        <v>513</v>
      </c>
      <c r="M730" s="89" t="s">
        <v>16</v>
      </c>
      <c r="N730" s="89" t="s">
        <v>16</v>
      </c>
      <c r="O730" s="89" t="s">
        <v>16</v>
      </c>
      <c r="P730" s="89" t="s">
        <v>513</v>
      </c>
      <c r="Q730" s="91" t="s">
        <v>513</v>
      </c>
    </row>
    <row r="731" spans="1:18" ht="21" customHeight="1" x14ac:dyDescent="0.2">
      <c r="A731" s="117"/>
      <c r="B731" s="84">
        <v>717</v>
      </c>
      <c r="C731" s="84" t="str">
        <f>IF(G731=0,"",IF(ISTEXT(G731),"",B731))</f>
        <v/>
      </c>
      <c r="D731" s="84"/>
      <c r="E731" s="84"/>
      <c r="F731" s="85"/>
      <c r="G731" s="88">
        <f>SUM(J731:Q731)</f>
        <v>0</v>
      </c>
      <c r="H731" s="179" t="s">
        <v>136</v>
      </c>
      <c r="I731" s="178"/>
      <c r="J731" s="89">
        <v>0</v>
      </c>
      <c r="K731" s="90" t="s">
        <v>513</v>
      </c>
      <c r="L731" s="89" t="s">
        <v>513</v>
      </c>
      <c r="M731" s="89" t="s">
        <v>513</v>
      </c>
      <c r="N731" s="89" t="s">
        <v>513</v>
      </c>
      <c r="O731" s="89" t="s">
        <v>16</v>
      </c>
      <c r="P731" s="89" t="s">
        <v>513</v>
      </c>
      <c r="Q731" s="91" t="s">
        <v>513</v>
      </c>
    </row>
    <row r="732" spans="1:18" ht="21" customHeight="1" x14ac:dyDescent="0.2">
      <c r="A732" s="117"/>
      <c r="B732" s="84">
        <v>718</v>
      </c>
      <c r="C732" s="84" t="str">
        <f>IF(SUM(C733:C736)&gt;0,B732,"")</f>
        <v/>
      </c>
      <c r="D732" s="84">
        <v>2</v>
      </c>
      <c r="E732" s="84" t="s">
        <v>380</v>
      </c>
      <c r="F732" s="85" t="s">
        <v>0</v>
      </c>
      <c r="G732" s="88" t="s">
        <v>1</v>
      </c>
      <c r="H732" s="177" t="s">
        <v>635</v>
      </c>
      <c r="I732" s="178"/>
      <c r="J732" s="89" t="s">
        <v>19</v>
      </c>
      <c r="K732" s="89" t="s">
        <v>12</v>
      </c>
      <c r="L732" s="89" t="s">
        <v>13</v>
      </c>
      <c r="M732" s="89" t="s">
        <v>14</v>
      </c>
      <c r="N732" s="89" t="s">
        <v>15</v>
      </c>
      <c r="O732" s="89" t="s">
        <v>43</v>
      </c>
      <c r="P732" s="89" t="s">
        <v>44</v>
      </c>
      <c r="Q732" s="91" t="s">
        <v>513</v>
      </c>
    </row>
    <row r="733" spans="1:18" ht="21" customHeight="1" x14ac:dyDescent="0.2">
      <c r="A733" s="117"/>
      <c r="B733" s="84">
        <v>719</v>
      </c>
      <c r="C733" s="84" t="str">
        <f>IF(G733=0,"",IF(ISTEXT(G733),"",B733))</f>
        <v/>
      </c>
      <c r="D733" s="84"/>
      <c r="E733" s="84"/>
      <c r="F733" s="85"/>
      <c r="G733" s="88">
        <f>SUM(J733:Q733)</f>
        <v>0</v>
      </c>
      <c r="H733" s="179" t="s">
        <v>6</v>
      </c>
      <c r="I733" s="178"/>
      <c r="J733" s="89">
        <v>0</v>
      </c>
      <c r="K733" s="90" t="s">
        <v>16</v>
      </c>
      <c r="L733" s="89" t="s">
        <v>513</v>
      </c>
      <c r="M733" s="89" t="s">
        <v>513</v>
      </c>
      <c r="N733" s="89" t="s">
        <v>513</v>
      </c>
      <c r="O733" s="89" t="s">
        <v>16</v>
      </c>
      <c r="P733" s="89" t="s">
        <v>381</v>
      </c>
      <c r="Q733" s="91" t="s">
        <v>513</v>
      </c>
    </row>
    <row r="734" spans="1:18" ht="21" customHeight="1" x14ac:dyDescent="0.2">
      <c r="A734" s="117"/>
      <c r="B734" s="84">
        <v>720</v>
      </c>
      <c r="C734" s="84" t="str">
        <f>IF(G734=0,"",IF(ISTEXT(G734),"",B734))</f>
        <v/>
      </c>
      <c r="D734" s="84"/>
      <c r="E734" s="84"/>
      <c r="F734" s="85"/>
      <c r="G734" s="88">
        <f>SUM(J734:Q734)</f>
        <v>0</v>
      </c>
      <c r="H734" s="179" t="s">
        <v>7</v>
      </c>
      <c r="I734" s="178"/>
      <c r="J734" s="89">
        <v>0</v>
      </c>
      <c r="K734" s="90" t="s">
        <v>513</v>
      </c>
      <c r="L734" s="89" t="s">
        <v>16</v>
      </c>
      <c r="M734" s="89" t="s">
        <v>513</v>
      </c>
      <c r="N734" s="89" t="s">
        <v>16</v>
      </c>
      <c r="O734" s="89" t="s">
        <v>16</v>
      </c>
      <c r="P734" s="89" t="s">
        <v>381</v>
      </c>
      <c r="Q734" s="91" t="s">
        <v>513</v>
      </c>
    </row>
    <row r="735" spans="1:18" ht="21" customHeight="1" x14ac:dyDescent="0.2">
      <c r="A735" s="117"/>
      <c r="B735" s="84">
        <v>721</v>
      </c>
      <c r="C735" s="84" t="str">
        <f>IF(G735=0,"",IF(ISTEXT(G735),"",B735))</f>
        <v/>
      </c>
      <c r="D735" s="84"/>
      <c r="E735" s="84"/>
      <c r="F735" s="85"/>
      <c r="G735" s="88" t="s">
        <v>16</v>
      </c>
      <c r="H735" s="179" t="s">
        <v>705</v>
      </c>
      <c r="I735" s="178"/>
      <c r="J735" s="89">
        <v>0</v>
      </c>
      <c r="K735" s="90" t="s">
        <v>16</v>
      </c>
      <c r="L735" s="89" t="s">
        <v>16</v>
      </c>
      <c r="M735" s="89" t="s">
        <v>16</v>
      </c>
      <c r="N735" s="89" t="s">
        <v>16</v>
      </c>
      <c r="O735" s="89" t="s">
        <v>16</v>
      </c>
      <c r="P735" s="89" t="s">
        <v>381</v>
      </c>
      <c r="Q735" s="91" t="s">
        <v>513</v>
      </c>
    </row>
    <row r="736" spans="1:18" ht="21" customHeight="1" x14ac:dyDescent="0.2">
      <c r="A736" s="117"/>
      <c r="B736" s="84">
        <v>722</v>
      </c>
      <c r="C736" s="84" t="str">
        <f>IF(G736=0,"",IF(ISTEXT(G736),"",B736))</f>
        <v/>
      </c>
      <c r="D736" s="84"/>
      <c r="E736" s="84"/>
      <c r="F736" s="85"/>
      <c r="G736" s="88">
        <f>SUM(J736:Q736)</f>
        <v>0</v>
      </c>
      <c r="H736" s="179" t="s">
        <v>8</v>
      </c>
      <c r="I736" s="178"/>
      <c r="J736" s="89">
        <v>0</v>
      </c>
      <c r="K736" s="90" t="s">
        <v>513</v>
      </c>
      <c r="L736" s="89" t="s">
        <v>513</v>
      </c>
      <c r="M736" s="89" t="s">
        <v>513</v>
      </c>
      <c r="N736" s="89" t="s">
        <v>513</v>
      </c>
      <c r="O736" s="89" t="s">
        <v>16</v>
      </c>
      <c r="P736" s="89" t="s">
        <v>381</v>
      </c>
      <c r="Q736" s="91" t="s">
        <v>513</v>
      </c>
    </row>
    <row r="737" spans="1:20" ht="21" customHeight="1" x14ac:dyDescent="0.2">
      <c r="A737" s="117"/>
      <c r="B737" s="84">
        <v>723</v>
      </c>
      <c r="C737" s="84" t="str">
        <f>IF(SUM(C738)&gt;0,B737,"")</f>
        <v/>
      </c>
      <c r="D737" s="84">
        <v>2</v>
      </c>
      <c r="E737" s="84" t="s">
        <v>380</v>
      </c>
      <c r="F737" s="85" t="s">
        <v>0</v>
      </c>
      <c r="G737" s="88" t="s">
        <v>1</v>
      </c>
      <c r="H737" s="177" t="s">
        <v>559</v>
      </c>
      <c r="I737" s="178"/>
      <c r="J737" s="89" t="s">
        <v>19</v>
      </c>
      <c r="K737" s="89" t="s">
        <v>12</v>
      </c>
      <c r="L737" s="89" t="s">
        <v>13</v>
      </c>
      <c r="M737" s="89" t="s">
        <v>14</v>
      </c>
      <c r="N737" s="89" t="s">
        <v>15</v>
      </c>
      <c r="O737" s="89" t="s">
        <v>43</v>
      </c>
      <c r="P737" s="89" t="s">
        <v>44</v>
      </c>
      <c r="Q737" s="91" t="s">
        <v>513</v>
      </c>
    </row>
    <row r="738" spans="1:20" ht="21" customHeight="1" x14ac:dyDescent="0.2">
      <c r="A738" s="117"/>
      <c r="B738" s="84">
        <v>724</v>
      </c>
      <c r="C738" s="84" t="str">
        <f>IF(G738=0,"",IF(ISTEXT(G738),"",B738))</f>
        <v/>
      </c>
      <c r="D738" s="84"/>
      <c r="E738" s="84">
        <v>0</v>
      </c>
      <c r="F738" s="85">
        <v>0</v>
      </c>
      <c r="G738" s="88" t="s">
        <v>16</v>
      </c>
      <c r="H738" s="177" t="s">
        <v>6</v>
      </c>
      <c r="I738" s="178"/>
      <c r="J738" s="89" t="s">
        <v>16</v>
      </c>
      <c r="K738" s="89" t="s">
        <v>16</v>
      </c>
      <c r="L738" s="89" t="s">
        <v>16</v>
      </c>
      <c r="M738" s="89" t="s">
        <v>16</v>
      </c>
      <c r="N738" s="89" t="s">
        <v>16</v>
      </c>
      <c r="O738" s="89" t="s">
        <v>16</v>
      </c>
      <c r="P738" s="89" t="s">
        <v>16</v>
      </c>
      <c r="Q738" s="91"/>
    </row>
    <row r="739" spans="1:20" ht="21" customHeight="1" x14ac:dyDescent="0.2">
      <c r="A739" s="117"/>
      <c r="B739" s="84">
        <v>725</v>
      </c>
      <c r="C739" s="84" t="str">
        <f>IF(SUM(C740:C741)&gt;0,B739,"")</f>
        <v/>
      </c>
      <c r="D739" s="84">
        <v>2</v>
      </c>
      <c r="E739" s="84" t="s">
        <v>380</v>
      </c>
      <c r="F739" s="85" t="s">
        <v>0</v>
      </c>
      <c r="G739" s="88" t="s">
        <v>1</v>
      </c>
      <c r="H739" s="177" t="s">
        <v>577</v>
      </c>
      <c r="I739" s="178"/>
      <c r="J739" s="89" t="s">
        <v>19</v>
      </c>
      <c r="K739" s="89" t="s">
        <v>12</v>
      </c>
      <c r="L739" s="89" t="s">
        <v>13</v>
      </c>
      <c r="M739" s="89" t="s">
        <v>14</v>
      </c>
      <c r="N739" s="89" t="s">
        <v>15</v>
      </c>
      <c r="O739" s="89" t="s">
        <v>43</v>
      </c>
      <c r="P739" s="89" t="s">
        <v>44</v>
      </c>
      <c r="Q739" s="91" t="s">
        <v>513</v>
      </c>
    </row>
    <row r="740" spans="1:20" ht="21" customHeight="1" x14ac:dyDescent="0.2">
      <c r="A740" s="117"/>
      <c r="B740" s="84">
        <v>726</v>
      </c>
      <c r="C740" s="84" t="str">
        <f>IF(G740=0,"",IF(ISTEXT(G740),"",B740))</f>
        <v/>
      </c>
      <c r="D740" s="84"/>
      <c r="E740" s="84">
        <v>0</v>
      </c>
      <c r="F740" s="85">
        <v>0</v>
      </c>
      <c r="G740" s="88">
        <f>SUM(J740:Q740)</f>
        <v>0</v>
      </c>
      <c r="H740" s="177" t="s">
        <v>6</v>
      </c>
      <c r="I740" s="178"/>
      <c r="J740" s="89">
        <v>0</v>
      </c>
      <c r="K740" s="89"/>
      <c r="L740" s="89" t="s">
        <v>16</v>
      </c>
      <c r="M740" s="89" t="s">
        <v>16</v>
      </c>
      <c r="N740" s="89"/>
      <c r="O740" s="89" t="s">
        <v>16</v>
      </c>
      <c r="P740" s="89" t="s">
        <v>16</v>
      </c>
      <c r="Q740" s="91" t="s">
        <v>513</v>
      </c>
    </row>
    <row r="741" spans="1:20" ht="21" customHeight="1" x14ac:dyDescent="0.2">
      <c r="A741" s="117"/>
      <c r="B741" s="84">
        <v>727</v>
      </c>
      <c r="C741" s="84" t="str">
        <f>IF(G741=0,"",IF(ISTEXT(G741),"",B741))</f>
        <v/>
      </c>
      <c r="D741" s="84"/>
      <c r="E741" s="84">
        <v>0</v>
      </c>
      <c r="F741" s="85">
        <v>0</v>
      </c>
      <c r="G741" s="88">
        <f>SUM(J741:Q741)</f>
        <v>0</v>
      </c>
      <c r="H741" s="177" t="s">
        <v>8</v>
      </c>
      <c r="I741" s="178"/>
      <c r="J741" s="89">
        <v>0</v>
      </c>
      <c r="K741" s="89"/>
      <c r="L741" s="89" t="s">
        <v>16</v>
      </c>
      <c r="M741" s="89">
        <v>0</v>
      </c>
      <c r="N741" s="89"/>
      <c r="O741" s="89" t="s">
        <v>16</v>
      </c>
      <c r="P741" s="89" t="s">
        <v>16</v>
      </c>
      <c r="Q741" s="91" t="s">
        <v>513</v>
      </c>
    </row>
    <row r="742" spans="1:20" ht="21" customHeight="1" x14ac:dyDescent="0.2">
      <c r="A742" s="117"/>
      <c r="B742" s="84">
        <v>728</v>
      </c>
      <c r="C742" s="84" t="str">
        <f>IF(SUM(C743:C747)&gt;0,B742,"")</f>
        <v/>
      </c>
      <c r="D742" s="84">
        <v>2</v>
      </c>
      <c r="E742" s="84" t="s">
        <v>380</v>
      </c>
      <c r="F742" s="85" t="s">
        <v>0</v>
      </c>
      <c r="G742" s="88" t="s">
        <v>1</v>
      </c>
      <c r="H742" s="177" t="s">
        <v>779</v>
      </c>
      <c r="I742" s="178"/>
      <c r="J742" s="89" t="s">
        <v>19</v>
      </c>
      <c r="K742" s="89" t="s">
        <v>12</v>
      </c>
      <c r="L742" s="89" t="s">
        <v>13</v>
      </c>
      <c r="M742" s="89" t="s">
        <v>14</v>
      </c>
      <c r="N742" s="89" t="s">
        <v>15</v>
      </c>
      <c r="O742" s="89" t="s">
        <v>43</v>
      </c>
      <c r="P742" s="89" t="s">
        <v>44</v>
      </c>
      <c r="Q742" s="91" t="s">
        <v>513</v>
      </c>
    </row>
    <row r="743" spans="1:20" ht="21" customHeight="1" x14ac:dyDescent="0.2">
      <c r="A743" s="117"/>
      <c r="B743" s="84">
        <v>729</v>
      </c>
      <c r="C743" s="84" t="str">
        <f>IF(G743=0,"",IF(ISTEXT(G743),"",B743))</f>
        <v/>
      </c>
      <c r="D743" s="84"/>
      <c r="E743" s="84">
        <v>0</v>
      </c>
      <c r="F743" s="85">
        <v>0</v>
      </c>
      <c r="G743" s="88">
        <f>SUM(J743:Q743)</f>
        <v>0</v>
      </c>
      <c r="H743" s="177" t="s">
        <v>633</v>
      </c>
      <c r="I743" s="178"/>
      <c r="J743" s="89">
        <v>0</v>
      </c>
      <c r="K743" s="89" t="s">
        <v>16</v>
      </c>
      <c r="L743" s="89" t="s">
        <v>16</v>
      </c>
      <c r="M743" s="89" t="s">
        <v>16</v>
      </c>
      <c r="N743" s="89" t="s">
        <v>16</v>
      </c>
      <c r="O743" s="89" t="s">
        <v>16</v>
      </c>
      <c r="P743" s="89" t="s">
        <v>513</v>
      </c>
      <c r="Q743" s="91" t="s">
        <v>513</v>
      </c>
    </row>
    <row r="744" spans="1:20" ht="21" customHeight="1" x14ac:dyDescent="0.2">
      <c r="A744" s="117"/>
      <c r="B744" s="84">
        <v>730</v>
      </c>
      <c r="C744" s="84" t="str">
        <f>IF(G744=0,"",IF(ISTEXT(G744),"",B744))</f>
        <v/>
      </c>
      <c r="D744" s="84"/>
      <c r="E744" s="84">
        <v>0</v>
      </c>
      <c r="F744" s="85">
        <v>0</v>
      </c>
      <c r="G744" s="88">
        <f>SUM(J744:Q744)</f>
        <v>0</v>
      </c>
      <c r="H744" s="177" t="s">
        <v>8</v>
      </c>
      <c r="I744" s="178"/>
      <c r="J744" s="89">
        <v>0</v>
      </c>
      <c r="K744" s="89"/>
      <c r="L744" s="89"/>
      <c r="M744" s="89"/>
      <c r="N744" s="89"/>
      <c r="O744" s="89"/>
      <c r="P744" s="89" t="s">
        <v>513</v>
      </c>
      <c r="Q744" s="91" t="s">
        <v>513</v>
      </c>
    </row>
    <row r="745" spans="1:20" ht="21" customHeight="1" x14ac:dyDescent="0.2">
      <c r="A745" s="117"/>
      <c r="B745" s="84">
        <v>731</v>
      </c>
      <c r="C745" s="84" t="str">
        <f>IF(G745=0,"",IF(ISTEXT(G745),"",B745))</f>
        <v/>
      </c>
      <c r="D745" s="84"/>
      <c r="E745" s="84">
        <v>0</v>
      </c>
      <c r="F745" s="85">
        <v>0</v>
      </c>
      <c r="G745" s="88">
        <f>SUM(J745:Q745)</f>
        <v>0</v>
      </c>
      <c r="H745" s="232" t="s">
        <v>776</v>
      </c>
      <c r="I745" s="231"/>
      <c r="J745" s="89">
        <v>0</v>
      </c>
      <c r="K745" s="89"/>
      <c r="L745" s="89"/>
      <c r="M745" s="89"/>
      <c r="N745" s="89"/>
      <c r="O745" s="89"/>
      <c r="P745" s="89" t="s">
        <v>513</v>
      </c>
      <c r="Q745" s="91" t="s">
        <v>513</v>
      </c>
    </row>
    <row r="746" spans="1:20" ht="21" customHeight="1" x14ac:dyDescent="0.2">
      <c r="A746" s="117"/>
      <c r="B746" s="84">
        <v>732</v>
      </c>
      <c r="C746" s="84" t="str">
        <f>IF(G746=0,"",IF(ISTEXT(G746),"",B746))</f>
        <v/>
      </c>
      <c r="D746" s="84"/>
      <c r="E746" s="84">
        <v>0</v>
      </c>
      <c r="F746" s="85">
        <v>0</v>
      </c>
      <c r="G746" s="88">
        <f>SUM(J746:Q746)</f>
        <v>0</v>
      </c>
      <c r="H746" s="273" t="s">
        <v>777</v>
      </c>
      <c r="I746" s="272"/>
      <c r="J746" s="89">
        <v>0</v>
      </c>
      <c r="K746" s="89"/>
      <c r="L746" s="89"/>
      <c r="M746" s="89"/>
      <c r="N746" s="89"/>
      <c r="O746" s="89"/>
      <c r="P746" s="89" t="s">
        <v>513</v>
      </c>
      <c r="Q746" s="91" t="s">
        <v>513</v>
      </c>
    </row>
    <row r="747" spans="1:20" ht="21" customHeight="1" x14ac:dyDescent="0.2">
      <c r="A747" s="117"/>
      <c r="B747" s="84">
        <v>733</v>
      </c>
      <c r="C747" s="84" t="str">
        <f>IF(G747=0,"",IF(ISTEXT(G747),"",B747))</f>
        <v/>
      </c>
      <c r="D747" s="84"/>
      <c r="E747" s="84">
        <v>0</v>
      </c>
      <c r="F747" s="85">
        <v>0</v>
      </c>
      <c r="G747" s="88">
        <f>SUM(J747:Q747)</f>
        <v>0</v>
      </c>
      <c r="H747" s="177" t="s">
        <v>6</v>
      </c>
      <c r="I747" s="178"/>
      <c r="J747" s="89">
        <v>0</v>
      </c>
      <c r="K747" s="89"/>
      <c r="L747" s="89" t="s">
        <v>16</v>
      </c>
      <c r="M747" s="89" t="s">
        <v>16</v>
      </c>
      <c r="N747" s="89" t="s">
        <v>16</v>
      </c>
      <c r="O747" s="89" t="s">
        <v>16</v>
      </c>
      <c r="P747" s="89" t="s">
        <v>513</v>
      </c>
      <c r="Q747" s="91" t="s">
        <v>513</v>
      </c>
    </row>
    <row r="748" spans="1:20" ht="21" customHeight="1" x14ac:dyDescent="0.2">
      <c r="A748" s="117"/>
      <c r="B748" s="84">
        <v>734</v>
      </c>
      <c r="C748" s="84" t="str">
        <f>IF(SUM(C749:C751)&gt;0,B748,"")</f>
        <v/>
      </c>
      <c r="D748" s="84">
        <v>2</v>
      </c>
      <c r="E748" s="84" t="s">
        <v>380</v>
      </c>
      <c r="F748" s="85" t="s">
        <v>0</v>
      </c>
      <c r="G748" s="88" t="s">
        <v>1</v>
      </c>
      <c r="H748" s="177" t="s">
        <v>886</v>
      </c>
      <c r="I748" s="178"/>
      <c r="J748" s="89" t="s">
        <v>19</v>
      </c>
      <c r="K748" s="89" t="s">
        <v>12</v>
      </c>
      <c r="L748" s="89" t="s">
        <v>13</v>
      </c>
      <c r="M748" s="89" t="s">
        <v>14</v>
      </c>
      <c r="N748" s="89" t="s">
        <v>15</v>
      </c>
      <c r="O748" s="89" t="s">
        <v>43</v>
      </c>
      <c r="P748" s="89" t="s">
        <v>44</v>
      </c>
      <c r="Q748" s="91" t="s">
        <v>513</v>
      </c>
    </row>
    <row r="749" spans="1:20" ht="21" customHeight="1" x14ac:dyDescent="0.2">
      <c r="A749" s="117"/>
      <c r="B749" s="84">
        <v>735</v>
      </c>
      <c r="C749" s="84" t="str">
        <f t="shared" ref="C749:C751" si="124">IF(G749=0,"",IF(ISTEXT(G749),"",B749))</f>
        <v/>
      </c>
      <c r="D749" s="84"/>
      <c r="E749" s="84">
        <v>0</v>
      </c>
      <c r="F749" s="85">
        <v>0</v>
      </c>
      <c r="G749" s="88">
        <f>SUM(J749:Q749)</f>
        <v>0</v>
      </c>
      <c r="H749" s="177" t="s">
        <v>6</v>
      </c>
      <c r="I749" s="178"/>
      <c r="J749" s="89"/>
      <c r="K749" s="254"/>
      <c r="L749" s="254"/>
      <c r="M749" s="254"/>
      <c r="N749" s="254"/>
      <c r="O749" s="254"/>
      <c r="P749" s="90"/>
      <c r="Q749" s="91"/>
    </row>
    <row r="750" spans="1:20" ht="21" customHeight="1" x14ac:dyDescent="0.2">
      <c r="A750" s="117"/>
      <c r="B750" s="84">
        <v>736</v>
      </c>
      <c r="C750" s="84" t="str">
        <f t="shared" ref="C750" si="125">IF(G750=0,"",IF(ISTEXT(G750),"",B750))</f>
        <v/>
      </c>
      <c r="D750" s="84"/>
      <c r="E750" s="84">
        <v>0</v>
      </c>
      <c r="F750" s="85">
        <v>0</v>
      </c>
      <c r="G750" s="88">
        <f t="shared" ref="G750:G751" si="126">SUM(J750:Q750)</f>
        <v>0</v>
      </c>
      <c r="H750" s="294" t="s">
        <v>7</v>
      </c>
      <c r="I750" s="293"/>
      <c r="J750" s="89"/>
      <c r="K750" s="254"/>
      <c r="L750" s="254"/>
      <c r="M750" s="254"/>
      <c r="N750" s="254"/>
      <c r="O750" s="254"/>
      <c r="P750" s="89"/>
      <c r="Q750" s="91" t="s">
        <v>513</v>
      </c>
    </row>
    <row r="751" spans="1:20" ht="21" customHeight="1" x14ac:dyDescent="0.2">
      <c r="A751" s="117"/>
      <c r="B751" s="84">
        <v>737</v>
      </c>
      <c r="C751" s="84" t="str">
        <f t="shared" si="124"/>
        <v/>
      </c>
      <c r="D751" s="84"/>
      <c r="E751" s="84">
        <v>0</v>
      </c>
      <c r="F751" s="85">
        <v>0</v>
      </c>
      <c r="G751" s="88">
        <f t="shared" si="126"/>
        <v>0</v>
      </c>
      <c r="H751" s="177" t="s">
        <v>655</v>
      </c>
      <c r="I751" s="178"/>
      <c r="J751" s="89"/>
      <c r="K751" s="254"/>
      <c r="L751" s="254"/>
      <c r="M751" s="254"/>
      <c r="N751" s="254"/>
      <c r="O751" s="254"/>
      <c r="P751" s="89"/>
      <c r="Q751" s="91" t="s">
        <v>513</v>
      </c>
    </row>
    <row r="752" spans="1:20" s="7" customFormat="1" ht="27.6" customHeight="1" x14ac:dyDescent="0.2">
      <c r="A752" s="117"/>
      <c r="B752" s="84">
        <v>738</v>
      </c>
      <c r="C752" s="84" t="str">
        <f>IF(SUM(C753:C768)&gt;0,B752,"")</f>
        <v/>
      </c>
      <c r="D752" s="84">
        <v>1</v>
      </c>
      <c r="E752" s="84"/>
      <c r="F752" s="85"/>
      <c r="G752" s="86"/>
      <c r="H752" s="183" t="s">
        <v>270</v>
      </c>
      <c r="I752" s="184"/>
      <c r="J752" s="185"/>
      <c r="K752" s="185"/>
      <c r="L752" s="185"/>
      <c r="M752" s="185"/>
      <c r="N752" s="185"/>
      <c r="O752" s="185"/>
      <c r="P752" s="185"/>
      <c r="Q752" s="185">
        <f>SUM(G753:G768)</f>
        <v>0</v>
      </c>
      <c r="R752" s="121"/>
      <c r="T752" s="8"/>
    </row>
    <row r="753" spans="1:17" ht="21" customHeight="1" x14ac:dyDescent="0.2">
      <c r="A753" s="117"/>
      <c r="B753" s="84">
        <v>739</v>
      </c>
      <c r="C753" s="84" t="str">
        <f>IF(SUM(C754:C768)&gt;0,B753,"")</f>
        <v/>
      </c>
      <c r="D753" s="84">
        <v>2</v>
      </c>
      <c r="E753" s="84" t="s">
        <v>380</v>
      </c>
      <c r="F753" s="85" t="s">
        <v>0</v>
      </c>
      <c r="G753" s="88" t="s">
        <v>1</v>
      </c>
      <c r="H753" s="179" t="s">
        <v>207</v>
      </c>
      <c r="I753" s="178"/>
      <c r="J753" s="89" t="s">
        <v>19</v>
      </c>
      <c r="K753" s="89"/>
      <c r="L753" s="89" t="s">
        <v>513</v>
      </c>
      <c r="M753" s="89" t="s">
        <v>513</v>
      </c>
      <c r="N753" s="89"/>
      <c r="O753" s="89"/>
      <c r="P753" s="89"/>
      <c r="Q753" s="89"/>
    </row>
    <row r="754" spans="1:17" ht="21" customHeight="1" x14ac:dyDescent="0.2">
      <c r="A754" s="117"/>
      <c r="B754" s="84">
        <v>740</v>
      </c>
      <c r="C754" s="84" t="str">
        <f t="shared" ref="C754:C761" si="127">IF(G754=0,"",IF(ISTEXT(G754),"",B754))</f>
        <v/>
      </c>
      <c r="D754" s="84"/>
      <c r="E754" s="84">
        <v>0</v>
      </c>
      <c r="F754" s="85">
        <v>0</v>
      </c>
      <c r="G754" s="88">
        <f t="shared" ref="G754:G764" si="128">SUM(J754:Q754)</f>
        <v>0</v>
      </c>
      <c r="H754" s="179" t="s">
        <v>206</v>
      </c>
      <c r="I754" s="178"/>
      <c r="J754" s="89">
        <v>0</v>
      </c>
      <c r="K754" s="89" t="s">
        <v>381</v>
      </c>
      <c r="L754" s="89" t="s">
        <v>381</v>
      </c>
      <c r="M754" s="89" t="s">
        <v>381</v>
      </c>
      <c r="N754" s="89" t="s">
        <v>381</v>
      </c>
      <c r="O754" s="89" t="s">
        <v>381</v>
      </c>
      <c r="P754" s="89" t="s">
        <v>381</v>
      </c>
      <c r="Q754" s="89" t="s">
        <v>381</v>
      </c>
    </row>
    <row r="755" spans="1:17" ht="21" customHeight="1" x14ac:dyDescent="0.2">
      <c r="A755" s="117"/>
      <c r="B755" s="84">
        <v>741</v>
      </c>
      <c r="C755" s="84" t="str">
        <f t="shared" si="127"/>
        <v/>
      </c>
      <c r="D755" s="84"/>
      <c r="E755" s="84">
        <v>0</v>
      </c>
      <c r="F755" s="85">
        <v>0</v>
      </c>
      <c r="G755" s="88">
        <f t="shared" si="128"/>
        <v>0</v>
      </c>
      <c r="H755" s="179" t="s">
        <v>208</v>
      </c>
      <c r="I755" s="178"/>
      <c r="J755" s="89">
        <v>0</v>
      </c>
      <c r="K755" s="89" t="s">
        <v>381</v>
      </c>
      <c r="L755" s="89" t="s">
        <v>381</v>
      </c>
      <c r="M755" s="89" t="s">
        <v>381</v>
      </c>
      <c r="N755" s="89" t="s">
        <v>381</v>
      </c>
      <c r="O755" s="89" t="s">
        <v>381</v>
      </c>
      <c r="P755" s="89" t="s">
        <v>381</v>
      </c>
      <c r="Q755" s="89" t="s">
        <v>381</v>
      </c>
    </row>
    <row r="756" spans="1:17" ht="21" customHeight="1" x14ac:dyDescent="0.2">
      <c r="A756" s="117"/>
      <c r="B756" s="84">
        <v>742</v>
      </c>
      <c r="C756" s="84" t="str">
        <f t="shared" si="127"/>
        <v/>
      </c>
      <c r="D756" s="84"/>
      <c r="E756" s="84">
        <v>0</v>
      </c>
      <c r="F756" s="85">
        <v>0</v>
      </c>
      <c r="G756" s="88">
        <f t="shared" si="128"/>
        <v>0</v>
      </c>
      <c r="H756" s="179" t="s">
        <v>209</v>
      </c>
      <c r="I756" s="178"/>
      <c r="J756" s="89">
        <v>0</v>
      </c>
      <c r="K756" s="89" t="s">
        <v>381</v>
      </c>
      <c r="L756" s="89" t="s">
        <v>381</v>
      </c>
      <c r="M756" s="89" t="s">
        <v>381</v>
      </c>
      <c r="N756" s="89" t="s">
        <v>381</v>
      </c>
      <c r="O756" s="89" t="s">
        <v>381</v>
      </c>
      <c r="P756" s="89" t="s">
        <v>381</v>
      </c>
      <c r="Q756" s="89" t="s">
        <v>381</v>
      </c>
    </row>
    <row r="757" spans="1:17" ht="21" customHeight="1" x14ac:dyDescent="0.2">
      <c r="A757" s="117"/>
      <c r="B757" s="84">
        <v>743</v>
      </c>
      <c r="C757" s="84" t="str">
        <f t="shared" si="127"/>
        <v/>
      </c>
      <c r="D757" s="84"/>
      <c r="E757" s="84">
        <v>0</v>
      </c>
      <c r="F757" s="85">
        <v>0</v>
      </c>
      <c r="G757" s="88">
        <f t="shared" si="128"/>
        <v>0</v>
      </c>
      <c r="H757" s="179" t="s">
        <v>159</v>
      </c>
      <c r="I757" s="178"/>
      <c r="J757" s="89">
        <v>0</v>
      </c>
      <c r="K757" s="89" t="s">
        <v>381</v>
      </c>
      <c r="L757" s="89" t="s">
        <v>381</v>
      </c>
      <c r="M757" s="89" t="s">
        <v>381</v>
      </c>
      <c r="N757" s="89" t="s">
        <v>381</v>
      </c>
      <c r="O757" s="89" t="s">
        <v>381</v>
      </c>
      <c r="P757" s="89" t="s">
        <v>381</v>
      </c>
      <c r="Q757" s="89" t="s">
        <v>381</v>
      </c>
    </row>
    <row r="758" spans="1:17" ht="21" customHeight="1" x14ac:dyDescent="0.2">
      <c r="A758" s="117"/>
      <c r="B758" s="84">
        <v>744</v>
      </c>
      <c r="C758" s="84" t="str">
        <f t="shared" si="127"/>
        <v/>
      </c>
      <c r="D758" s="84"/>
      <c r="E758" s="84">
        <v>0</v>
      </c>
      <c r="F758" s="85">
        <v>0</v>
      </c>
      <c r="G758" s="88">
        <f t="shared" si="128"/>
        <v>0</v>
      </c>
      <c r="H758" s="179" t="s">
        <v>160</v>
      </c>
      <c r="I758" s="178"/>
      <c r="J758" s="89">
        <v>0</v>
      </c>
      <c r="K758" s="89" t="s">
        <v>381</v>
      </c>
      <c r="L758" s="89" t="s">
        <v>381</v>
      </c>
      <c r="M758" s="89" t="s">
        <v>381</v>
      </c>
      <c r="N758" s="89" t="s">
        <v>381</v>
      </c>
      <c r="O758" s="89" t="s">
        <v>381</v>
      </c>
      <c r="P758" s="89" t="s">
        <v>381</v>
      </c>
      <c r="Q758" s="89" t="s">
        <v>381</v>
      </c>
    </row>
    <row r="759" spans="1:17" ht="21" customHeight="1" x14ac:dyDescent="0.2">
      <c r="A759" s="117"/>
      <c r="B759" s="84">
        <v>745</v>
      </c>
      <c r="C759" s="84" t="str">
        <f>IF(G759=0,"",IF(ISTEXT(G759),"",B759))</f>
        <v/>
      </c>
      <c r="D759" s="84"/>
      <c r="E759" s="84">
        <v>0</v>
      </c>
      <c r="F759" s="85">
        <v>0</v>
      </c>
      <c r="G759" s="88" t="s">
        <v>16</v>
      </c>
      <c r="H759" s="177" t="s">
        <v>587</v>
      </c>
      <c r="I759" s="178"/>
      <c r="J759" s="89" t="s">
        <v>513</v>
      </c>
      <c r="K759" s="89" t="s">
        <v>381</v>
      </c>
      <c r="L759" s="89" t="s">
        <v>381</v>
      </c>
      <c r="M759" s="89" t="s">
        <v>381</v>
      </c>
      <c r="N759" s="89" t="s">
        <v>381</v>
      </c>
      <c r="O759" s="89" t="s">
        <v>381</v>
      </c>
      <c r="P759" s="89" t="s">
        <v>381</v>
      </c>
      <c r="Q759" s="89" t="s">
        <v>381</v>
      </c>
    </row>
    <row r="760" spans="1:17" ht="21" customHeight="1" x14ac:dyDescent="0.2">
      <c r="A760" s="117"/>
      <c r="B760" s="84">
        <v>746</v>
      </c>
      <c r="C760" s="84" t="str">
        <f>IF(G760=0,"",IF(ISTEXT(G760),"",B760))</f>
        <v/>
      </c>
      <c r="D760" s="84"/>
      <c r="E760" s="84">
        <v>0</v>
      </c>
      <c r="F760" s="85">
        <v>0</v>
      </c>
      <c r="G760" s="88" t="s">
        <v>16</v>
      </c>
      <c r="H760" s="177" t="s">
        <v>588</v>
      </c>
      <c r="I760" s="178"/>
      <c r="J760" s="89" t="s">
        <v>513</v>
      </c>
      <c r="K760" s="89" t="s">
        <v>381</v>
      </c>
      <c r="L760" s="89" t="s">
        <v>381</v>
      </c>
      <c r="M760" s="89" t="s">
        <v>381</v>
      </c>
      <c r="N760" s="89" t="s">
        <v>381</v>
      </c>
      <c r="O760" s="89" t="s">
        <v>381</v>
      </c>
      <c r="P760" s="89" t="s">
        <v>381</v>
      </c>
      <c r="Q760" s="89" t="s">
        <v>381</v>
      </c>
    </row>
    <row r="761" spans="1:17" ht="21" customHeight="1" x14ac:dyDescent="0.2">
      <c r="A761" s="117"/>
      <c r="B761" s="84">
        <v>747</v>
      </c>
      <c r="C761" s="84" t="str">
        <f t="shared" si="127"/>
        <v/>
      </c>
      <c r="D761" s="84"/>
      <c r="E761" s="84">
        <v>0</v>
      </c>
      <c r="F761" s="85">
        <v>0</v>
      </c>
      <c r="G761" s="88">
        <f t="shared" si="128"/>
        <v>0</v>
      </c>
      <c r="H761" s="179" t="s">
        <v>210</v>
      </c>
      <c r="I761" s="178"/>
      <c r="J761" s="89">
        <v>0</v>
      </c>
      <c r="K761" s="89" t="s">
        <v>381</v>
      </c>
      <c r="L761" s="89" t="s">
        <v>381</v>
      </c>
      <c r="M761" s="89" t="s">
        <v>381</v>
      </c>
      <c r="N761" s="89" t="s">
        <v>381</v>
      </c>
      <c r="O761" s="89" t="s">
        <v>381</v>
      </c>
      <c r="P761" s="89" t="s">
        <v>381</v>
      </c>
      <c r="Q761" s="89" t="s">
        <v>381</v>
      </c>
    </row>
    <row r="762" spans="1:17" ht="21" customHeight="1" x14ac:dyDescent="0.2">
      <c r="A762" s="117"/>
      <c r="B762" s="84">
        <v>748</v>
      </c>
      <c r="C762" s="84" t="str">
        <f t="shared" ref="C762:C768" si="129">IF(G762=0,"",IF(ISTEXT(G762),"",B762))</f>
        <v/>
      </c>
      <c r="D762" s="84"/>
      <c r="E762" s="84">
        <v>0</v>
      </c>
      <c r="F762" s="85">
        <v>0</v>
      </c>
      <c r="G762" s="88">
        <f t="shared" si="128"/>
        <v>0</v>
      </c>
      <c r="H762" s="179" t="s">
        <v>211</v>
      </c>
      <c r="I762" s="178"/>
      <c r="J762" s="89">
        <v>0</v>
      </c>
      <c r="K762" s="89" t="s">
        <v>381</v>
      </c>
      <c r="L762" s="89" t="s">
        <v>381</v>
      </c>
      <c r="M762" s="89" t="s">
        <v>381</v>
      </c>
      <c r="N762" s="89" t="s">
        <v>381</v>
      </c>
      <c r="O762" s="89" t="s">
        <v>381</v>
      </c>
      <c r="P762" s="89" t="s">
        <v>381</v>
      </c>
      <c r="Q762" s="89" t="s">
        <v>381</v>
      </c>
    </row>
    <row r="763" spans="1:17" ht="21" customHeight="1" x14ac:dyDescent="0.2">
      <c r="A763" s="117"/>
      <c r="B763" s="84">
        <v>749</v>
      </c>
      <c r="C763" s="84" t="str">
        <f t="shared" si="129"/>
        <v/>
      </c>
      <c r="D763" s="84"/>
      <c r="E763" s="84">
        <v>0</v>
      </c>
      <c r="F763" s="85">
        <v>0</v>
      </c>
      <c r="G763" s="88">
        <f t="shared" si="128"/>
        <v>0</v>
      </c>
      <c r="H763" s="179" t="s">
        <v>212</v>
      </c>
      <c r="I763" s="178"/>
      <c r="J763" s="89">
        <v>0</v>
      </c>
      <c r="K763" s="89" t="s">
        <v>381</v>
      </c>
      <c r="L763" s="89" t="s">
        <v>381</v>
      </c>
      <c r="M763" s="89" t="s">
        <v>381</v>
      </c>
      <c r="N763" s="89" t="s">
        <v>381</v>
      </c>
      <c r="O763" s="89" t="s">
        <v>381</v>
      </c>
      <c r="P763" s="89" t="s">
        <v>381</v>
      </c>
      <c r="Q763" s="89" t="s">
        <v>381</v>
      </c>
    </row>
    <row r="764" spans="1:17" ht="21" customHeight="1" x14ac:dyDescent="0.2">
      <c r="A764" s="117"/>
      <c r="B764" s="84">
        <v>750</v>
      </c>
      <c r="C764" s="84" t="str">
        <f t="shared" si="129"/>
        <v/>
      </c>
      <c r="D764" s="84"/>
      <c r="E764" s="84">
        <v>0</v>
      </c>
      <c r="F764" s="85">
        <v>0</v>
      </c>
      <c r="G764" s="88">
        <f t="shared" si="128"/>
        <v>0</v>
      </c>
      <c r="H764" s="179" t="s">
        <v>213</v>
      </c>
      <c r="I764" s="178"/>
      <c r="J764" s="89">
        <v>0</v>
      </c>
      <c r="K764" s="89" t="s">
        <v>381</v>
      </c>
      <c r="L764" s="89" t="s">
        <v>381</v>
      </c>
      <c r="M764" s="89" t="s">
        <v>381</v>
      </c>
      <c r="N764" s="89" t="s">
        <v>381</v>
      </c>
      <c r="O764" s="89" t="s">
        <v>381</v>
      </c>
      <c r="P764" s="89" t="s">
        <v>381</v>
      </c>
      <c r="Q764" s="89" t="s">
        <v>381</v>
      </c>
    </row>
    <row r="765" spans="1:17" ht="21" customHeight="1" x14ac:dyDescent="0.2">
      <c r="A765" s="117"/>
      <c r="B765" s="84">
        <v>751</v>
      </c>
      <c r="C765" s="84" t="str">
        <f t="shared" si="129"/>
        <v/>
      </c>
      <c r="D765" s="84"/>
      <c r="E765" s="84">
        <v>0</v>
      </c>
      <c r="F765" s="85">
        <v>0</v>
      </c>
      <c r="G765" s="88">
        <f>SUM(J765:Q765)</f>
        <v>0</v>
      </c>
      <c r="H765" s="179" t="s">
        <v>214</v>
      </c>
      <c r="I765" s="178"/>
      <c r="J765" s="89">
        <v>0</v>
      </c>
      <c r="K765" s="89" t="s">
        <v>381</v>
      </c>
      <c r="L765" s="89" t="s">
        <v>381</v>
      </c>
      <c r="M765" s="89" t="s">
        <v>381</v>
      </c>
      <c r="N765" s="89" t="s">
        <v>381</v>
      </c>
      <c r="O765" s="89" t="s">
        <v>381</v>
      </c>
      <c r="P765" s="89" t="s">
        <v>381</v>
      </c>
      <c r="Q765" s="89" t="s">
        <v>381</v>
      </c>
    </row>
    <row r="766" spans="1:17" ht="21" customHeight="1" x14ac:dyDescent="0.2">
      <c r="A766" s="117"/>
      <c r="B766" s="84">
        <v>752</v>
      </c>
      <c r="C766" s="84" t="str">
        <f t="shared" si="129"/>
        <v/>
      </c>
      <c r="D766" s="84"/>
      <c r="E766" s="84">
        <v>0</v>
      </c>
      <c r="F766" s="85">
        <v>0</v>
      </c>
      <c r="G766" s="88">
        <f>SUM(J766:Q766)</f>
        <v>0</v>
      </c>
      <c r="H766" s="179" t="s">
        <v>161</v>
      </c>
      <c r="I766" s="178"/>
      <c r="J766" s="89">
        <v>0</v>
      </c>
      <c r="K766" s="89" t="s">
        <v>381</v>
      </c>
      <c r="L766" s="89" t="s">
        <v>381</v>
      </c>
      <c r="M766" s="89" t="s">
        <v>381</v>
      </c>
      <c r="N766" s="89" t="s">
        <v>381</v>
      </c>
      <c r="O766" s="89" t="s">
        <v>381</v>
      </c>
      <c r="P766" s="89" t="s">
        <v>381</v>
      </c>
      <c r="Q766" s="89" t="s">
        <v>381</v>
      </c>
    </row>
    <row r="767" spans="1:17" ht="21" customHeight="1" x14ac:dyDescent="0.2">
      <c r="A767" s="117"/>
      <c r="B767" s="84">
        <v>753</v>
      </c>
      <c r="C767" s="84" t="str">
        <f>IF(G767=0,"",IF(ISTEXT(G767),"",B767))</f>
        <v/>
      </c>
      <c r="D767" s="84"/>
      <c r="E767" s="84">
        <v>0</v>
      </c>
      <c r="F767" s="85">
        <v>0</v>
      </c>
      <c r="G767" s="88" t="s">
        <v>16</v>
      </c>
      <c r="H767" s="238" t="s">
        <v>797</v>
      </c>
      <c r="I767" s="239"/>
      <c r="J767" s="89">
        <v>0</v>
      </c>
      <c r="K767" s="89" t="s">
        <v>381</v>
      </c>
      <c r="L767" s="89" t="s">
        <v>381</v>
      </c>
      <c r="M767" s="89" t="s">
        <v>381</v>
      </c>
      <c r="N767" s="89" t="s">
        <v>381</v>
      </c>
      <c r="O767" s="89" t="s">
        <v>381</v>
      </c>
      <c r="P767" s="89" t="s">
        <v>381</v>
      </c>
      <c r="Q767" s="89" t="s">
        <v>381</v>
      </c>
    </row>
    <row r="768" spans="1:17" ht="21" customHeight="1" x14ac:dyDescent="0.2">
      <c r="A768" s="117"/>
      <c r="B768" s="84">
        <v>754</v>
      </c>
      <c r="C768" s="84" t="str">
        <f t="shared" si="129"/>
        <v/>
      </c>
      <c r="D768" s="84"/>
      <c r="E768" s="84">
        <v>0</v>
      </c>
      <c r="F768" s="85">
        <v>0</v>
      </c>
      <c r="G768" s="88" t="s">
        <v>16</v>
      </c>
      <c r="H768" s="179" t="s">
        <v>198</v>
      </c>
      <c r="I768" s="178"/>
      <c r="J768" s="89">
        <v>0</v>
      </c>
      <c r="K768" s="89" t="s">
        <v>381</v>
      </c>
      <c r="L768" s="89" t="s">
        <v>381</v>
      </c>
      <c r="M768" s="89" t="s">
        <v>381</v>
      </c>
      <c r="N768" s="89" t="s">
        <v>381</v>
      </c>
      <c r="O768" s="89" t="s">
        <v>381</v>
      </c>
      <c r="P768" s="89" t="s">
        <v>381</v>
      </c>
      <c r="Q768" s="89" t="s">
        <v>381</v>
      </c>
    </row>
    <row r="769" spans="2:2" ht="21" customHeight="1" x14ac:dyDescent="0.2">
      <c r="B769" s="84"/>
    </row>
    <row r="770" spans="2:2" ht="21" customHeight="1" x14ac:dyDescent="0.2">
      <c r="B770" s="84">
        <v>718</v>
      </c>
    </row>
    <row r="771" spans="2:2" ht="21" customHeight="1" x14ac:dyDescent="0.2">
      <c r="B771" s="84">
        <v>719</v>
      </c>
    </row>
    <row r="772" spans="2:2" ht="21" customHeight="1" x14ac:dyDescent="0.2">
      <c r="B772" s="84">
        <v>720</v>
      </c>
    </row>
    <row r="773" spans="2:2" ht="21" customHeight="1" x14ac:dyDescent="0.2">
      <c r="B773" s="84">
        <v>721</v>
      </c>
    </row>
    <row r="774" spans="2:2" ht="21" customHeight="1" x14ac:dyDescent="0.2">
      <c r="B774" s="84">
        <v>722</v>
      </c>
    </row>
    <row r="775" spans="2:2" ht="21" customHeight="1" x14ac:dyDescent="0.2">
      <c r="B775" s="84">
        <v>723</v>
      </c>
    </row>
    <row r="776" spans="2:2" ht="21" customHeight="1" x14ac:dyDescent="0.2">
      <c r="B776" s="84">
        <v>724</v>
      </c>
    </row>
    <row r="777" spans="2:2" ht="21" customHeight="1" x14ac:dyDescent="0.2">
      <c r="B777" s="84">
        <v>725</v>
      </c>
    </row>
    <row r="778" spans="2:2" ht="21" customHeight="1" x14ac:dyDescent="0.2">
      <c r="B778" s="84">
        <v>726</v>
      </c>
    </row>
    <row r="779" spans="2:2" ht="21" customHeight="1" x14ac:dyDescent="0.2">
      <c r="B779" s="84">
        <v>727</v>
      </c>
    </row>
    <row r="780" spans="2:2" ht="21" customHeight="1" x14ac:dyDescent="0.2">
      <c r="B780" s="84">
        <v>728</v>
      </c>
    </row>
    <row r="781" spans="2:2" ht="21" customHeight="1" x14ac:dyDescent="0.2">
      <c r="B781" s="84">
        <v>729</v>
      </c>
    </row>
    <row r="782" spans="2:2" ht="21" customHeight="1" x14ac:dyDescent="0.2">
      <c r="B782" s="84">
        <v>730</v>
      </c>
    </row>
    <row r="783" spans="2:2" ht="21" customHeight="1" x14ac:dyDescent="0.2">
      <c r="B783" s="84">
        <v>731</v>
      </c>
    </row>
    <row r="784" spans="2:2" ht="21" customHeight="1" x14ac:dyDescent="0.2">
      <c r="B784" s="84">
        <v>732</v>
      </c>
    </row>
    <row r="785" spans="2:2" ht="21" customHeight="1" x14ac:dyDescent="0.2">
      <c r="B785" s="84">
        <v>733</v>
      </c>
    </row>
    <row r="786" spans="2:2" ht="21" customHeight="1" x14ac:dyDescent="0.2">
      <c r="B786" s="84">
        <v>734</v>
      </c>
    </row>
    <row r="787" spans="2:2" ht="21" customHeight="1" x14ac:dyDescent="0.2">
      <c r="B787" s="84">
        <v>735</v>
      </c>
    </row>
    <row r="788" spans="2:2" ht="21" customHeight="1" x14ac:dyDescent="0.2">
      <c r="B788" s="84">
        <v>736</v>
      </c>
    </row>
    <row r="789" spans="2:2" ht="21" customHeight="1" x14ac:dyDescent="0.2">
      <c r="B789" s="84">
        <v>737</v>
      </c>
    </row>
    <row r="790" spans="2:2" ht="21" customHeight="1" x14ac:dyDescent="0.2">
      <c r="B790" s="84">
        <v>738</v>
      </c>
    </row>
    <row r="791" spans="2:2" ht="21" customHeight="1" x14ac:dyDescent="0.2">
      <c r="B791" s="84">
        <v>739</v>
      </c>
    </row>
    <row r="792" spans="2:2" ht="21" customHeight="1" x14ac:dyDescent="0.2">
      <c r="B792" s="84">
        <v>740</v>
      </c>
    </row>
    <row r="793" spans="2:2" ht="21" customHeight="1" x14ac:dyDescent="0.2">
      <c r="B793" s="84">
        <v>721</v>
      </c>
    </row>
  </sheetData>
  <sortState ref="H598:H601">
    <sortCondition ref="H598"/>
  </sortState>
  <customSheetViews>
    <customSheetView guid="{1134C5CE-9937-4B1C-88C0-A538A52CB1BA}" showPageBreaks="1" zeroValues="0" hiddenColumns="1" view="pageLayout" topLeftCell="H116">
      <selection activeCell="U123" sqref="U123"/>
    </customSheetView>
  </customSheetViews>
  <mergeCells count="114">
    <mergeCell ref="H478:Q478"/>
    <mergeCell ref="H468:Q468"/>
    <mergeCell ref="H470:Q470"/>
    <mergeCell ref="H475:Q475"/>
    <mergeCell ref="H469:Q469"/>
    <mergeCell ref="H477:Q477"/>
    <mergeCell ref="H473:Q473"/>
    <mergeCell ref="H476:Q476"/>
    <mergeCell ref="H472:Q472"/>
    <mergeCell ref="H471:Q471"/>
    <mergeCell ref="H474:Q474"/>
    <mergeCell ref="H490:Q490"/>
    <mergeCell ref="H492:Q492"/>
    <mergeCell ref="H487:Q487"/>
    <mergeCell ref="H479:Q479"/>
    <mergeCell ref="H481:Q481"/>
    <mergeCell ref="H482:Q482"/>
    <mergeCell ref="H485:Q485"/>
    <mergeCell ref="H502:Q502"/>
    <mergeCell ref="H503:Q503"/>
    <mergeCell ref="H484:Q484"/>
    <mergeCell ref="H483:Q483"/>
    <mergeCell ref="H480:Q480"/>
    <mergeCell ref="H489:Q489"/>
    <mergeCell ref="H486:Q486"/>
    <mergeCell ref="H488:Q488"/>
    <mergeCell ref="H494:Q494"/>
    <mergeCell ref="H495:Q495"/>
    <mergeCell ref="H496:Q496"/>
    <mergeCell ref="H497:Q497"/>
    <mergeCell ref="H498:Q498"/>
    <mergeCell ref="H499:Q499"/>
    <mergeCell ref="H500:Q500"/>
    <mergeCell ref="H491:Q491"/>
    <mergeCell ref="H515:Q515"/>
    <mergeCell ref="H509:Q509"/>
    <mergeCell ref="H510:Q510"/>
    <mergeCell ref="H504:Q504"/>
    <mergeCell ref="H505:Q505"/>
    <mergeCell ref="H506:Q506"/>
    <mergeCell ref="H507:Q507"/>
    <mergeCell ref="H508:Q508"/>
    <mergeCell ref="H512:Q512"/>
    <mergeCell ref="H513:Q513"/>
    <mergeCell ref="H514:Q514"/>
    <mergeCell ref="H511:Q511"/>
    <mergeCell ref="O1:Q1"/>
    <mergeCell ref="H8:K8"/>
    <mergeCell ref="L9:M9"/>
    <mergeCell ref="N9:Q9"/>
    <mergeCell ref="H9:K9"/>
    <mergeCell ref="G1:H3"/>
    <mergeCell ref="L8:M8"/>
    <mergeCell ref="N8:Q8"/>
    <mergeCell ref="L5:M5"/>
    <mergeCell ref="N5:Q5"/>
    <mergeCell ref="G4:G8"/>
    <mergeCell ref="G9:G12"/>
    <mergeCell ref="H10:K10"/>
    <mergeCell ref="H11:K11"/>
    <mergeCell ref="N6:Q6"/>
    <mergeCell ref="N7:Q7"/>
    <mergeCell ref="H6:K6"/>
    <mergeCell ref="L6:M6"/>
    <mergeCell ref="L7:M7"/>
    <mergeCell ref="L4:M4"/>
    <mergeCell ref="N4:Q4"/>
    <mergeCell ref="L11:M11"/>
    <mergeCell ref="N11:Q11"/>
    <mergeCell ref="H12:K12"/>
    <mergeCell ref="T2:U2"/>
    <mergeCell ref="T10:U10"/>
    <mergeCell ref="V10:W10"/>
    <mergeCell ref="I2:K2"/>
    <mergeCell ref="I3:K3"/>
    <mergeCell ref="Q2:S2"/>
    <mergeCell ref="V2:Y3"/>
    <mergeCell ref="L2:M2"/>
    <mergeCell ref="N10:Q10"/>
    <mergeCell ref="H4:K4"/>
    <mergeCell ref="H5:K5"/>
    <mergeCell ref="H7:K7"/>
    <mergeCell ref="L10:M10"/>
    <mergeCell ref="P12:Q12"/>
    <mergeCell ref="H13:Q13"/>
    <mergeCell ref="H409:I409"/>
    <mergeCell ref="H448:Q448"/>
    <mergeCell ref="X10:Y10"/>
    <mergeCell ref="T11:U11"/>
    <mergeCell ref="V11:W11"/>
    <mergeCell ref="X11:Y11"/>
    <mergeCell ref="I14:M14"/>
    <mergeCell ref="M12:N12"/>
    <mergeCell ref="H467:Q467"/>
    <mergeCell ref="H466:Q466"/>
    <mergeCell ref="H460:Q460"/>
    <mergeCell ref="H453:Q453"/>
    <mergeCell ref="H454:Q454"/>
    <mergeCell ref="H455:Q455"/>
    <mergeCell ref="H457:Q457"/>
    <mergeCell ref="M106:N106"/>
    <mergeCell ref="H408:I408"/>
    <mergeCell ref="H449:Q449"/>
    <mergeCell ref="H450:Q450"/>
    <mergeCell ref="H459:Q459"/>
    <mergeCell ref="H456:Q456"/>
    <mergeCell ref="H458:Q458"/>
    <mergeCell ref="H451:Q451"/>
    <mergeCell ref="H462:Q462"/>
    <mergeCell ref="H463:Q463"/>
    <mergeCell ref="H465:Q465"/>
    <mergeCell ref="H452:Q452"/>
    <mergeCell ref="H461:Q461"/>
    <mergeCell ref="H464:Q464"/>
  </mergeCells>
  <conditionalFormatting sqref="C533 C536:C537 C439:C440 C27 C363:C367 C430 C425 C315:C324 C77:C82 C68:C75 C291 C183:C184 C476 C478 C444:C445 C298:C302 C485:C486 C501:C517 C467:C472 C480 C591:C592 C725 C738 C740:C741 C556 C563 C521:C524 C459 C282:C289 C278:C280 C449:C451 C697 C267:C268 C405:C407 C345:C360 C539 C265 C186:C196 C768 C748:C749 C761:C766 C447 C326:C343 C453:C457 C270:C276 C116:C123 C159:C162 C658:C661 C16:C17 C414:C421 C244:C249 C293:C296 C84:C114 C164:C165 C48:C54 C58:C66 C171:C179 C143:C148 C255:C263 C305:C312 C56 C150:C152 C125:C126 C251:C253 C154:C157 C583:C585 C578:C581 C369:C403 C751:C758 C198:C241 C29 C31:C45 C138:C141 C167:C168 C128:C136">
    <cfRule type="expression" dxfId="4180" priority="9589">
      <formula>$D16=1</formula>
    </cfRule>
    <cfRule type="expression" dxfId="4179" priority="9590">
      <formula>$D16=2</formula>
    </cfRule>
    <cfRule type="expression" dxfId="4178" priority="9591">
      <formula>$D16=0</formula>
    </cfRule>
  </conditionalFormatting>
  <conditionalFormatting sqref="G439:G440 G434 Q363:Q367 Q369:Q370 G430 G77:G82 G291 G644 G591:G592 G556 G725 G738 G740:G741 G68:G75 G183:G184 G521:G524 G449:G451 G709 G697 G267:G268 G405:G407 G345:G360 G444:G445 G538:G539 G265 G186:G196 G768:G912 G315:G324 G459:G460 G447 G326:G343 G453:G457 G270:G276 G424:G425 G278:G289 G159:G162 G656:G661 G415:G421 G244:G249 G293:G302 G164:G165 G48:G54 G171:G180 G143:G148 G255:G263 G305:G312 G56:G66 G150:G152 G492 G116:G126 G251:G253 G154:G157 G466:G490 G501:G519 G578:G589 G653:G654 G363:G403 G748:G766 G198:G241 G16:G17 G27:G29 G31:G45 G138:G141 G167:G168 G533 G84:G114 G128:G136">
    <cfRule type="expression" dxfId="4177" priority="7435">
      <formula>$D16=1</formula>
    </cfRule>
  </conditionalFormatting>
  <conditionalFormatting sqref="C362">
    <cfRule type="expression" dxfId="4176" priority="7279">
      <formula>$D362=1</formula>
    </cfRule>
    <cfRule type="expression" dxfId="4175" priority="7280">
      <formula>$D362=2</formula>
    </cfRule>
    <cfRule type="expression" dxfId="4174" priority="7281">
      <formula>$D362=0</formula>
    </cfRule>
  </conditionalFormatting>
  <conditionalFormatting sqref="P188:P196 O256 O259 Q533 Q536:Q537 Q501:Q517 Q439:Q440 Q434 Q444:Q445 Q27 P363:P367 P369:P370 Q430 Q315:Q324 Q77:Q82 Q68:Q75 Q291 Q183:Q184 Q556 Q298:Q302 Q469:Q472 Q591:Q592 Q644 Q709 Q725 Q738 Q740:Q741 Q563 Q521:Q524 Q282:Q289 Q278:Q280 Q697 P198:P199 Q267:Q268 Q405:Q407 Q539 Q265 Q186:Q196 Q768:Q912 Q748:Q749 Q761:Q766 Q345:Q352 Q354:Q360 P353 Q447 Q326:Q343 Q270:Q276 Q116:Q123 Q424:Q425 Q159:Q162 Q658:Q661 Q16:Q17 Q414:Q421 Q244:Q249 Q293:Q296 Q84:Q114 Q164:Q165 Q48:Q54 Q58:Q66 Q171:Q179 Q143:Q148 Q255:Q263 Q305:Q312 Q56 Q150:Q152 Q125:Q126 Q251:Q253 Q154:Q157 Q583:Q585 Q578:Q581 Q371:Q403 Q751:Q758 Q198:Q241 Q29 Q31:Q45 Q138:Q141 Q167:Q168 Q128:Q136">
    <cfRule type="expression" dxfId="4173" priority="7371">
      <formula>$D16=1</formula>
    </cfRule>
  </conditionalFormatting>
  <conditionalFormatting sqref="P98:Q98 P39:Q39 Q63 Q61 H106:M106 O106:P106 Q175 L381:Q381 L387:Q387 Q179 H533:P533 H501:P517 H536:P537 H439:P440 H434:P434 H444:P445 Q35 H27:P27 H107:P114 H363:Q367 H369:Q370 H430:P430 H77:P82 H71:P75 H291:P291 H183:P184 H68:I70 K68:P70 H315:P324 H556:P556 H298:P302 H469:P472 H591:P592 H644:P644 H709:P709 H725:P725 H738:P738 H740:P741 H521:P524 H282:P289 H563:P563 H585:J585 L585:P585 K585:K589 H278:P280 H697:P697 H267:P268 H405:P407 H345:P352 H539:P539 H265:P265 H186:P196 H768:P912 H748:P749 H761:P766 G754:G761 H354:P360 H353:O353 H447:P447 H326:P343 H270:P276 H116:P123 H424:P425 H159:P162 H658:P661 H16:P17 H414:P421 H244:P249 H293:P296 H84:P105 H164:P165 H48:P54 H58:P66 H171:P179 H143:P148 H255:P263 H305:P312 H56:P56 H150:P152 H131:P136 H251:P253 H154:P157 H583:P584 H578:P580 K581:K582 H371:P403 H751:P758 H198:P241 H29:P29 H31:P45 H138:P141 H167:P168">
    <cfRule type="expression" dxfId="4172" priority="7368">
      <formula>$D16=1</formula>
    </cfRule>
  </conditionalFormatting>
  <conditionalFormatting sqref="G106:M106 O106:Q106 G533:Q533 G439:Q440 G434:Q434 G27:Q27 G107:Q114 G430:Q430 G28 G77:Q82 G291:Q291 K68:Q70 G68:I70 G180 G298:Q302 H469:Q472 H414:Q414 G591:Q592 G644:Q644 G556:Q556 H585:J585 G709:Q709 G725:Q725 G738:Q738 G740:Q741 G124 G71:Q75 G183:Q184 G521:Q524 H563:Q563 L585:Q585 K585:K589 G449:G451 G278:Q280 G697:Q697 G267:Q268 G405:Q407 G345:Q352 G282:Q289 G501:Q517 G444:Q445 G539:Q539 G538 G265:Q265 G186:Q196 G768:Q912 G759:G760 G761:Q766 G315:Q324 G459:G460 G354:Q360 G353:P353 G447:Q447 G326:Q343 G453:G457 G270:Q276 G116:Q123 G424:Q425 G748:Q749 G297 G281 G656:G657 H536:Q537 G159:Q162 G658:Q661 G16:Q17 G415:Q421 G244:Q249 G293:Q296 G164:Q165 G48:Q54 G58:Q66 G57 G171:Q179 G143:Q148 G255:Q263 G305:Q312 G363:Q367 G368 G56:Q56 G150:Q152 G492 G125:Q126 G251:Q253 G154:Q157 G466:G490 G518:G519 G583:Q584 G578:Q580 K581:K582 G585:G589 G653:G654 G369:Q403 G752:Q758 H751:Q751 G750:G751 G198:Q241 G29:Q29 G31:Q45 G138:Q141 G167:Q168 G84:Q105 G128:Q136">
    <cfRule type="expression" dxfId="4171" priority="7360">
      <formula>$D16=2</formula>
    </cfRule>
    <cfRule type="containsText" dxfId="4170" priority="7362" operator="containsText" text="n/a">
      <formula>NOT(ISERROR(SEARCH("n/a",G16)))</formula>
    </cfRule>
    <cfRule type="expression" dxfId="4169" priority="7363">
      <formula>$R16&gt;0</formula>
    </cfRule>
    <cfRule type="expression" dxfId="4168" priority="7364">
      <formula>$G16="out"</formula>
    </cfRule>
    <cfRule type="containsText" dxfId="4167" priority="7365" operator="containsText" text="Out">
      <formula>NOT(ISERROR(SEARCH("Out",G16)))</formula>
    </cfRule>
    <cfRule type="expression" dxfId="4166" priority="7366">
      <formula>$D16=1</formula>
    </cfRule>
  </conditionalFormatting>
  <conditionalFormatting sqref="H533 H536:H537 H501:H517 H439:H440 H434 H444:H445 H27 H363:H367 H430 H315:H324 H77:H82 H68:H75 H291 H183:H184 H556 H298:H302 H469:H472 H591:H592 H644 H709 H725 H738 H740:H741 H563 H521:H524 H282:H289 H278:H280 H697 H267:H268 H405:H407 H345:H360 H539 H265 H186:H196 H768:H912 H748:H749 H761:H766 H447 H326:H343 H270:H276 H116:H123 H424:H425 H159:H162 H658:H661 H16:H17 H414:H421 H244:H249 H293:H296 H84:H114 H164:H165 H48:H54 H58:H66 H171:H179 H143:H148 H255:H263 H305:H312 H56 H150:H152 H125:H126 H251:H253 H154:H157 H583:H585 H578:H581 H369:H403 H751:H758 H198:H241 H29 H31:H45 H138:H141 H167:H168 H128:H136">
    <cfRule type="expression" dxfId="4165" priority="7361">
      <formula>$D16=2</formula>
    </cfRule>
  </conditionalFormatting>
  <conditionalFormatting sqref="I533 I536:I537 I501:I517 I439:I440 I434 I444:I445 I27 I363:I367 I430 I315:I324 I77:I82 I68:I75 I291 I183:I184 I556 I298:I302 I469:I472 I591:I592 I644 I709 I725 I738 I740:I741 I563 I521:I524 I282:I289 I278:I280 I697 I267:I268 I405:I407 I345:I360 I539 I265 I186:I196 I768:I912 I748:I749 I761:I766 I447 I326:I343 I270:I276 I116:I123 I424:I425 I159:I162 I658:I661 I16:I17 I414:I421 I244:I249 I293:I296 I84:I114 I164:I165 I48:I54 I58:I66 I171:I179 I143:I148 I255:I263 I305:I312 I56 I150:I152 I125:I126 I251:I253 I154:I157 I583:I585 I578:I581 I369:I403 I751:I758 I198:I241 I29 I31:I45 I138:I141 I167:I168 I128:I136">
    <cfRule type="expression" dxfId="4164" priority="7367">
      <formula>$D16=2</formula>
    </cfRule>
  </conditionalFormatting>
  <conditionalFormatting sqref="P27">
    <cfRule type="expression" dxfId="4163" priority="7358">
      <formula>$D27=1</formula>
    </cfRule>
  </conditionalFormatting>
  <conditionalFormatting sqref="G762:G764">
    <cfRule type="expression" dxfId="4162" priority="7351">
      <formula>$D762=1</formula>
    </cfRule>
  </conditionalFormatting>
  <conditionalFormatting sqref="G106">
    <cfRule type="expression" dxfId="4161" priority="7350">
      <formula>$D106=1</formula>
    </cfRule>
  </conditionalFormatting>
  <conditionalFormatting sqref="Q339">
    <cfRule type="expression" dxfId="4160" priority="7349">
      <formula>$D339=1</formula>
    </cfRule>
  </conditionalFormatting>
  <conditionalFormatting sqref="G361">
    <cfRule type="expression" dxfId="4159" priority="7330">
      <formula>$D361=1</formula>
    </cfRule>
  </conditionalFormatting>
  <conditionalFormatting sqref="H361:P361">
    <cfRule type="expression" dxfId="4158" priority="7328">
      <formula>$D361=1</formula>
    </cfRule>
  </conditionalFormatting>
  <conditionalFormatting sqref="G361:P361">
    <cfRule type="expression" dxfId="4157" priority="7320">
      <formula>$D361=2</formula>
    </cfRule>
    <cfRule type="containsText" dxfId="4156" priority="7322" operator="containsText" text="n/a">
      <formula>NOT(ISERROR(SEARCH("n/a",G361)))</formula>
    </cfRule>
    <cfRule type="expression" dxfId="4155" priority="7323">
      <formula>$R361&gt;0</formula>
    </cfRule>
    <cfRule type="expression" dxfId="4154" priority="7324">
      <formula>$G361="out"</formula>
    </cfRule>
    <cfRule type="containsText" dxfId="4153" priority="7325" operator="containsText" text="Out">
      <formula>NOT(ISERROR(SEARCH("Out",G361)))</formula>
    </cfRule>
    <cfRule type="expression" dxfId="4152" priority="7326">
      <formula>$D361=1</formula>
    </cfRule>
  </conditionalFormatting>
  <conditionalFormatting sqref="H361">
    <cfRule type="expression" dxfId="4151" priority="7321">
      <formula>$D361=2</formula>
    </cfRule>
  </conditionalFormatting>
  <conditionalFormatting sqref="I361">
    <cfRule type="expression" dxfId="4150" priority="7327">
      <formula>$D361=2</formula>
    </cfRule>
  </conditionalFormatting>
  <conditionalFormatting sqref="G362">
    <cfRule type="expression" dxfId="4149" priority="7316">
      <formula>$D362=1</formula>
    </cfRule>
  </conditionalFormatting>
  <conditionalFormatting sqref="Q362">
    <cfRule type="expression" dxfId="4148" priority="7315">
      <formula>$D362=1</formula>
    </cfRule>
  </conditionalFormatting>
  <conditionalFormatting sqref="H362:P362">
    <cfRule type="expression" dxfId="4147" priority="7314">
      <formula>$D362=1</formula>
    </cfRule>
  </conditionalFormatting>
  <conditionalFormatting sqref="G362:Q362">
    <cfRule type="expression" dxfId="4146" priority="7306">
      <formula>$D362=2</formula>
    </cfRule>
    <cfRule type="containsText" dxfId="4145" priority="7308" operator="containsText" text="n/a">
      <formula>NOT(ISERROR(SEARCH("n/a",G362)))</formula>
    </cfRule>
    <cfRule type="expression" dxfId="4144" priority="7309">
      <formula>$R362&gt;0</formula>
    </cfRule>
    <cfRule type="expression" dxfId="4143" priority="7310">
      <formula>$G362="out"</formula>
    </cfRule>
    <cfRule type="containsText" dxfId="4142" priority="7311" operator="containsText" text="Out">
      <formula>NOT(ISERROR(SEARCH("Out",G362)))</formula>
    </cfRule>
    <cfRule type="expression" dxfId="4141" priority="7312">
      <formula>$D362=1</formula>
    </cfRule>
  </conditionalFormatting>
  <conditionalFormatting sqref="H362">
    <cfRule type="expression" dxfId="4140" priority="7307">
      <formula>$D362=2</formula>
    </cfRule>
  </conditionalFormatting>
  <conditionalFormatting sqref="I362">
    <cfRule type="expression" dxfId="4139" priority="7313">
      <formula>$D362=2</formula>
    </cfRule>
  </conditionalFormatting>
  <conditionalFormatting sqref="C361">
    <cfRule type="expression" dxfId="4138" priority="7282">
      <formula>$D361=1</formula>
    </cfRule>
    <cfRule type="expression" dxfId="4137" priority="7283">
      <formula>$D361=2</formula>
    </cfRule>
    <cfRule type="expression" dxfId="4136" priority="7284">
      <formula>$D361=0</formula>
    </cfRule>
  </conditionalFormatting>
  <conditionalFormatting sqref="C531">
    <cfRule type="expression" dxfId="4135" priority="7079">
      <formula>$D531=1</formula>
    </cfRule>
    <cfRule type="expression" dxfId="4134" priority="7080">
      <formula>$D531=2</formula>
    </cfRule>
    <cfRule type="expression" dxfId="4133" priority="7081">
      <formula>$D531=0</formula>
    </cfRule>
  </conditionalFormatting>
  <conditionalFormatting sqref="G531">
    <cfRule type="expression" dxfId="4132" priority="7078">
      <formula>$D531=1</formula>
    </cfRule>
  </conditionalFormatting>
  <conditionalFormatting sqref="Q531">
    <cfRule type="expression" dxfId="4131" priority="7077">
      <formula>$D531=1</formula>
    </cfRule>
  </conditionalFormatting>
  <conditionalFormatting sqref="H531:P531">
    <cfRule type="expression" dxfId="4130" priority="7076">
      <formula>$D531=1</formula>
    </cfRule>
  </conditionalFormatting>
  <conditionalFormatting sqref="G531:Q531">
    <cfRule type="expression" dxfId="4129" priority="7068">
      <formula>$D531=2</formula>
    </cfRule>
    <cfRule type="containsText" dxfId="4128" priority="7070" operator="containsText" text="n/a">
      <formula>NOT(ISERROR(SEARCH("n/a",G531)))</formula>
    </cfRule>
    <cfRule type="expression" dxfId="4127" priority="7071">
      <formula>$R531&gt;0</formula>
    </cfRule>
    <cfRule type="expression" dxfId="4126" priority="7072">
      <formula>$G531="out"</formula>
    </cfRule>
    <cfRule type="containsText" dxfId="4125" priority="7073" operator="containsText" text="Out">
      <formula>NOT(ISERROR(SEARCH("Out",G531)))</formula>
    </cfRule>
    <cfRule type="expression" dxfId="4124" priority="7074">
      <formula>$D531=1</formula>
    </cfRule>
  </conditionalFormatting>
  <conditionalFormatting sqref="H531">
    <cfRule type="expression" dxfId="4123" priority="7069">
      <formula>$D531=2</formula>
    </cfRule>
  </conditionalFormatting>
  <conditionalFormatting sqref="I531">
    <cfRule type="expression" dxfId="4122" priority="7075">
      <formula>$D531=2</formula>
    </cfRule>
  </conditionalFormatting>
  <conditionalFormatting sqref="G431">
    <cfRule type="expression" dxfId="4121" priority="7047">
      <formula>$D431=1</formula>
    </cfRule>
  </conditionalFormatting>
  <conditionalFormatting sqref="Q431:Q433 Q436:Q437">
    <cfRule type="expression" dxfId="4120" priority="7046">
      <formula>$D431=1</formula>
    </cfRule>
  </conditionalFormatting>
  <conditionalFormatting sqref="I436:P437 I431:P433">
    <cfRule type="expression" dxfId="4119" priority="7045">
      <formula>$D431=1</formula>
    </cfRule>
  </conditionalFormatting>
  <conditionalFormatting sqref="G431 I436:Q437 I431:Q433">
    <cfRule type="expression" dxfId="4118" priority="7037">
      <formula>$D431=2</formula>
    </cfRule>
    <cfRule type="containsText" dxfId="4117" priority="7039" operator="containsText" text="n/a">
      <formula>NOT(ISERROR(SEARCH("n/a",G431)))</formula>
    </cfRule>
    <cfRule type="expression" dxfId="4116" priority="7040">
      <formula>$R431&gt;0</formula>
    </cfRule>
    <cfRule type="expression" dxfId="4115" priority="7041">
      <formula>$G431="out"</formula>
    </cfRule>
    <cfRule type="containsText" dxfId="4114" priority="7042" operator="containsText" text="Out">
      <formula>NOT(ISERROR(SEARCH("Out",G431)))</formula>
    </cfRule>
    <cfRule type="expression" dxfId="4113" priority="7043">
      <formula>$D431=1</formula>
    </cfRule>
  </conditionalFormatting>
  <conditionalFormatting sqref="I431:I433 I436:I437">
    <cfRule type="expression" dxfId="4112" priority="7044">
      <formula>$D431=2</formula>
    </cfRule>
  </conditionalFormatting>
  <conditionalFormatting sqref="H431:H433 H436:H437">
    <cfRule type="expression" dxfId="4111" priority="7036">
      <formula>$D431=1</formula>
    </cfRule>
  </conditionalFormatting>
  <conditionalFormatting sqref="H431:H433 H436:H437">
    <cfRule type="expression" dxfId="4110" priority="7029">
      <formula>$D431=2</formula>
    </cfRule>
    <cfRule type="containsText" dxfId="4109" priority="7031" operator="containsText" text="n/a">
      <formula>NOT(ISERROR(SEARCH("n/a",H431)))</formula>
    </cfRule>
    <cfRule type="expression" dxfId="4108" priority="7032">
      <formula>$R431&gt;0</formula>
    </cfRule>
    <cfRule type="expression" dxfId="4107" priority="7033">
      <formula>$G431="out"</formula>
    </cfRule>
    <cfRule type="containsText" dxfId="4106" priority="7034" operator="containsText" text="Out">
      <formula>NOT(ISERROR(SEARCH("Out",H431)))</formula>
    </cfRule>
    <cfRule type="expression" dxfId="4105" priority="7035">
      <formula>$D431=1</formula>
    </cfRule>
  </conditionalFormatting>
  <conditionalFormatting sqref="H431:H433 H436:H437">
    <cfRule type="expression" dxfId="4104" priority="7030">
      <formula>$D431=2</formula>
    </cfRule>
  </conditionalFormatting>
  <conditionalFormatting sqref="C432:C433 C436:C437">
    <cfRule type="expression" dxfId="4103" priority="7023">
      <formula>$D432=1</formula>
    </cfRule>
    <cfRule type="expression" dxfId="4102" priority="7024">
      <formula>$D432=2</formula>
    </cfRule>
    <cfRule type="expression" dxfId="4101" priority="7025">
      <formula>$D432=0</formula>
    </cfRule>
  </conditionalFormatting>
  <conditionalFormatting sqref="G436:G437 G432:G433">
    <cfRule type="expression" dxfId="4100" priority="7022">
      <formula>$D432=1</formula>
    </cfRule>
  </conditionalFormatting>
  <conditionalFormatting sqref="G436:G437 G432:G433">
    <cfRule type="expression" dxfId="4099" priority="7016">
      <formula>$D432=2</formula>
    </cfRule>
    <cfRule type="containsText" dxfId="4098" priority="7017" operator="containsText" text="n/a">
      <formula>NOT(ISERROR(SEARCH("n/a",G432)))</formula>
    </cfRule>
    <cfRule type="expression" dxfId="4097" priority="7018">
      <formula>$R432&gt;0</formula>
    </cfRule>
    <cfRule type="expression" dxfId="4096" priority="7019">
      <formula>$G432="out"</formula>
    </cfRule>
    <cfRule type="containsText" dxfId="4095" priority="7020" operator="containsText" text="Out">
      <formula>NOT(ISERROR(SEARCH("Out",G432)))</formula>
    </cfRule>
    <cfRule type="expression" dxfId="4094" priority="7021">
      <formula>$D432=1</formula>
    </cfRule>
  </conditionalFormatting>
  <conditionalFormatting sqref="C431">
    <cfRule type="expression" dxfId="4093" priority="7013">
      <formula>$D431=1</formula>
    </cfRule>
    <cfRule type="expression" dxfId="4092" priority="7014">
      <formula>$D431=2</formula>
    </cfRule>
    <cfRule type="expression" dxfId="4091" priority="7015">
      <formula>$D431=0</formula>
    </cfRule>
  </conditionalFormatting>
  <conditionalFormatting sqref="C466">
    <cfRule type="expression" dxfId="4090" priority="7010">
      <formula>$D466=1</formula>
    </cfRule>
    <cfRule type="expression" dxfId="4089" priority="7011">
      <formula>$D466=2</formula>
    </cfRule>
    <cfRule type="expression" dxfId="4088" priority="7012">
      <formula>$D466=0</formula>
    </cfRule>
  </conditionalFormatting>
  <conditionalFormatting sqref="C460">
    <cfRule type="expression" dxfId="4087" priority="6996">
      <formula>$D460=1</formula>
    </cfRule>
    <cfRule type="expression" dxfId="4086" priority="6997">
      <formula>$D460=2</formula>
    </cfRule>
    <cfRule type="expression" dxfId="4085" priority="6998">
      <formula>$D460=0</formula>
    </cfRule>
  </conditionalFormatting>
  <conditionalFormatting sqref="C25">
    <cfRule type="expression" dxfId="4084" priority="6825">
      <formula>$D25=1</formula>
    </cfRule>
    <cfRule type="expression" dxfId="4083" priority="6826">
      <formula>$D25=2</formula>
    </cfRule>
    <cfRule type="expression" dxfId="4082" priority="6827">
      <formula>$D25=0</formula>
    </cfRule>
  </conditionalFormatting>
  <conditionalFormatting sqref="G25">
    <cfRule type="expression" dxfId="4081" priority="6824">
      <formula>$D25=1</formula>
    </cfRule>
  </conditionalFormatting>
  <conditionalFormatting sqref="Q25">
    <cfRule type="expression" dxfId="4080" priority="6823">
      <formula>$D25=1</formula>
    </cfRule>
  </conditionalFormatting>
  <conditionalFormatting sqref="H25:I25 K25:P25">
    <cfRule type="expression" dxfId="4079" priority="6822">
      <formula>$D25=1</formula>
    </cfRule>
  </conditionalFormatting>
  <conditionalFormatting sqref="G25:I25 K25:Q25">
    <cfRule type="expression" dxfId="4078" priority="6814">
      <formula>$D25=2</formula>
    </cfRule>
    <cfRule type="containsText" dxfId="4077" priority="6816" operator="containsText" text="n/a">
      <formula>NOT(ISERROR(SEARCH("n/a",G25)))</formula>
    </cfRule>
    <cfRule type="expression" dxfId="4076" priority="6817">
      <formula>$R25&gt;0</formula>
    </cfRule>
    <cfRule type="expression" dxfId="4075" priority="6818">
      <formula>$G25="out"</formula>
    </cfRule>
    <cfRule type="containsText" dxfId="4074" priority="6819" operator="containsText" text="Out">
      <formula>NOT(ISERROR(SEARCH("Out",G25)))</formula>
    </cfRule>
    <cfRule type="expression" dxfId="4073" priority="6820">
      <formula>$D25=1</formula>
    </cfRule>
  </conditionalFormatting>
  <conditionalFormatting sqref="H25">
    <cfRule type="expression" dxfId="4072" priority="6815">
      <formula>$D25=2</formula>
    </cfRule>
  </conditionalFormatting>
  <conditionalFormatting sqref="I25">
    <cfRule type="expression" dxfId="4071" priority="6821">
      <formula>$D25=2</formula>
    </cfRule>
  </conditionalFormatting>
  <conditionalFormatting sqref="J25">
    <cfRule type="expression" dxfId="4070" priority="6813">
      <formula>$D25=1</formula>
    </cfRule>
  </conditionalFormatting>
  <conditionalFormatting sqref="J25">
    <cfRule type="expression" dxfId="4069" priority="6807">
      <formula>$D25=2</formula>
    </cfRule>
    <cfRule type="containsText" dxfId="4068" priority="6808" operator="containsText" text="n/a">
      <formula>NOT(ISERROR(SEARCH("n/a",J25)))</formula>
    </cfRule>
    <cfRule type="expression" dxfId="4067" priority="6809">
      <formula>$R25&gt;0</formula>
    </cfRule>
    <cfRule type="expression" dxfId="4066" priority="6810">
      <formula>$G25="out"</formula>
    </cfRule>
    <cfRule type="containsText" dxfId="4065" priority="6811" operator="containsText" text="Out">
      <formula>NOT(ISERROR(SEARCH("Out",J25)))</formula>
    </cfRule>
    <cfRule type="expression" dxfId="4064" priority="6812">
      <formula>$D25=1</formula>
    </cfRule>
  </conditionalFormatting>
  <conditionalFormatting sqref="Q361">
    <cfRule type="expression" dxfId="4063" priority="6803">
      <formula>$D361=1</formula>
    </cfRule>
  </conditionalFormatting>
  <conditionalFormatting sqref="Q361">
    <cfRule type="expression" dxfId="4062" priority="6797">
      <formula>$D361=2</formula>
    </cfRule>
    <cfRule type="containsText" dxfId="4061" priority="6798" operator="containsText" text="n/a">
      <formula>NOT(ISERROR(SEARCH("n/a",Q361)))</formula>
    </cfRule>
    <cfRule type="expression" dxfId="4060" priority="6799">
      <formula>$R361&gt;0</formula>
    </cfRule>
    <cfRule type="expression" dxfId="4059" priority="6800">
      <formula>$G361="out"</formula>
    </cfRule>
    <cfRule type="containsText" dxfId="4058" priority="6801" operator="containsText" text="Out">
      <formula>NOT(ISERROR(SEARCH("Out",Q361)))</formula>
    </cfRule>
    <cfRule type="expression" dxfId="4057" priority="6802">
      <formula>$D361=1</formula>
    </cfRule>
  </conditionalFormatting>
  <conditionalFormatting sqref="C483">
    <cfRule type="expression" dxfId="4056" priority="6794">
      <formula>$D483=1</formula>
    </cfRule>
    <cfRule type="expression" dxfId="4055" priority="6795">
      <formula>$D483=2</formula>
    </cfRule>
    <cfRule type="expression" dxfId="4054" priority="6796">
      <formula>$D483=0</formula>
    </cfRule>
  </conditionalFormatting>
  <conditionalFormatting sqref="C484">
    <cfRule type="expression" dxfId="4053" priority="6780">
      <formula>$D484=1</formula>
    </cfRule>
    <cfRule type="expression" dxfId="4052" priority="6781">
      <formula>$D484=2</formula>
    </cfRule>
    <cfRule type="expression" dxfId="4051" priority="6782">
      <formula>$D484=0</formula>
    </cfRule>
  </conditionalFormatting>
  <conditionalFormatting sqref="C759">
    <cfRule type="expression" dxfId="4050" priority="6766">
      <formula>$D759=1</formula>
    </cfRule>
    <cfRule type="expression" dxfId="4049" priority="6767">
      <formula>$D759=2</formula>
    </cfRule>
    <cfRule type="expression" dxfId="4048" priority="6768">
      <formula>$D759=0</formula>
    </cfRule>
  </conditionalFormatting>
  <conditionalFormatting sqref="Q759">
    <cfRule type="expression" dxfId="4047" priority="6764">
      <formula>$D759=1</formula>
    </cfRule>
  </conditionalFormatting>
  <conditionalFormatting sqref="H759:P759">
    <cfRule type="expression" dxfId="4046" priority="6763">
      <formula>$D759=1</formula>
    </cfRule>
  </conditionalFormatting>
  <conditionalFormatting sqref="H759:Q759">
    <cfRule type="expression" dxfId="4045" priority="6755">
      <formula>$D759=2</formula>
    </cfRule>
    <cfRule type="containsText" dxfId="4044" priority="6757" operator="containsText" text="n/a">
      <formula>NOT(ISERROR(SEARCH("n/a",H759)))</formula>
    </cfRule>
    <cfRule type="expression" dxfId="4043" priority="6758">
      <formula>$R759&gt;0</formula>
    </cfRule>
    <cfRule type="expression" dxfId="4042" priority="6759">
      <formula>$G759="out"</formula>
    </cfRule>
    <cfRule type="containsText" dxfId="4041" priority="6760" operator="containsText" text="Out">
      <formula>NOT(ISERROR(SEARCH("Out",H759)))</formula>
    </cfRule>
    <cfRule type="expression" dxfId="4040" priority="6761">
      <formula>$D759=1</formula>
    </cfRule>
  </conditionalFormatting>
  <conditionalFormatting sqref="H759">
    <cfRule type="expression" dxfId="4039" priority="6756">
      <formula>$D759=2</formula>
    </cfRule>
  </conditionalFormatting>
  <conditionalFormatting sqref="I759">
    <cfRule type="expression" dxfId="4038" priority="6762">
      <formula>$D759=2</formula>
    </cfRule>
  </conditionalFormatting>
  <conditionalFormatting sqref="C760">
    <cfRule type="expression" dxfId="4037" priority="6751">
      <formula>$D760=1</formula>
    </cfRule>
    <cfRule type="expression" dxfId="4036" priority="6752">
      <formula>$D760=2</formula>
    </cfRule>
    <cfRule type="expression" dxfId="4035" priority="6753">
      <formula>$D760=0</formula>
    </cfRule>
  </conditionalFormatting>
  <conditionalFormatting sqref="Q760">
    <cfRule type="expression" dxfId="4034" priority="6749">
      <formula>$D760=1</formula>
    </cfRule>
  </conditionalFormatting>
  <conditionalFormatting sqref="H760:P760">
    <cfRule type="expression" dxfId="4033" priority="6748">
      <formula>$D760=1</formula>
    </cfRule>
  </conditionalFormatting>
  <conditionalFormatting sqref="H760:Q760">
    <cfRule type="expression" dxfId="4032" priority="6740">
      <formula>$D760=2</formula>
    </cfRule>
    <cfRule type="containsText" dxfId="4031" priority="6742" operator="containsText" text="n/a">
      <formula>NOT(ISERROR(SEARCH("n/a",H760)))</formula>
    </cfRule>
    <cfRule type="expression" dxfId="4030" priority="6743">
      <formula>$R760&gt;0</formula>
    </cfRule>
    <cfRule type="expression" dxfId="4029" priority="6744">
      <formula>$G760="out"</formula>
    </cfRule>
    <cfRule type="containsText" dxfId="4028" priority="6745" operator="containsText" text="Out">
      <formula>NOT(ISERROR(SEARCH("Out",H760)))</formula>
    </cfRule>
    <cfRule type="expression" dxfId="4027" priority="6746">
      <formula>$D760=1</formula>
    </cfRule>
  </conditionalFormatting>
  <conditionalFormatting sqref="H760">
    <cfRule type="expression" dxfId="4026" priority="6741">
      <formula>$D760=2</formula>
    </cfRule>
  </conditionalFormatting>
  <conditionalFormatting sqref="I760">
    <cfRule type="expression" dxfId="4025" priority="6747">
      <formula>$D760=2</formula>
    </cfRule>
  </conditionalFormatting>
  <conditionalFormatting sqref="C589">
    <cfRule type="expression" dxfId="4024" priority="6729">
      <formula>$D589=1</formula>
    </cfRule>
    <cfRule type="expression" dxfId="4023" priority="6730">
      <formula>$D589=2</formula>
    </cfRule>
    <cfRule type="expression" dxfId="4022" priority="6731">
      <formula>$D589=0</formula>
    </cfRule>
  </conditionalFormatting>
  <conditionalFormatting sqref="Q589">
    <cfRule type="expression" dxfId="4021" priority="6727">
      <formula>$D589=1</formula>
    </cfRule>
  </conditionalFormatting>
  <conditionalFormatting sqref="H589:J589 L589:P589">
    <cfRule type="expression" dxfId="4020" priority="6726">
      <formula>$D589=1</formula>
    </cfRule>
  </conditionalFormatting>
  <conditionalFormatting sqref="H589:J589 L589:Q589">
    <cfRule type="expression" dxfId="4019" priority="6718">
      <formula>$D589=2</formula>
    </cfRule>
    <cfRule type="containsText" dxfId="4018" priority="6720" operator="containsText" text="n/a">
      <formula>NOT(ISERROR(SEARCH("n/a",H589)))</formula>
    </cfRule>
    <cfRule type="expression" dxfId="4017" priority="6721">
      <formula>$R589&gt;0</formula>
    </cfRule>
    <cfRule type="expression" dxfId="4016" priority="6722">
      <formula>$G589="out"</formula>
    </cfRule>
    <cfRule type="containsText" dxfId="4015" priority="6723" operator="containsText" text="Out">
      <formula>NOT(ISERROR(SEARCH("Out",H589)))</formula>
    </cfRule>
    <cfRule type="expression" dxfId="4014" priority="6724">
      <formula>$D589=1</formula>
    </cfRule>
  </conditionalFormatting>
  <conditionalFormatting sqref="H589">
    <cfRule type="expression" dxfId="4013" priority="6719">
      <formula>$D589=2</formula>
    </cfRule>
  </conditionalFormatting>
  <conditionalFormatting sqref="I589">
    <cfRule type="expression" dxfId="4012" priority="6725">
      <formula>$D589=2</formula>
    </cfRule>
  </conditionalFormatting>
  <conditionalFormatting sqref="G438">
    <cfRule type="expression" dxfId="4011" priority="6647">
      <formula>$D438=1</formula>
    </cfRule>
  </conditionalFormatting>
  <conditionalFormatting sqref="Q438">
    <cfRule type="expression" dxfId="4010" priority="6646">
      <formula>$D438=1</formula>
    </cfRule>
  </conditionalFormatting>
  <conditionalFormatting sqref="H438:P438">
    <cfRule type="expression" dxfId="4009" priority="6645">
      <formula>$D438=1</formula>
    </cfRule>
  </conditionalFormatting>
  <conditionalFormatting sqref="G438:Q438">
    <cfRule type="expression" dxfId="4008" priority="6637">
      <formula>$D438=2</formula>
    </cfRule>
    <cfRule type="containsText" dxfId="4007" priority="6639" operator="containsText" text="n/a">
      <formula>NOT(ISERROR(SEARCH("n/a",G438)))</formula>
    </cfRule>
    <cfRule type="expression" dxfId="4006" priority="6640">
      <formula>$R438&gt;0</formula>
    </cfRule>
    <cfRule type="expression" dxfId="4005" priority="6641">
      <formula>$G438="out"</formula>
    </cfRule>
    <cfRule type="containsText" dxfId="4004" priority="6642" operator="containsText" text="Out">
      <formula>NOT(ISERROR(SEARCH("Out",G438)))</formula>
    </cfRule>
    <cfRule type="expression" dxfId="4003" priority="6643">
      <formula>$D438=1</formula>
    </cfRule>
  </conditionalFormatting>
  <conditionalFormatting sqref="H438">
    <cfRule type="expression" dxfId="4002" priority="6638">
      <formula>$D438=2</formula>
    </cfRule>
  </conditionalFormatting>
  <conditionalFormatting sqref="I438">
    <cfRule type="expression" dxfId="4001" priority="6644">
      <formula>$D438=2</formula>
    </cfRule>
  </conditionalFormatting>
  <conditionalFormatting sqref="C438">
    <cfRule type="expression" dxfId="4000" priority="6617">
      <formula>$D438=1</formula>
    </cfRule>
    <cfRule type="expression" dxfId="3999" priority="6618">
      <formula>$D438=2</formula>
    </cfRule>
    <cfRule type="expression" dxfId="3998" priority="6619">
      <formula>$D438=0</formula>
    </cfRule>
  </conditionalFormatting>
  <conditionalFormatting sqref="G442">
    <cfRule type="expression" dxfId="3997" priority="6633">
      <formula>$D442=1</formula>
    </cfRule>
  </conditionalFormatting>
  <conditionalFormatting sqref="Q442">
    <cfRule type="expression" dxfId="3996" priority="6632">
      <formula>$D442=1</formula>
    </cfRule>
  </conditionalFormatting>
  <conditionalFormatting sqref="H442:P442">
    <cfRule type="expression" dxfId="3995" priority="6631">
      <formula>$D442=1</formula>
    </cfRule>
  </conditionalFormatting>
  <conditionalFormatting sqref="G442:Q442">
    <cfRule type="expression" dxfId="3994" priority="6623">
      <formula>$D442=2</formula>
    </cfRule>
    <cfRule type="containsText" dxfId="3993" priority="6625" operator="containsText" text="n/a">
      <formula>NOT(ISERROR(SEARCH("n/a",G442)))</formula>
    </cfRule>
    <cfRule type="expression" dxfId="3992" priority="6626">
      <formula>$R442&gt;0</formula>
    </cfRule>
    <cfRule type="expression" dxfId="3991" priority="6627">
      <formula>$G442="out"</formula>
    </cfRule>
    <cfRule type="containsText" dxfId="3990" priority="6628" operator="containsText" text="Out">
      <formula>NOT(ISERROR(SEARCH("Out",G442)))</formula>
    </cfRule>
    <cfRule type="expression" dxfId="3989" priority="6629">
      <formula>$D442=1</formula>
    </cfRule>
  </conditionalFormatting>
  <conditionalFormatting sqref="H442">
    <cfRule type="expression" dxfId="3988" priority="6624">
      <formula>$D442=2</formula>
    </cfRule>
  </conditionalFormatting>
  <conditionalFormatting sqref="I442">
    <cfRule type="expression" dxfId="3987" priority="6630">
      <formula>$D442=2</formula>
    </cfRule>
  </conditionalFormatting>
  <conditionalFormatting sqref="C442">
    <cfRule type="expression" dxfId="3986" priority="6614">
      <formula>$D442=1</formula>
    </cfRule>
    <cfRule type="expression" dxfId="3985" priority="6615">
      <formula>$D442=2</formula>
    </cfRule>
    <cfRule type="expression" dxfId="3984" priority="6616">
      <formula>$D442=0</formula>
    </cfRule>
  </conditionalFormatting>
  <conditionalFormatting sqref="C434">
    <cfRule type="expression" dxfId="3983" priority="6620">
      <formula>$D434=1</formula>
    </cfRule>
    <cfRule type="expression" dxfId="3982" priority="6621">
      <formula>$D434=2</formula>
    </cfRule>
    <cfRule type="expression" dxfId="3981" priority="6622">
      <formula>$D434=0</formula>
    </cfRule>
  </conditionalFormatting>
  <conditionalFormatting sqref="C26">
    <cfRule type="expression" dxfId="3980" priority="6597">
      <formula>$D26=1</formula>
    </cfRule>
    <cfRule type="expression" dxfId="3979" priority="6598">
      <formula>$D26=2</formula>
    </cfRule>
    <cfRule type="expression" dxfId="3978" priority="6599">
      <formula>$D26=0</formula>
    </cfRule>
  </conditionalFormatting>
  <conditionalFormatting sqref="G26">
    <cfRule type="expression" dxfId="3977" priority="6596">
      <formula>$D26=1</formula>
    </cfRule>
  </conditionalFormatting>
  <conditionalFormatting sqref="Q26">
    <cfRule type="expression" dxfId="3976" priority="6595">
      <formula>$D26=1</formula>
    </cfRule>
  </conditionalFormatting>
  <conditionalFormatting sqref="H26:P26">
    <cfRule type="expression" dxfId="3975" priority="6594">
      <formula>$D26=1</formula>
    </cfRule>
  </conditionalFormatting>
  <conditionalFormatting sqref="G26:Q26">
    <cfRule type="expression" dxfId="3974" priority="6586">
      <formula>$D26=2</formula>
    </cfRule>
    <cfRule type="containsText" dxfId="3973" priority="6588" operator="containsText" text="n/a">
      <formula>NOT(ISERROR(SEARCH("n/a",G26)))</formula>
    </cfRule>
    <cfRule type="expression" dxfId="3972" priority="6589">
      <formula>$R26&gt;0</formula>
    </cfRule>
    <cfRule type="expression" dxfId="3971" priority="6590">
      <formula>$G26="out"</formula>
    </cfRule>
    <cfRule type="containsText" dxfId="3970" priority="6591" operator="containsText" text="Out">
      <formula>NOT(ISERROR(SEARCH("Out",G26)))</formula>
    </cfRule>
    <cfRule type="expression" dxfId="3969" priority="6592">
      <formula>$D26=1</formula>
    </cfRule>
  </conditionalFormatting>
  <conditionalFormatting sqref="H26">
    <cfRule type="expression" dxfId="3968" priority="6587">
      <formula>$D26=2</formula>
    </cfRule>
  </conditionalFormatting>
  <conditionalFormatting sqref="I26">
    <cfRule type="expression" dxfId="3967" priority="6593">
      <formula>$D26=2</formula>
    </cfRule>
  </conditionalFormatting>
  <conditionalFormatting sqref="P26">
    <cfRule type="expression" dxfId="3966" priority="6585">
      <formula>$D26=1</formula>
    </cfRule>
  </conditionalFormatting>
  <conditionalFormatting sqref="C441">
    <cfRule type="expression" dxfId="3965" priority="6562">
      <formula>$D441=1</formula>
    </cfRule>
    <cfRule type="expression" dxfId="3964" priority="6563">
      <formula>$D441=2</formula>
    </cfRule>
    <cfRule type="expression" dxfId="3963" priority="6564">
      <formula>$D441=0</formula>
    </cfRule>
  </conditionalFormatting>
  <conditionalFormatting sqref="G441">
    <cfRule type="expression" dxfId="3962" priority="6561">
      <formula>$D441=1</formula>
    </cfRule>
  </conditionalFormatting>
  <conditionalFormatting sqref="Q441">
    <cfRule type="expression" dxfId="3961" priority="6560">
      <formula>$D441=1</formula>
    </cfRule>
  </conditionalFormatting>
  <conditionalFormatting sqref="H441:P441">
    <cfRule type="expression" dxfId="3960" priority="6559">
      <formula>$D441=1</formula>
    </cfRule>
  </conditionalFormatting>
  <conditionalFormatting sqref="G441:Q441">
    <cfRule type="expression" dxfId="3959" priority="6551">
      <formula>$D441=2</formula>
    </cfRule>
    <cfRule type="containsText" dxfId="3958" priority="6553" operator="containsText" text="n/a">
      <formula>NOT(ISERROR(SEARCH("n/a",G441)))</formula>
    </cfRule>
    <cfRule type="expression" dxfId="3957" priority="6554">
      <formula>$R441&gt;0</formula>
    </cfRule>
    <cfRule type="expression" dxfId="3956" priority="6555">
      <formula>$G441="out"</formula>
    </cfRule>
    <cfRule type="containsText" dxfId="3955" priority="6556" operator="containsText" text="Out">
      <formula>NOT(ISERROR(SEARCH("Out",G441)))</formula>
    </cfRule>
    <cfRule type="expression" dxfId="3954" priority="6557">
      <formula>$D441=1</formula>
    </cfRule>
  </conditionalFormatting>
  <conditionalFormatting sqref="H441">
    <cfRule type="expression" dxfId="3953" priority="6552">
      <formula>$D441=2</formula>
    </cfRule>
  </conditionalFormatting>
  <conditionalFormatting sqref="I441">
    <cfRule type="expression" dxfId="3952" priority="6558">
      <formula>$D441=2</formula>
    </cfRule>
  </conditionalFormatting>
  <conditionalFormatting sqref="C83">
    <cfRule type="expression" dxfId="3951" priority="6548">
      <formula>$D83=1</formula>
    </cfRule>
    <cfRule type="expression" dxfId="3950" priority="6549">
      <formula>$D83=2</formula>
    </cfRule>
    <cfRule type="expression" dxfId="3949" priority="6550">
      <formula>$D83=0</formula>
    </cfRule>
  </conditionalFormatting>
  <conditionalFormatting sqref="G83">
    <cfRule type="expression" dxfId="3948" priority="6547">
      <formula>$D83=1</formula>
    </cfRule>
  </conditionalFormatting>
  <conditionalFormatting sqref="Q83">
    <cfRule type="expression" dxfId="3947" priority="6546">
      <formula>$D83=1</formula>
    </cfRule>
  </conditionalFormatting>
  <conditionalFormatting sqref="H83:P83">
    <cfRule type="expression" dxfId="3946" priority="6545">
      <formula>$D83=1</formula>
    </cfRule>
  </conditionalFormatting>
  <conditionalFormatting sqref="G83:Q83">
    <cfRule type="expression" dxfId="3945" priority="6537">
      <formula>$D83=2</formula>
    </cfRule>
    <cfRule type="containsText" dxfId="3944" priority="6539" operator="containsText" text="n/a">
      <formula>NOT(ISERROR(SEARCH("n/a",G83)))</formula>
    </cfRule>
    <cfRule type="expression" dxfId="3943" priority="6540">
      <formula>$R83&gt;0</formula>
    </cfRule>
    <cfRule type="expression" dxfId="3942" priority="6541">
      <formula>$G83="out"</formula>
    </cfRule>
    <cfRule type="containsText" dxfId="3941" priority="6542" operator="containsText" text="Out">
      <formula>NOT(ISERROR(SEARCH("Out",G83)))</formula>
    </cfRule>
    <cfRule type="expression" dxfId="3940" priority="6543">
      <formula>$D83=1</formula>
    </cfRule>
  </conditionalFormatting>
  <conditionalFormatting sqref="H83">
    <cfRule type="expression" dxfId="3939" priority="6538">
      <formula>$D83=2</formula>
    </cfRule>
  </conditionalFormatting>
  <conditionalFormatting sqref="I83">
    <cfRule type="expression" dxfId="3938" priority="6544">
      <formula>$D83=2</formula>
    </cfRule>
  </conditionalFormatting>
  <conditionalFormatting sqref="C303">
    <cfRule type="expression" dxfId="3937" priority="6534">
      <formula>$D303=1</formula>
    </cfRule>
    <cfRule type="expression" dxfId="3936" priority="6535">
      <formula>$D303=2</formula>
    </cfRule>
    <cfRule type="expression" dxfId="3935" priority="6536">
      <formula>$D303=0</formula>
    </cfRule>
  </conditionalFormatting>
  <conditionalFormatting sqref="G303">
    <cfRule type="expression" dxfId="3934" priority="6533">
      <formula>$D303=1</formula>
    </cfRule>
  </conditionalFormatting>
  <conditionalFormatting sqref="Q303">
    <cfRule type="expression" dxfId="3933" priority="6532">
      <formula>$D303=1</formula>
    </cfRule>
  </conditionalFormatting>
  <conditionalFormatting sqref="H303:P303">
    <cfRule type="expression" dxfId="3932" priority="6531">
      <formula>$D303=1</formula>
    </cfRule>
  </conditionalFormatting>
  <conditionalFormatting sqref="G303:Q303">
    <cfRule type="expression" dxfId="3931" priority="6523">
      <formula>$D303=2</formula>
    </cfRule>
    <cfRule type="containsText" dxfId="3930" priority="6525" operator="containsText" text="n/a">
      <formula>NOT(ISERROR(SEARCH("n/a",G303)))</formula>
    </cfRule>
    <cfRule type="expression" dxfId="3929" priority="6526">
      <formula>$R303&gt;0</formula>
    </cfRule>
    <cfRule type="expression" dxfId="3928" priority="6527">
      <formula>$G303="out"</formula>
    </cfRule>
    <cfRule type="containsText" dxfId="3927" priority="6528" operator="containsText" text="Out">
      <formula>NOT(ISERROR(SEARCH("Out",G303)))</formula>
    </cfRule>
    <cfRule type="expression" dxfId="3926" priority="6529">
      <formula>$D303=1</formula>
    </cfRule>
  </conditionalFormatting>
  <conditionalFormatting sqref="H303">
    <cfRule type="expression" dxfId="3925" priority="6524">
      <formula>$D303=2</formula>
    </cfRule>
  </conditionalFormatting>
  <conditionalFormatting sqref="I303">
    <cfRule type="expression" dxfId="3924" priority="6530">
      <formula>$D303=2</formula>
    </cfRule>
  </conditionalFormatting>
  <conditionalFormatting sqref="C313">
    <cfRule type="expression" dxfId="3923" priority="6520">
      <formula>$D313=1</formula>
    </cfRule>
    <cfRule type="expression" dxfId="3922" priority="6521">
      <formula>$D313=2</formula>
    </cfRule>
    <cfRule type="expression" dxfId="3921" priority="6522">
      <formula>$D313=0</formula>
    </cfRule>
  </conditionalFormatting>
  <conditionalFormatting sqref="G313">
    <cfRule type="expression" dxfId="3920" priority="6519">
      <formula>$D313=1</formula>
    </cfRule>
  </conditionalFormatting>
  <conditionalFormatting sqref="Q313">
    <cfRule type="expression" dxfId="3919" priority="6518">
      <formula>$D313=1</formula>
    </cfRule>
  </conditionalFormatting>
  <conditionalFormatting sqref="H313:P313">
    <cfRule type="expression" dxfId="3918" priority="6517">
      <formula>$D313=1</formula>
    </cfRule>
  </conditionalFormatting>
  <conditionalFormatting sqref="G313:Q313">
    <cfRule type="expression" dxfId="3917" priority="6509">
      <formula>$D313=2</formula>
    </cfRule>
    <cfRule type="containsText" dxfId="3916" priority="6511" operator="containsText" text="n/a">
      <formula>NOT(ISERROR(SEARCH("n/a",G313)))</formula>
    </cfRule>
    <cfRule type="expression" dxfId="3915" priority="6512">
      <formula>$R313&gt;0</formula>
    </cfRule>
    <cfRule type="expression" dxfId="3914" priority="6513">
      <formula>$G313="out"</formula>
    </cfRule>
    <cfRule type="containsText" dxfId="3913" priority="6514" operator="containsText" text="Out">
      <formula>NOT(ISERROR(SEARCH("Out",G313)))</formula>
    </cfRule>
    <cfRule type="expression" dxfId="3912" priority="6515">
      <formula>$D313=1</formula>
    </cfRule>
  </conditionalFormatting>
  <conditionalFormatting sqref="H313">
    <cfRule type="expression" dxfId="3911" priority="6510">
      <formula>$D313=2</formula>
    </cfRule>
  </conditionalFormatting>
  <conditionalFormatting sqref="I313">
    <cfRule type="expression" dxfId="3910" priority="6516">
      <formula>$D313=2</formula>
    </cfRule>
  </conditionalFormatting>
  <conditionalFormatting sqref="C163">
    <cfRule type="expression" dxfId="3909" priority="6442">
      <formula>$D163=1</formula>
    </cfRule>
    <cfRule type="expression" dxfId="3908" priority="6443">
      <formula>$D163=2</formula>
    </cfRule>
    <cfRule type="expression" dxfId="3907" priority="6444">
      <formula>$D163=0</formula>
    </cfRule>
  </conditionalFormatting>
  <conditionalFormatting sqref="G163">
    <cfRule type="expression" dxfId="3906" priority="6441">
      <formula>$D163=1</formula>
    </cfRule>
  </conditionalFormatting>
  <conditionalFormatting sqref="Q163">
    <cfRule type="expression" dxfId="3905" priority="6440">
      <formula>$D163=1</formula>
    </cfRule>
  </conditionalFormatting>
  <conditionalFormatting sqref="H163:P163">
    <cfRule type="expression" dxfId="3904" priority="6439">
      <formula>$D163=1</formula>
    </cfRule>
  </conditionalFormatting>
  <conditionalFormatting sqref="G163:Q163">
    <cfRule type="expression" dxfId="3903" priority="6431">
      <formula>$D163=2</formula>
    </cfRule>
    <cfRule type="containsText" dxfId="3902" priority="6433" operator="containsText" text="n/a">
      <formula>NOT(ISERROR(SEARCH("n/a",G163)))</formula>
    </cfRule>
    <cfRule type="expression" dxfId="3901" priority="6434">
      <formula>$R163&gt;0</formula>
    </cfRule>
    <cfRule type="expression" dxfId="3900" priority="6435">
      <formula>$G163="out"</formula>
    </cfRule>
    <cfRule type="containsText" dxfId="3899" priority="6436" operator="containsText" text="Out">
      <formula>NOT(ISERROR(SEARCH("Out",G163)))</formula>
    </cfRule>
    <cfRule type="expression" dxfId="3898" priority="6437">
      <formula>$D163=1</formula>
    </cfRule>
  </conditionalFormatting>
  <conditionalFormatting sqref="H163">
    <cfRule type="expression" dxfId="3897" priority="6432">
      <formula>$D163=2</formula>
    </cfRule>
  </conditionalFormatting>
  <conditionalFormatting sqref="I163">
    <cfRule type="expression" dxfId="3896" priority="6438">
      <formula>$D163=2</formula>
    </cfRule>
  </conditionalFormatting>
  <conditionalFormatting sqref="C368">
    <cfRule type="expression" dxfId="3895" priority="6428">
      <formula>$D368=1</formula>
    </cfRule>
    <cfRule type="expression" dxfId="3894" priority="6429">
      <formula>$D368=2</formula>
    </cfRule>
    <cfRule type="expression" dxfId="3893" priority="6430">
      <formula>$D368=0</formula>
    </cfRule>
  </conditionalFormatting>
  <conditionalFormatting sqref="Q368">
    <cfRule type="expression" dxfId="3892" priority="6427">
      <formula>$D368=1</formula>
    </cfRule>
  </conditionalFormatting>
  <conditionalFormatting sqref="P368">
    <cfRule type="expression" dxfId="3891" priority="6426">
      <formula>$D368=1</formula>
    </cfRule>
  </conditionalFormatting>
  <conditionalFormatting sqref="H368:Q368">
    <cfRule type="expression" dxfId="3890" priority="6425">
      <formula>$D368=1</formula>
    </cfRule>
  </conditionalFormatting>
  <conditionalFormatting sqref="H368:Q368">
    <cfRule type="expression" dxfId="3889" priority="6417">
      <formula>$D368=2</formula>
    </cfRule>
    <cfRule type="containsText" dxfId="3888" priority="6419" operator="containsText" text="n/a">
      <formula>NOT(ISERROR(SEARCH("n/a",H368)))</formula>
    </cfRule>
    <cfRule type="expression" dxfId="3887" priority="6420">
      <formula>$R368&gt;0</formula>
    </cfRule>
    <cfRule type="expression" dxfId="3886" priority="6421">
      <formula>$G368="out"</formula>
    </cfRule>
    <cfRule type="containsText" dxfId="3885" priority="6422" operator="containsText" text="Out">
      <formula>NOT(ISERROR(SEARCH("Out",H368)))</formula>
    </cfRule>
    <cfRule type="expression" dxfId="3884" priority="6423">
      <formula>$D368=1</formula>
    </cfRule>
  </conditionalFormatting>
  <conditionalFormatting sqref="H368">
    <cfRule type="expression" dxfId="3883" priority="6418">
      <formula>$D368=2</formula>
    </cfRule>
  </conditionalFormatting>
  <conditionalFormatting sqref="I368">
    <cfRule type="expression" dxfId="3882" priority="6424">
      <formula>$D368=2</formula>
    </cfRule>
  </conditionalFormatting>
  <conditionalFormatting sqref="C24">
    <cfRule type="expression" dxfId="3881" priority="6271">
      <formula>$D24=1</formula>
    </cfRule>
    <cfRule type="expression" dxfId="3880" priority="6272">
      <formula>$D24=2</formula>
    </cfRule>
    <cfRule type="expression" dxfId="3879" priority="6273">
      <formula>$D24=0</formula>
    </cfRule>
  </conditionalFormatting>
  <conditionalFormatting sqref="G24">
    <cfRule type="expression" dxfId="3878" priority="6290">
      <formula>$D24=1</formula>
    </cfRule>
  </conditionalFormatting>
  <conditionalFormatting sqref="Q24">
    <cfRule type="expression" dxfId="3877" priority="6289">
      <formula>$D24=1</formula>
    </cfRule>
  </conditionalFormatting>
  <conditionalFormatting sqref="H24:P24">
    <cfRule type="expression" dxfId="3876" priority="6288">
      <formula>$D24=1</formula>
    </cfRule>
  </conditionalFormatting>
  <conditionalFormatting sqref="G24:Q24">
    <cfRule type="expression" dxfId="3875" priority="6280">
      <formula>$D24=2</formula>
    </cfRule>
    <cfRule type="containsText" dxfId="3874" priority="6282" operator="containsText" text="n/a">
      <formula>NOT(ISERROR(SEARCH("n/a",G24)))</formula>
    </cfRule>
    <cfRule type="expression" dxfId="3873" priority="6283">
      <formula>$R24&gt;0</formula>
    </cfRule>
    <cfRule type="expression" dxfId="3872" priority="6284">
      <formula>$G24="out"</formula>
    </cfRule>
    <cfRule type="containsText" dxfId="3871" priority="6285" operator="containsText" text="Out">
      <formula>NOT(ISERROR(SEARCH("Out",G24)))</formula>
    </cfRule>
    <cfRule type="expression" dxfId="3870" priority="6286">
      <formula>$D24=1</formula>
    </cfRule>
  </conditionalFormatting>
  <conditionalFormatting sqref="H24">
    <cfRule type="expression" dxfId="3869" priority="6281">
      <formula>$D24=2</formula>
    </cfRule>
  </conditionalFormatting>
  <conditionalFormatting sqref="I24">
    <cfRule type="expression" dxfId="3868" priority="6287">
      <formula>$D24=2</formula>
    </cfRule>
  </conditionalFormatting>
  <conditionalFormatting sqref="G428">
    <cfRule type="expression" dxfId="3867" priority="6267">
      <formula>$D428=1</formula>
    </cfRule>
  </conditionalFormatting>
  <conditionalFormatting sqref="P428:P429 H428:O428">
    <cfRule type="expression" dxfId="3866" priority="6265">
      <formula>$D428=1</formula>
    </cfRule>
  </conditionalFormatting>
  <conditionalFormatting sqref="P428:P429 G428:O428">
    <cfRule type="expression" dxfId="3865" priority="6257">
      <formula>$D428=2</formula>
    </cfRule>
    <cfRule type="containsText" dxfId="3864" priority="6259" operator="containsText" text="n/a">
      <formula>NOT(ISERROR(SEARCH("n/a",G428)))</formula>
    </cfRule>
    <cfRule type="expression" dxfId="3863" priority="6260">
      <formula>$R428&gt;0</formula>
    </cfRule>
    <cfRule type="expression" dxfId="3862" priority="6261">
      <formula>$G428="out"</formula>
    </cfRule>
    <cfRule type="containsText" dxfId="3861" priority="6262" operator="containsText" text="Out">
      <formula>NOT(ISERROR(SEARCH("Out",G428)))</formula>
    </cfRule>
    <cfRule type="expression" dxfId="3860" priority="6263">
      <formula>$D428=1</formula>
    </cfRule>
  </conditionalFormatting>
  <conditionalFormatting sqref="H428">
    <cfRule type="expression" dxfId="3859" priority="6258">
      <formula>$D428=2</formula>
    </cfRule>
  </conditionalFormatting>
  <conditionalFormatting sqref="I428">
    <cfRule type="expression" dxfId="3858" priority="6264">
      <formula>$D428=2</formula>
    </cfRule>
  </conditionalFormatting>
  <conditionalFormatting sqref="H429 O429:P429">
    <cfRule type="expression" dxfId="3857" priority="6251">
      <formula>$D429=1</formula>
    </cfRule>
  </conditionalFormatting>
  <conditionalFormatting sqref="H429 O429:P429">
    <cfRule type="expression" dxfId="3856" priority="6243">
      <formula>$D429=2</formula>
    </cfRule>
    <cfRule type="containsText" dxfId="3855" priority="6245" operator="containsText" text="n/a">
      <formula>NOT(ISERROR(SEARCH("n/a",H429)))</formula>
    </cfRule>
    <cfRule type="expression" dxfId="3854" priority="6246">
      <formula>$R429&gt;0</formula>
    </cfRule>
    <cfRule type="expression" dxfId="3853" priority="6247">
      <formula>$G429="out"</formula>
    </cfRule>
    <cfRule type="containsText" dxfId="3852" priority="6248" operator="containsText" text="Out">
      <formula>NOT(ISERROR(SEARCH("Out",H429)))</formula>
    </cfRule>
    <cfRule type="expression" dxfId="3851" priority="6249">
      <formula>$D429=1</formula>
    </cfRule>
  </conditionalFormatting>
  <conditionalFormatting sqref="H429">
    <cfRule type="expression" dxfId="3850" priority="6244">
      <formula>$D429=2</formula>
    </cfRule>
  </conditionalFormatting>
  <conditionalFormatting sqref="C428">
    <cfRule type="expression" dxfId="3849" priority="6240">
      <formula>$D428=1</formula>
    </cfRule>
    <cfRule type="expression" dxfId="3848" priority="6241">
      <formula>$D428=2</formula>
    </cfRule>
    <cfRule type="expression" dxfId="3847" priority="6242">
      <formula>$D428=0</formula>
    </cfRule>
  </conditionalFormatting>
  <conditionalFormatting sqref="C429">
    <cfRule type="expression" dxfId="3846" priority="6229">
      <formula>$D429=1</formula>
    </cfRule>
    <cfRule type="expression" dxfId="3845" priority="6230">
      <formula>$D429=2</formula>
    </cfRule>
    <cfRule type="expression" dxfId="3844" priority="6231">
      <formula>$D429=0</formula>
    </cfRule>
  </conditionalFormatting>
  <conditionalFormatting sqref="G429">
    <cfRule type="expression" dxfId="3843" priority="6228">
      <formula>$D429=1</formula>
    </cfRule>
  </conditionalFormatting>
  <conditionalFormatting sqref="G429">
    <cfRule type="expression" dxfId="3842" priority="6222">
      <formula>$D429=2</formula>
    </cfRule>
    <cfRule type="containsText" dxfId="3841" priority="6223" operator="containsText" text="n/a">
      <formula>NOT(ISERROR(SEARCH("n/a",G429)))</formula>
    </cfRule>
    <cfRule type="expression" dxfId="3840" priority="6224">
      <formula>$R429&gt;0</formula>
    </cfRule>
    <cfRule type="expression" dxfId="3839" priority="6225">
      <formula>$G429="out"</formula>
    </cfRule>
    <cfRule type="containsText" dxfId="3838" priority="6226" operator="containsText" text="Out">
      <formula>NOT(ISERROR(SEARCH("Out",G429)))</formula>
    </cfRule>
    <cfRule type="expression" dxfId="3837" priority="6227">
      <formula>$D429=1</formula>
    </cfRule>
  </conditionalFormatting>
  <conditionalFormatting sqref="C424">
    <cfRule type="expression" dxfId="3836" priority="6219">
      <formula>$D424=1</formula>
    </cfRule>
    <cfRule type="expression" dxfId="3835" priority="6220">
      <formula>$D424=2</formula>
    </cfRule>
    <cfRule type="expression" dxfId="3834" priority="6221">
      <formula>$D424=0</formula>
    </cfRule>
  </conditionalFormatting>
  <conditionalFormatting sqref="I429">
    <cfRule type="expression" dxfId="3833" priority="6218">
      <formula>$D429=1</formula>
    </cfRule>
  </conditionalFormatting>
  <conditionalFormatting sqref="I429">
    <cfRule type="expression" dxfId="3832" priority="6211">
      <formula>$D429=2</formula>
    </cfRule>
    <cfRule type="containsText" dxfId="3831" priority="6212" operator="containsText" text="n/a">
      <formula>NOT(ISERROR(SEARCH("n/a",I429)))</formula>
    </cfRule>
    <cfRule type="expression" dxfId="3830" priority="6213">
      <formula>$R429&gt;0</formula>
    </cfRule>
    <cfRule type="expression" dxfId="3829" priority="6214">
      <formula>$G429="out"</formula>
    </cfRule>
    <cfRule type="containsText" dxfId="3828" priority="6215" operator="containsText" text="Out">
      <formula>NOT(ISERROR(SEARCH("Out",I429)))</formula>
    </cfRule>
    <cfRule type="expression" dxfId="3827" priority="6216">
      <formula>$D429=1</formula>
    </cfRule>
  </conditionalFormatting>
  <conditionalFormatting sqref="I429">
    <cfRule type="expression" dxfId="3826" priority="6217">
      <formula>$D429=2</formula>
    </cfRule>
  </conditionalFormatting>
  <conditionalFormatting sqref="J429:N429">
    <cfRule type="expression" dxfId="3825" priority="6210">
      <formula>$D429=1</formula>
    </cfRule>
  </conditionalFormatting>
  <conditionalFormatting sqref="J429:N429">
    <cfRule type="expression" dxfId="3824" priority="6204">
      <formula>$D429=2</formula>
    </cfRule>
    <cfRule type="containsText" dxfId="3823" priority="6205" operator="containsText" text="n/a">
      <formula>NOT(ISERROR(SEARCH("n/a",J429)))</formula>
    </cfRule>
    <cfRule type="expression" dxfId="3822" priority="6206">
      <formula>$R429&gt;0</formula>
    </cfRule>
    <cfRule type="expression" dxfId="3821" priority="6207">
      <formula>$G429="out"</formula>
    </cfRule>
    <cfRule type="containsText" dxfId="3820" priority="6208" operator="containsText" text="Out">
      <formula>NOT(ISERROR(SEARCH("Out",J429)))</formula>
    </cfRule>
    <cfRule type="expression" dxfId="3819" priority="6209">
      <formula>$D429=1</formula>
    </cfRule>
  </conditionalFormatting>
  <conditionalFormatting sqref="C28">
    <cfRule type="expression" dxfId="3818" priority="6110">
      <formula>$D28=1</formula>
    </cfRule>
    <cfRule type="expression" dxfId="3817" priority="6111">
      <formula>$D28=2</formula>
    </cfRule>
    <cfRule type="expression" dxfId="3816" priority="6112">
      <formula>$D28=0</formula>
    </cfRule>
  </conditionalFormatting>
  <conditionalFormatting sqref="C242">
    <cfRule type="expression" dxfId="3815" priority="6162">
      <formula>$D242=1</formula>
    </cfRule>
    <cfRule type="expression" dxfId="3814" priority="6163">
      <formula>$D242=2</formula>
    </cfRule>
    <cfRule type="expression" dxfId="3813" priority="6164">
      <formula>$D242=0</formula>
    </cfRule>
  </conditionalFormatting>
  <conditionalFormatting sqref="G242:G243">
    <cfRule type="expression" dxfId="3812" priority="6161">
      <formula>$D242=1</formula>
    </cfRule>
  </conditionalFormatting>
  <conditionalFormatting sqref="Q242">
    <cfRule type="expression" dxfId="3811" priority="6160">
      <formula>$D242=1</formula>
    </cfRule>
  </conditionalFormatting>
  <conditionalFormatting sqref="H242:P242">
    <cfRule type="expression" dxfId="3810" priority="6159">
      <formula>$D242=1</formula>
    </cfRule>
  </conditionalFormatting>
  <conditionalFormatting sqref="G242:Q242 G243">
    <cfRule type="expression" dxfId="3809" priority="6151">
      <formula>$D242=2</formula>
    </cfRule>
    <cfRule type="containsText" dxfId="3808" priority="6153" operator="containsText" text="n/a">
      <formula>NOT(ISERROR(SEARCH("n/a",G242)))</formula>
    </cfRule>
    <cfRule type="expression" dxfId="3807" priority="6154">
      <formula>$R242&gt;0</formula>
    </cfRule>
    <cfRule type="expression" dxfId="3806" priority="6155">
      <formula>$G242="out"</formula>
    </cfRule>
    <cfRule type="containsText" dxfId="3805" priority="6156" operator="containsText" text="Out">
      <formula>NOT(ISERROR(SEARCH("Out",G242)))</formula>
    </cfRule>
    <cfRule type="expression" dxfId="3804" priority="6157">
      <formula>$D242=1</formula>
    </cfRule>
  </conditionalFormatting>
  <conditionalFormatting sqref="H242">
    <cfRule type="expression" dxfId="3803" priority="6152">
      <formula>$D242=2</formula>
    </cfRule>
  </conditionalFormatting>
  <conditionalFormatting sqref="I242">
    <cfRule type="expression" dxfId="3802" priority="6158">
      <formula>$D242=2</formula>
    </cfRule>
  </conditionalFormatting>
  <conditionalFormatting sqref="C519">
    <cfRule type="expression" dxfId="3801" priority="5814">
      <formula>$D519=1</formula>
    </cfRule>
    <cfRule type="expression" dxfId="3800" priority="5815">
      <formula>$D519=2</formula>
    </cfRule>
    <cfRule type="expression" dxfId="3799" priority="5816">
      <formula>$D519=0</formula>
    </cfRule>
  </conditionalFormatting>
  <conditionalFormatting sqref="Q519">
    <cfRule type="expression" dxfId="3798" priority="5812">
      <formula>$D519=1</formula>
    </cfRule>
  </conditionalFormatting>
  <conditionalFormatting sqref="H519:P519">
    <cfRule type="expression" dxfId="3797" priority="5811">
      <formula>$D519=1</formula>
    </cfRule>
  </conditionalFormatting>
  <conditionalFormatting sqref="H519:Q519">
    <cfRule type="expression" dxfId="3796" priority="5803">
      <formula>$D519=2</formula>
    </cfRule>
    <cfRule type="containsText" dxfId="3795" priority="5805" operator="containsText" text="n/a">
      <formula>NOT(ISERROR(SEARCH("n/a",H519)))</formula>
    </cfRule>
    <cfRule type="expression" dxfId="3794" priority="5806">
      <formula>$R519&gt;0</formula>
    </cfRule>
    <cfRule type="expression" dxfId="3793" priority="5807">
      <formula>$G519="out"</formula>
    </cfRule>
    <cfRule type="containsText" dxfId="3792" priority="5808" operator="containsText" text="Out">
      <formula>NOT(ISERROR(SEARCH("Out",H519)))</formula>
    </cfRule>
    <cfRule type="expression" dxfId="3791" priority="5809">
      <formula>$D519=1</formula>
    </cfRule>
  </conditionalFormatting>
  <conditionalFormatting sqref="H519">
    <cfRule type="expression" dxfId="3790" priority="5804">
      <formula>$D519=2</formula>
    </cfRule>
  </conditionalFormatting>
  <conditionalFormatting sqref="I519">
    <cfRule type="expression" dxfId="3789" priority="5810">
      <formula>$D519=2</formula>
    </cfRule>
  </conditionalFormatting>
  <conditionalFormatting sqref="Q476 Q478 Q459:Q460 Q466:Q468 Q449:Q457">
    <cfRule type="expression" dxfId="3788" priority="6122">
      <formula>$D449=1</formula>
    </cfRule>
  </conditionalFormatting>
  <conditionalFormatting sqref="H476:P476 H478:P478 H459:P460 H466:P468 H449:P457">
    <cfRule type="expression" dxfId="3787" priority="6121">
      <formula>$D449=1</formula>
    </cfRule>
  </conditionalFormatting>
  <conditionalFormatting sqref="H476:Q476 H478:Q478 H459:Q460 H466:Q468 H449:Q457">
    <cfRule type="expression" dxfId="3786" priority="6113">
      <formula>$D449=2</formula>
    </cfRule>
    <cfRule type="containsText" dxfId="3785" priority="6115" operator="containsText" text="n/a">
      <formula>NOT(ISERROR(SEARCH("n/a",H449)))</formula>
    </cfRule>
    <cfRule type="expression" dxfId="3784" priority="6116">
      <formula>$R449&gt;0</formula>
    </cfRule>
    <cfRule type="expression" dxfId="3783" priority="6117">
      <formula>$G449="out"</formula>
    </cfRule>
    <cfRule type="containsText" dxfId="3782" priority="6118" operator="containsText" text="Out">
      <formula>NOT(ISERROR(SEARCH("Out",H449)))</formula>
    </cfRule>
    <cfRule type="expression" dxfId="3781" priority="6119">
      <formula>$D449=1</formula>
    </cfRule>
  </conditionalFormatting>
  <conditionalFormatting sqref="H476 H478 H459:H460 H466:H468 H449:H457">
    <cfRule type="expression" dxfId="3780" priority="6114">
      <formula>$D449=2</formula>
    </cfRule>
  </conditionalFormatting>
  <conditionalFormatting sqref="I476 I478 I459:I460 I466:I468 I449:I457">
    <cfRule type="expression" dxfId="3779" priority="6120">
      <formula>$D449=2</formula>
    </cfRule>
  </conditionalFormatting>
  <conditionalFormatting sqref="Q28">
    <cfRule type="expression" dxfId="3778" priority="6108">
      <formula>$D28=1</formula>
    </cfRule>
  </conditionalFormatting>
  <conditionalFormatting sqref="H28:P28">
    <cfRule type="expression" dxfId="3777" priority="6107">
      <formula>$D28=1</formula>
    </cfRule>
  </conditionalFormatting>
  <conditionalFormatting sqref="H28:Q28">
    <cfRule type="expression" dxfId="3776" priority="6099">
      <formula>$D28=2</formula>
    </cfRule>
    <cfRule type="containsText" dxfId="3775" priority="6101" operator="containsText" text="n/a">
      <formula>NOT(ISERROR(SEARCH("n/a",H28)))</formula>
    </cfRule>
    <cfRule type="expression" dxfId="3774" priority="6102">
      <formula>$R28&gt;0</formula>
    </cfRule>
    <cfRule type="expression" dxfId="3773" priority="6103">
      <formula>$G28="out"</formula>
    </cfRule>
    <cfRule type="containsText" dxfId="3772" priority="6104" operator="containsText" text="Out">
      <formula>NOT(ISERROR(SEARCH("Out",H28)))</formula>
    </cfRule>
    <cfRule type="expression" dxfId="3771" priority="6105">
      <formula>$D28=1</formula>
    </cfRule>
  </conditionalFormatting>
  <conditionalFormatting sqref="H28">
    <cfRule type="expression" dxfId="3770" priority="6100">
      <formula>$D28=2</formula>
    </cfRule>
  </conditionalFormatting>
  <conditionalFormatting sqref="I28">
    <cfRule type="expression" dxfId="3769" priority="6106">
      <formula>$D28=2</formula>
    </cfRule>
  </conditionalFormatting>
  <conditionalFormatting sqref="G15">
    <cfRule type="expression" dxfId="3768" priority="6098">
      <formula>$D15=1</formula>
    </cfRule>
  </conditionalFormatting>
  <conditionalFormatting sqref="Q15">
    <cfRule type="expression" dxfId="3767" priority="6097">
      <formula>$D15=1</formula>
    </cfRule>
  </conditionalFormatting>
  <conditionalFormatting sqref="H15:P15">
    <cfRule type="expression" dxfId="3766" priority="6096">
      <formula>$D15=1</formula>
    </cfRule>
  </conditionalFormatting>
  <conditionalFormatting sqref="G15:Q15">
    <cfRule type="expression" dxfId="3765" priority="6088">
      <formula>$D15=2</formula>
    </cfRule>
    <cfRule type="containsText" dxfId="3764" priority="6090" operator="containsText" text="n/a">
      <formula>NOT(ISERROR(SEARCH("n/a",G15)))</formula>
    </cfRule>
    <cfRule type="expression" dxfId="3763" priority="6091">
      <formula>$R15&gt;0</formula>
    </cfRule>
    <cfRule type="expression" dxfId="3762" priority="6092">
      <formula>$G15="out"</formula>
    </cfRule>
    <cfRule type="containsText" dxfId="3761" priority="6093" operator="containsText" text="Out">
      <formula>NOT(ISERROR(SEARCH("Out",G15)))</formula>
    </cfRule>
    <cfRule type="expression" dxfId="3760" priority="6094">
      <formula>$D15=1</formula>
    </cfRule>
  </conditionalFormatting>
  <conditionalFormatting sqref="H15">
    <cfRule type="expression" dxfId="3759" priority="6089">
      <formula>$D15=2</formula>
    </cfRule>
  </conditionalFormatting>
  <conditionalFormatting sqref="I15">
    <cfRule type="expression" dxfId="3758" priority="6095">
      <formula>$D15=2</formula>
    </cfRule>
  </conditionalFormatting>
  <conditionalFormatting sqref="C76">
    <cfRule type="expression" dxfId="3757" priority="5986">
      <formula>$D76=1</formula>
    </cfRule>
    <cfRule type="expression" dxfId="3756" priority="5987">
      <formula>$D76=2</formula>
    </cfRule>
    <cfRule type="expression" dxfId="3755" priority="5988">
      <formula>$D76=0</formula>
    </cfRule>
  </conditionalFormatting>
  <conditionalFormatting sqref="G76">
    <cfRule type="expression" dxfId="3754" priority="5985">
      <formula>$D76=1</formula>
    </cfRule>
  </conditionalFormatting>
  <conditionalFormatting sqref="Q76">
    <cfRule type="expression" dxfId="3753" priority="5984">
      <formula>$D76=1</formula>
    </cfRule>
  </conditionalFormatting>
  <conditionalFormatting sqref="H76:P76">
    <cfRule type="expression" dxfId="3752" priority="5983">
      <formula>$D76=1</formula>
    </cfRule>
  </conditionalFormatting>
  <conditionalFormatting sqref="G76:Q76">
    <cfRule type="expression" dxfId="3751" priority="5975">
      <formula>$D76=2</formula>
    </cfRule>
    <cfRule type="containsText" dxfId="3750" priority="5977" operator="containsText" text="n/a">
      <formula>NOT(ISERROR(SEARCH("n/a",G76)))</formula>
    </cfRule>
    <cfRule type="expression" dxfId="3749" priority="5978">
      <formula>$R76&gt;0</formula>
    </cfRule>
    <cfRule type="expression" dxfId="3748" priority="5979">
      <formula>$G76="out"</formula>
    </cfRule>
    <cfRule type="containsText" dxfId="3747" priority="5980" operator="containsText" text="Out">
      <formula>NOT(ISERROR(SEARCH("Out",G76)))</formula>
    </cfRule>
    <cfRule type="expression" dxfId="3746" priority="5981">
      <formula>$D76=1</formula>
    </cfRule>
  </conditionalFormatting>
  <conditionalFormatting sqref="H76">
    <cfRule type="expression" dxfId="3745" priority="5976">
      <formula>$D76=2</formula>
    </cfRule>
  </conditionalFormatting>
  <conditionalFormatting sqref="I76">
    <cfRule type="expression" dxfId="3744" priority="5982">
      <formula>$D76=2</formula>
    </cfRule>
  </conditionalFormatting>
  <conditionalFormatting sqref="C67">
    <cfRule type="expression" dxfId="3743" priority="5972">
      <formula>$D67=1</formula>
    </cfRule>
    <cfRule type="expression" dxfId="3742" priority="5973">
      <formula>$D67=2</formula>
    </cfRule>
    <cfRule type="expression" dxfId="3741" priority="5974">
      <formula>$D67=0</formula>
    </cfRule>
  </conditionalFormatting>
  <conditionalFormatting sqref="G67">
    <cfRule type="expression" dxfId="3740" priority="5971">
      <formula>$D67=1</formula>
    </cfRule>
  </conditionalFormatting>
  <conditionalFormatting sqref="Q67">
    <cfRule type="expression" dxfId="3739" priority="5970">
      <formula>$D67=1</formula>
    </cfRule>
  </conditionalFormatting>
  <conditionalFormatting sqref="H67:P67 J68:J70">
    <cfRule type="expression" dxfId="3738" priority="5969">
      <formula>$D67=1</formula>
    </cfRule>
  </conditionalFormatting>
  <conditionalFormatting sqref="G67:Q67 J68:J70">
    <cfRule type="expression" dxfId="3737" priority="5961">
      <formula>$D67=2</formula>
    </cfRule>
    <cfRule type="containsText" dxfId="3736" priority="5963" operator="containsText" text="n/a">
      <formula>NOT(ISERROR(SEARCH("n/a",G67)))</formula>
    </cfRule>
    <cfRule type="expression" dxfId="3735" priority="5964">
      <formula>$R67&gt;0</formula>
    </cfRule>
    <cfRule type="expression" dxfId="3734" priority="5965">
      <formula>$G67="out"</formula>
    </cfRule>
    <cfRule type="containsText" dxfId="3733" priority="5966" operator="containsText" text="Out">
      <formula>NOT(ISERROR(SEARCH("Out",G67)))</formula>
    </cfRule>
    <cfRule type="expression" dxfId="3732" priority="5967">
      <formula>$D67=1</formula>
    </cfRule>
  </conditionalFormatting>
  <conditionalFormatting sqref="H67">
    <cfRule type="expression" dxfId="3731" priority="5962">
      <formula>$D67=2</formula>
    </cfRule>
  </conditionalFormatting>
  <conditionalFormatting sqref="I67">
    <cfRule type="expression" dxfId="3730" priority="5968">
      <formula>$D67=2</formula>
    </cfRule>
  </conditionalFormatting>
  <conditionalFormatting sqref="C408:C409">
    <cfRule type="expression" dxfId="3729" priority="5898">
      <formula>$D408=1</formula>
    </cfRule>
    <cfRule type="expression" dxfId="3728" priority="5899">
      <formula>$D408=2</formula>
    </cfRule>
    <cfRule type="expression" dxfId="3727" priority="5900">
      <formula>$D408=0</formula>
    </cfRule>
  </conditionalFormatting>
  <conditionalFormatting sqref="Q408:Q409">
    <cfRule type="expression" dxfId="3726" priority="5896">
      <formula>$D408=1</formula>
    </cfRule>
  </conditionalFormatting>
  <conditionalFormatting sqref="J408:P409 J410:J411 H408:H409">
    <cfRule type="expression" dxfId="3725" priority="5895">
      <formula>$D408=1</formula>
    </cfRule>
  </conditionalFormatting>
  <conditionalFormatting sqref="J408:Q409 J410:J411 H408:H409">
    <cfRule type="expression" dxfId="3724" priority="5887">
      <formula>$D408=2</formula>
    </cfRule>
    <cfRule type="containsText" dxfId="3723" priority="5889" operator="containsText" text="n/a">
      <formula>NOT(ISERROR(SEARCH("n/a",H408)))</formula>
    </cfRule>
    <cfRule type="expression" dxfId="3722" priority="5890">
      <formula>$R408&gt;0</formula>
    </cfRule>
    <cfRule type="expression" dxfId="3721" priority="5891">
      <formula>$G408="out"</formula>
    </cfRule>
    <cfRule type="containsText" dxfId="3720" priority="5892" operator="containsText" text="Out">
      <formula>NOT(ISERROR(SEARCH("Out",H408)))</formula>
    </cfRule>
    <cfRule type="expression" dxfId="3719" priority="5893">
      <formula>$D408=1</formula>
    </cfRule>
  </conditionalFormatting>
  <conditionalFormatting sqref="H408:H409">
    <cfRule type="expression" dxfId="3718" priority="5888">
      <formula>$D408=2</formula>
    </cfRule>
  </conditionalFormatting>
  <conditionalFormatting sqref="C290">
    <cfRule type="expression" dxfId="3717" priority="5884">
      <formula>$D290=1</formula>
    </cfRule>
    <cfRule type="expression" dxfId="3716" priority="5885">
      <formula>$D290=2</formula>
    </cfRule>
    <cfRule type="expression" dxfId="3715" priority="5886">
      <formula>$D290=0</formula>
    </cfRule>
  </conditionalFormatting>
  <conditionalFormatting sqref="G290">
    <cfRule type="expression" dxfId="3714" priority="5883">
      <formula>$D290=1</formula>
    </cfRule>
  </conditionalFormatting>
  <conditionalFormatting sqref="Q290">
    <cfRule type="expression" dxfId="3713" priority="5882">
      <formula>$D290=1</formula>
    </cfRule>
  </conditionalFormatting>
  <conditionalFormatting sqref="H290:P290">
    <cfRule type="expression" dxfId="3712" priority="5881">
      <formula>$D290=1</formula>
    </cfRule>
  </conditionalFormatting>
  <conditionalFormatting sqref="G290:Q290">
    <cfRule type="expression" dxfId="3711" priority="5873">
      <formula>$D290=2</formula>
    </cfRule>
    <cfRule type="containsText" dxfId="3710" priority="5875" operator="containsText" text="n/a">
      <formula>NOT(ISERROR(SEARCH("n/a",G290)))</formula>
    </cfRule>
    <cfRule type="expression" dxfId="3709" priority="5876">
      <formula>$R290&gt;0</formula>
    </cfRule>
    <cfRule type="expression" dxfId="3708" priority="5877">
      <formula>$G290="out"</formula>
    </cfRule>
    <cfRule type="containsText" dxfId="3707" priority="5878" operator="containsText" text="Out">
      <formula>NOT(ISERROR(SEARCH("Out",G290)))</formula>
    </cfRule>
    <cfRule type="expression" dxfId="3706" priority="5879">
      <formula>$D290=1</formula>
    </cfRule>
  </conditionalFormatting>
  <conditionalFormatting sqref="H290">
    <cfRule type="expression" dxfId="3705" priority="5874">
      <formula>$D290=2</formula>
    </cfRule>
  </conditionalFormatting>
  <conditionalFormatting sqref="I290">
    <cfRule type="expression" dxfId="3704" priority="5880">
      <formula>$D290=2</formula>
    </cfRule>
  </conditionalFormatting>
  <conditionalFormatting sqref="C520">
    <cfRule type="expression" dxfId="3703" priority="5870">
      <formula>$D520=1</formula>
    </cfRule>
    <cfRule type="expression" dxfId="3702" priority="5871">
      <formula>$D520=2</formula>
    </cfRule>
    <cfRule type="expression" dxfId="3701" priority="5872">
      <formula>$D520=0</formula>
    </cfRule>
  </conditionalFormatting>
  <conditionalFormatting sqref="G520">
    <cfRule type="expression" dxfId="3700" priority="5869">
      <formula>$D520=1</formula>
    </cfRule>
  </conditionalFormatting>
  <conditionalFormatting sqref="Q520">
    <cfRule type="expression" dxfId="3699" priority="5868">
      <formula>$D520=1</formula>
    </cfRule>
  </conditionalFormatting>
  <conditionalFormatting sqref="H520:P520">
    <cfRule type="expression" dxfId="3698" priority="5867">
      <formula>$D520=1</formula>
    </cfRule>
  </conditionalFormatting>
  <conditionalFormatting sqref="G520:Q520">
    <cfRule type="expression" dxfId="3697" priority="5859">
      <formula>$D520=2</formula>
    </cfRule>
    <cfRule type="containsText" dxfId="3696" priority="5861" operator="containsText" text="n/a">
      <formula>NOT(ISERROR(SEARCH("n/a",G520)))</formula>
    </cfRule>
    <cfRule type="expression" dxfId="3695" priority="5862">
      <formula>$R520&gt;0</formula>
    </cfRule>
    <cfRule type="expression" dxfId="3694" priority="5863">
      <formula>$G520="out"</formula>
    </cfRule>
    <cfRule type="containsText" dxfId="3693" priority="5864" operator="containsText" text="Out">
      <formula>NOT(ISERROR(SEARCH("Out",G520)))</formula>
    </cfRule>
    <cfRule type="expression" dxfId="3692" priority="5865">
      <formula>$D520=1</formula>
    </cfRule>
  </conditionalFormatting>
  <conditionalFormatting sqref="H520">
    <cfRule type="expression" dxfId="3691" priority="5860">
      <formula>$D520=2</formula>
    </cfRule>
  </conditionalFormatting>
  <conditionalFormatting sqref="I520">
    <cfRule type="expression" dxfId="3690" priority="5866">
      <formula>$D520=2</formula>
    </cfRule>
  </conditionalFormatting>
  <conditionalFormatting sqref="C518">
    <cfRule type="expression" dxfId="3689" priority="5842">
      <formula>$D518=1</formula>
    </cfRule>
    <cfRule type="expression" dxfId="3688" priority="5843">
      <formula>$D518=2</formula>
    </cfRule>
    <cfRule type="expression" dxfId="3687" priority="5844">
      <formula>$D518=0</formula>
    </cfRule>
  </conditionalFormatting>
  <conditionalFormatting sqref="Q518">
    <cfRule type="expression" dxfId="3686" priority="5840">
      <formula>$D518=1</formula>
    </cfRule>
  </conditionalFormatting>
  <conditionalFormatting sqref="H518:P518">
    <cfRule type="expression" dxfId="3685" priority="5839">
      <formula>$D518=1</formula>
    </cfRule>
  </conditionalFormatting>
  <conditionalFormatting sqref="H518:Q518">
    <cfRule type="expression" dxfId="3684" priority="5831">
      <formula>$D518=2</formula>
    </cfRule>
    <cfRule type="containsText" dxfId="3683" priority="5833" operator="containsText" text="n/a">
      <formula>NOT(ISERROR(SEARCH("n/a",H518)))</formula>
    </cfRule>
    <cfRule type="expression" dxfId="3682" priority="5834">
      <formula>$R518&gt;0</formula>
    </cfRule>
    <cfRule type="expression" dxfId="3681" priority="5835">
      <formula>$G518="out"</formula>
    </cfRule>
    <cfRule type="containsText" dxfId="3680" priority="5836" operator="containsText" text="Out">
      <formula>NOT(ISERROR(SEARCH("Out",H518)))</formula>
    </cfRule>
    <cfRule type="expression" dxfId="3679" priority="5837">
      <formula>$D518=1</formula>
    </cfRule>
  </conditionalFormatting>
  <conditionalFormatting sqref="H518">
    <cfRule type="expression" dxfId="3678" priority="5832">
      <formula>$D518=2</formula>
    </cfRule>
  </conditionalFormatting>
  <conditionalFormatting sqref="I518">
    <cfRule type="expression" dxfId="3677" priority="5838">
      <formula>$D518=2</formula>
    </cfRule>
  </conditionalFormatting>
  <conditionalFormatting sqref="C182">
    <cfRule type="expression" dxfId="3676" priority="5758">
      <formula>$D182=1</formula>
    </cfRule>
    <cfRule type="expression" dxfId="3675" priority="5759">
      <formula>$D182=2</formula>
    </cfRule>
    <cfRule type="expression" dxfId="3674" priority="5760">
      <formula>$D182=0</formula>
    </cfRule>
  </conditionalFormatting>
  <conditionalFormatting sqref="G182">
    <cfRule type="expression" dxfId="3673" priority="5757">
      <formula>$D182=1</formula>
    </cfRule>
  </conditionalFormatting>
  <conditionalFormatting sqref="Q182">
    <cfRule type="expression" dxfId="3672" priority="5756">
      <formula>$D182=1</formula>
    </cfRule>
  </conditionalFormatting>
  <conditionalFormatting sqref="H182:P182">
    <cfRule type="expression" dxfId="3671" priority="5755">
      <formula>$D182=1</formula>
    </cfRule>
  </conditionalFormatting>
  <conditionalFormatting sqref="G182:Q182">
    <cfRule type="expression" dxfId="3670" priority="5747">
      <formula>$D182=2</formula>
    </cfRule>
    <cfRule type="containsText" dxfId="3669" priority="5749" operator="containsText" text="n/a">
      <formula>NOT(ISERROR(SEARCH("n/a",G182)))</formula>
    </cfRule>
    <cfRule type="expression" dxfId="3668" priority="5750">
      <formula>$R182&gt;0</formula>
    </cfRule>
    <cfRule type="expression" dxfId="3667" priority="5751">
      <formula>$G182="out"</formula>
    </cfRule>
    <cfRule type="containsText" dxfId="3666" priority="5752" operator="containsText" text="Out">
      <formula>NOT(ISERROR(SEARCH("Out",G182)))</formula>
    </cfRule>
    <cfRule type="expression" dxfId="3665" priority="5753">
      <formula>$D182=1</formula>
    </cfRule>
  </conditionalFormatting>
  <conditionalFormatting sqref="H182">
    <cfRule type="expression" dxfId="3664" priority="5748">
      <formula>$D182=2</formula>
    </cfRule>
  </conditionalFormatting>
  <conditionalFormatting sqref="I182">
    <cfRule type="expression" dxfId="3663" priority="5754">
      <formula>$D182=2</formula>
    </cfRule>
  </conditionalFormatting>
  <conditionalFormatting sqref="C47">
    <cfRule type="expression" dxfId="3662" priority="5744">
      <formula>$D47=1</formula>
    </cfRule>
    <cfRule type="expression" dxfId="3661" priority="5745">
      <formula>$D47=2</formula>
    </cfRule>
    <cfRule type="expression" dxfId="3660" priority="5746">
      <formula>$D47=0</formula>
    </cfRule>
  </conditionalFormatting>
  <conditionalFormatting sqref="G47">
    <cfRule type="expression" dxfId="3659" priority="5743">
      <formula>$D47=1</formula>
    </cfRule>
  </conditionalFormatting>
  <conditionalFormatting sqref="Q47">
    <cfRule type="expression" dxfId="3658" priority="5742">
      <formula>$D47=1</formula>
    </cfRule>
  </conditionalFormatting>
  <conditionalFormatting sqref="H47:P47">
    <cfRule type="expression" dxfId="3657" priority="5741">
      <formula>$D47=1</formula>
    </cfRule>
  </conditionalFormatting>
  <conditionalFormatting sqref="G47:Q47">
    <cfRule type="expression" dxfId="3656" priority="5733">
      <formula>$D47=2</formula>
    </cfRule>
    <cfRule type="containsText" dxfId="3655" priority="5735" operator="containsText" text="n/a">
      <formula>NOT(ISERROR(SEARCH("n/a",G47)))</formula>
    </cfRule>
    <cfRule type="expression" dxfId="3654" priority="5736">
      <formula>$R47&gt;0</formula>
    </cfRule>
    <cfRule type="expression" dxfId="3653" priority="5737">
      <formula>$G47="out"</formula>
    </cfRule>
    <cfRule type="containsText" dxfId="3652" priority="5738" operator="containsText" text="Out">
      <formula>NOT(ISERROR(SEARCH("Out",G47)))</formula>
    </cfRule>
    <cfRule type="expression" dxfId="3651" priority="5739">
      <formula>$D47=1</formula>
    </cfRule>
  </conditionalFormatting>
  <conditionalFormatting sqref="H47">
    <cfRule type="expression" dxfId="3650" priority="5734">
      <formula>$D47=2</formula>
    </cfRule>
  </conditionalFormatting>
  <conditionalFormatting sqref="I47">
    <cfRule type="expression" dxfId="3649" priority="5740">
      <formula>$D47=2</formula>
    </cfRule>
  </conditionalFormatting>
  <conditionalFormatting sqref="C124">
    <cfRule type="expression" dxfId="3648" priority="5702">
      <formula>$D124=1</formula>
    </cfRule>
    <cfRule type="expression" dxfId="3647" priority="5703">
      <formula>$D124=2</formula>
    </cfRule>
    <cfRule type="expression" dxfId="3646" priority="5704">
      <formula>$D124=0</formula>
    </cfRule>
  </conditionalFormatting>
  <conditionalFormatting sqref="Q124">
    <cfRule type="expression" dxfId="3645" priority="5700">
      <formula>$D124=1</formula>
    </cfRule>
  </conditionalFormatting>
  <conditionalFormatting sqref="H124:P124">
    <cfRule type="expression" dxfId="3644" priority="5699">
      <formula>$D124=1</formula>
    </cfRule>
  </conditionalFormatting>
  <conditionalFormatting sqref="H124:Q124">
    <cfRule type="expression" dxfId="3643" priority="5691">
      <formula>$D124=2</formula>
    </cfRule>
    <cfRule type="containsText" dxfId="3642" priority="5693" operator="containsText" text="n/a">
      <formula>NOT(ISERROR(SEARCH("n/a",H124)))</formula>
    </cfRule>
    <cfRule type="expression" dxfId="3641" priority="5694">
      <formula>$R124&gt;0</formula>
    </cfRule>
    <cfRule type="expression" dxfId="3640" priority="5695">
      <formula>$G124="out"</formula>
    </cfRule>
    <cfRule type="containsText" dxfId="3639" priority="5696" operator="containsText" text="Out">
      <formula>NOT(ISERROR(SEARCH("Out",H124)))</formula>
    </cfRule>
    <cfRule type="expression" dxfId="3638" priority="5697">
      <formula>$D124=1</formula>
    </cfRule>
  </conditionalFormatting>
  <conditionalFormatting sqref="H124">
    <cfRule type="expression" dxfId="3637" priority="5692">
      <formula>$D124=2</formula>
    </cfRule>
  </conditionalFormatting>
  <conditionalFormatting sqref="I124">
    <cfRule type="expression" dxfId="3636" priority="5698">
      <formula>$D124=2</formula>
    </cfRule>
  </conditionalFormatting>
  <conditionalFormatting sqref="Q480">
    <cfRule type="expression" dxfId="3635" priority="5223">
      <formula>$D480=1</formula>
    </cfRule>
  </conditionalFormatting>
  <conditionalFormatting sqref="H480:P480">
    <cfRule type="expression" dxfId="3634" priority="5222">
      <formula>$D480=1</formula>
    </cfRule>
  </conditionalFormatting>
  <conditionalFormatting sqref="H480:Q480">
    <cfRule type="expression" dxfId="3633" priority="5214">
      <formula>$D480=2</formula>
    </cfRule>
    <cfRule type="containsText" dxfId="3632" priority="5216" operator="containsText" text="n/a">
      <formula>NOT(ISERROR(SEARCH("n/a",H480)))</formula>
    </cfRule>
    <cfRule type="expression" dxfId="3631" priority="5217">
      <formula>$R480&gt;0</formula>
    </cfRule>
    <cfRule type="expression" dxfId="3630" priority="5218">
      <formula>$G480="out"</formula>
    </cfRule>
    <cfRule type="containsText" dxfId="3629" priority="5219" operator="containsText" text="Out">
      <formula>NOT(ISERROR(SEARCH("Out",H480)))</formula>
    </cfRule>
    <cfRule type="expression" dxfId="3628" priority="5220">
      <formula>$D480=1</formula>
    </cfRule>
  </conditionalFormatting>
  <conditionalFormatting sqref="H480">
    <cfRule type="expression" dxfId="3627" priority="5215">
      <formula>$D480=2</formula>
    </cfRule>
  </conditionalFormatting>
  <conditionalFormatting sqref="I480">
    <cfRule type="expression" dxfId="3626" priority="5221">
      <formula>$D480=2</formula>
    </cfRule>
  </conditionalFormatting>
  <conditionalFormatting sqref="C555">
    <cfRule type="expression" dxfId="3625" priority="5571">
      <formula>$D555=1</formula>
    </cfRule>
    <cfRule type="expression" dxfId="3624" priority="5572">
      <formula>$D555=2</formula>
    </cfRule>
    <cfRule type="expression" dxfId="3623" priority="5573">
      <formula>$D555=0</formula>
    </cfRule>
  </conditionalFormatting>
  <conditionalFormatting sqref="G555">
    <cfRule type="expression" dxfId="3622" priority="5570">
      <formula>$D555=1</formula>
    </cfRule>
  </conditionalFormatting>
  <conditionalFormatting sqref="Q555">
    <cfRule type="expression" dxfId="3621" priority="5569">
      <formula>$D555=1</formula>
    </cfRule>
  </conditionalFormatting>
  <conditionalFormatting sqref="H555:P555">
    <cfRule type="expression" dxfId="3620" priority="5568">
      <formula>$D555=1</formula>
    </cfRule>
  </conditionalFormatting>
  <conditionalFormatting sqref="G555:Q555">
    <cfRule type="expression" dxfId="3619" priority="5560">
      <formula>$D555=2</formula>
    </cfRule>
    <cfRule type="containsText" dxfId="3618" priority="5562" operator="containsText" text="n/a">
      <formula>NOT(ISERROR(SEARCH("n/a",G555)))</formula>
    </cfRule>
    <cfRule type="expression" dxfId="3617" priority="5563">
      <formula>$R555&gt;0</formula>
    </cfRule>
    <cfRule type="expression" dxfId="3616" priority="5564">
      <formula>$G555="out"</formula>
    </cfRule>
    <cfRule type="containsText" dxfId="3615" priority="5565" operator="containsText" text="Out">
      <formula>NOT(ISERROR(SEARCH("Out",G555)))</formula>
    </cfRule>
    <cfRule type="expression" dxfId="3614" priority="5566">
      <formula>$D555=1</formula>
    </cfRule>
  </conditionalFormatting>
  <conditionalFormatting sqref="H555">
    <cfRule type="expression" dxfId="3613" priority="5561">
      <formula>$D555=2</formula>
    </cfRule>
  </conditionalFormatting>
  <conditionalFormatting sqref="I555">
    <cfRule type="expression" dxfId="3612" priority="5567">
      <formula>$D555=2</formula>
    </cfRule>
  </conditionalFormatting>
  <conditionalFormatting sqref="C475">
    <cfRule type="expression" dxfId="3611" priority="5519">
      <formula>$D475=1</formula>
    </cfRule>
    <cfRule type="expression" dxfId="3610" priority="5520">
      <formula>$D475=2</formula>
    </cfRule>
    <cfRule type="expression" dxfId="3609" priority="5521">
      <formula>$D475=0</formula>
    </cfRule>
  </conditionalFormatting>
  <conditionalFormatting sqref="Q475">
    <cfRule type="expression" dxfId="3608" priority="5511">
      <formula>$D475=1</formula>
    </cfRule>
  </conditionalFormatting>
  <conditionalFormatting sqref="H475:P475">
    <cfRule type="expression" dxfId="3607" priority="5510">
      <formula>$D475=1</formula>
    </cfRule>
  </conditionalFormatting>
  <conditionalFormatting sqref="H475:Q475">
    <cfRule type="expression" dxfId="3606" priority="5502">
      <formula>$D475=2</formula>
    </cfRule>
    <cfRule type="containsText" dxfId="3605" priority="5504" operator="containsText" text="n/a">
      <formula>NOT(ISERROR(SEARCH("n/a",H475)))</formula>
    </cfRule>
    <cfRule type="expression" dxfId="3604" priority="5505">
      <formula>$R475&gt;0</formula>
    </cfRule>
    <cfRule type="expression" dxfId="3603" priority="5506">
      <formula>$G475="out"</formula>
    </cfRule>
    <cfRule type="containsText" dxfId="3602" priority="5507" operator="containsText" text="Out">
      <formula>NOT(ISERROR(SEARCH("Out",H475)))</formula>
    </cfRule>
    <cfRule type="expression" dxfId="3601" priority="5508">
      <formula>$D475=1</formula>
    </cfRule>
  </conditionalFormatting>
  <conditionalFormatting sqref="H475">
    <cfRule type="expression" dxfId="3600" priority="5503">
      <formula>$D475=2</formula>
    </cfRule>
  </conditionalFormatting>
  <conditionalFormatting sqref="I475">
    <cfRule type="expression" dxfId="3599" priority="5509">
      <formula>$D475=2</formula>
    </cfRule>
  </conditionalFormatting>
  <conditionalFormatting sqref="C180">
    <cfRule type="expression" dxfId="3598" priority="5499">
      <formula>$D180=1</formula>
    </cfRule>
    <cfRule type="expression" dxfId="3597" priority="5500">
      <formula>$D180=2</formula>
    </cfRule>
    <cfRule type="expression" dxfId="3596" priority="5501">
      <formula>$D180=0</formula>
    </cfRule>
  </conditionalFormatting>
  <conditionalFormatting sqref="Q180">
    <cfRule type="expression" dxfId="3595" priority="5497">
      <formula>$D180=1</formula>
    </cfRule>
  </conditionalFormatting>
  <conditionalFormatting sqref="H180:P180">
    <cfRule type="expression" dxfId="3594" priority="5496">
      <formula>$D180=1</formula>
    </cfRule>
  </conditionalFormatting>
  <conditionalFormatting sqref="H180:Q180">
    <cfRule type="expression" dxfId="3593" priority="5488">
      <formula>$D180=2</formula>
    </cfRule>
    <cfRule type="containsText" dxfId="3592" priority="5490" operator="containsText" text="n/a">
      <formula>NOT(ISERROR(SEARCH("n/a",H180)))</formula>
    </cfRule>
    <cfRule type="expression" dxfId="3591" priority="5491">
      <formula>$R180&gt;0</formula>
    </cfRule>
    <cfRule type="expression" dxfId="3590" priority="5492">
      <formula>$G180="out"</formula>
    </cfRule>
    <cfRule type="containsText" dxfId="3589" priority="5493" operator="containsText" text="Out">
      <formula>NOT(ISERROR(SEARCH("Out",H180)))</formula>
    </cfRule>
    <cfRule type="expression" dxfId="3588" priority="5494">
      <formula>$D180=1</formula>
    </cfRule>
  </conditionalFormatting>
  <conditionalFormatting sqref="H180">
    <cfRule type="expression" dxfId="3587" priority="5489">
      <formula>$D180=2</formula>
    </cfRule>
  </conditionalFormatting>
  <conditionalFormatting sqref="I180">
    <cfRule type="expression" dxfId="3586" priority="5495">
      <formula>$D180=2</formula>
    </cfRule>
  </conditionalFormatting>
  <conditionalFormatting sqref="C46">
    <cfRule type="expression" dxfId="3585" priority="5485">
      <formula>$D46=1</formula>
    </cfRule>
    <cfRule type="expression" dxfId="3584" priority="5486">
      <formula>$D46=2</formula>
    </cfRule>
    <cfRule type="expression" dxfId="3583" priority="5487">
      <formula>$D46=0</formula>
    </cfRule>
  </conditionalFormatting>
  <conditionalFormatting sqref="G46">
    <cfRule type="expression" dxfId="3582" priority="5484">
      <formula>$D46=1</formula>
    </cfRule>
  </conditionalFormatting>
  <conditionalFormatting sqref="Q46">
    <cfRule type="expression" dxfId="3581" priority="5483">
      <formula>$D46=1</formula>
    </cfRule>
  </conditionalFormatting>
  <conditionalFormatting sqref="H46:P46">
    <cfRule type="expression" dxfId="3580" priority="5482">
      <formula>$D46=1</formula>
    </cfRule>
  </conditionalFormatting>
  <conditionalFormatting sqref="G46:Q46">
    <cfRule type="expression" dxfId="3579" priority="5474">
      <formula>$D46=2</formula>
    </cfRule>
    <cfRule type="containsText" dxfId="3578" priority="5476" operator="containsText" text="n/a">
      <formula>NOT(ISERROR(SEARCH("n/a",G46)))</formula>
    </cfRule>
    <cfRule type="expression" dxfId="3577" priority="5477">
      <formula>$R46&gt;0</formula>
    </cfRule>
    <cfRule type="expression" dxfId="3576" priority="5478">
      <formula>$G46="out"</formula>
    </cfRule>
    <cfRule type="containsText" dxfId="3575" priority="5479" operator="containsText" text="Out">
      <formula>NOT(ISERROR(SEARCH("Out",G46)))</formula>
    </cfRule>
    <cfRule type="expression" dxfId="3574" priority="5480">
      <formula>$D46=1</formula>
    </cfRule>
  </conditionalFormatting>
  <conditionalFormatting sqref="H46">
    <cfRule type="expression" dxfId="3573" priority="5475">
      <formula>$D46=2</formula>
    </cfRule>
  </conditionalFormatting>
  <conditionalFormatting sqref="I46">
    <cfRule type="expression" dxfId="3572" priority="5481">
      <formula>$D46=2</formula>
    </cfRule>
  </conditionalFormatting>
  <conditionalFormatting sqref="C477">
    <cfRule type="expression" dxfId="3571" priority="5471">
      <formula>$D477=1</formula>
    </cfRule>
    <cfRule type="expression" dxfId="3570" priority="5472">
      <formula>$D477=2</formula>
    </cfRule>
    <cfRule type="expression" dxfId="3569" priority="5473">
      <formula>$D477=0</formula>
    </cfRule>
  </conditionalFormatting>
  <conditionalFormatting sqref="Q477">
    <cfRule type="expression" dxfId="3568" priority="5463">
      <formula>$D477=1</formula>
    </cfRule>
  </conditionalFormatting>
  <conditionalFormatting sqref="H477:P477">
    <cfRule type="expression" dxfId="3567" priority="5462">
      <formula>$D477=1</formula>
    </cfRule>
  </conditionalFormatting>
  <conditionalFormatting sqref="H477:Q477">
    <cfRule type="expression" dxfId="3566" priority="5454">
      <formula>$D477=2</formula>
    </cfRule>
    <cfRule type="containsText" dxfId="3565" priority="5456" operator="containsText" text="n/a">
      <formula>NOT(ISERROR(SEARCH("n/a",H477)))</formula>
    </cfRule>
    <cfRule type="expression" dxfId="3564" priority="5457">
      <formula>$R477&gt;0</formula>
    </cfRule>
    <cfRule type="expression" dxfId="3563" priority="5458">
      <formula>$G477="out"</formula>
    </cfRule>
    <cfRule type="containsText" dxfId="3562" priority="5459" operator="containsText" text="Out">
      <formula>NOT(ISERROR(SEARCH("Out",H477)))</formula>
    </cfRule>
    <cfRule type="expression" dxfId="3561" priority="5460">
      <formula>$D477=1</formula>
    </cfRule>
  </conditionalFormatting>
  <conditionalFormatting sqref="H477">
    <cfRule type="expression" dxfId="3560" priority="5455">
      <formula>$D477=2</formula>
    </cfRule>
  </conditionalFormatting>
  <conditionalFormatting sqref="I477">
    <cfRule type="expression" dxfId="3559" priority="5461">
      <formula>$D477=2</formula>
    </cfRule>
  </conditionalFormatting>
  <conditionalFormatting sqref="C443">
    <cfRule type="expression" dxfId="3558" priority="5451">
      <formula>$D443=1</formula>
    </cfRule>
    <cfRule type="expression" dxfId="3557" priority="5452">
      <formula>$D443=2</formula>
    </cfRule>
    <cfRule type="expression" dxfId="3556" priority="5453">
      <formula>$D443=0</formula>
    </cfRule>
  </conditionalFormatting>
  <conditionalFormatting sqref="Q443">
    <cfRule type="expression" dxfId="3555" priority="5449">
      <formula>$D443=1</formula>
    </cfRule>
  </conditionalFormatting>
  <conditionalFormatting sqref="H443:P443">
    <cfRule type="expression" dxfId="3554" priority="5448">
      <formula>$D443=1</formula>
    </cfRule>
  </conditionalFormatting>
  <conditionalFormatting sqref="H443:Q443">
    <cfRule type="expression" dxfId="3553" priority="5440">
      <formula>$D443=2</formula>
    </cfRule>
    <cfRule type="containsText" dxfId="3552" priority="5442" operator="containsText" text="n/a">
      <formula>NOT(ISERROR(SEARCH("n/a",H443)))</formula>
    </cfRule>
    <cfRule type="expression" dxfId="3551" priority="5443">
      <formula>$R443&gt;0</formula>
    </cfRule>
    <cfRule type="expression" dxfId="3550" priority="5444">
      <formula>$G443="out"</formula>
    </cfRule>
    <cfRule type="containsText" dxfId="3549" priority="5445" operator="containsText" text="Out">
      <formula>NOT(ISERROR(SEARCH("Out",H443)))</formula>
    </cfRule>
    <cfRule type="expression" dxfId="3548" priority="5446">
      <formula>$D443=1</formula>
    </cfRule>
  </conditionalFormatting>
  <conditionalFormatting sqref="H443">
    <cfRule type="expression" dxfId="3547" priority="5441">
      <formula>$D443=2</formula>
    </cfRule>
  </conditionalFormatting>
  <conditionalFormatting sqref="I443">
    <cfRule type="expression" dxfId="3546" priority="5447">
      <formula>$D443=2</formula>
    </cfRule>
  </conditionalFormatting>
  <conditionalFormatting sqref="C473">
    <cfRule type="expression" dxfId="3545" priority="5423">
      <formula>$D473=1</formula>
    </cfRule>
    <cfRule type="expression" dxfId="3544" priority="5424">
      <formula>$D473=2</formula>
    </cfRule>
    <cfRule type="expression" dxfId="3543" priority="5425">
      <formula>$D473=0</formula>
    </cfRule>
  </conditionalFormatting>
  <conditionalFormatting sqref="Q473">
    <cfRule type="expression" dxfId="3542" priority="5415">
      <formula>$D473=1</formula>
    </cfRule>
  </conditionalFormatting>
  <conditionalFormatting sqref="H473:P473">
    <cfRule type="expression" dxfId="3541" priority="5414">
      <formula>$D473=1</formula>
    </cfRule>
  </conditionalFormatting>
  <conditionalFormatting sqref="H473:Q473">
    <cfRule type="expression" dxfId="3540" priority="5406">
      <formula>$D473=2</formula>
    </cfRule>
    <cfRule type="containsText" dxfId="3539" priority="5408" operator="containsText" text="n/a">
      <formula>NOT(ISERROR(SEARCH("n/a",H473)))</formula>
    </cfRule>
    <cfRule type="expression" dxfId="3538" priority="5409">
      <formula>$R473&gt;0</formula>
    </cfRule>
    <cfRule type="expression" dxfId="3537" priority="5410">
      <formula>$G473="out"</formula>
    </cfRule>
    <cfRule type="containsText" dxfId="3536" priority="5411" operator="containsText" text="Out">
      <formula>NOT(ISERROR(SEARCH("Out",H473)))</formula>
    </cfRule>
    <cfRule type="expression" dxfId="3535" priority="5412">
      <formula>$D473=1</formula>
    </cfRule>
  </conditionalFormatting>
  <conditionalFormatting sqref="H473">
    <cfRule type="expression" dxfId="3534" priority="5407">
      <formula>$D473=2</formula>
    </cfRule>
  </conditionalFormatting>
  <conditionalFormatting sqref="I473">
    <cfRule type="expression" dxfId="3533" priority="5413">
      <formula>$D473=2</formula>
    </cfRule>
  </conditionalFormatting>
  <conditionalFormatting sqref="C297">
    <cfRule type="expression" dxfId="3532" priority="5343">
      <formula>$D297=1</formula>
    </cfRule>
    <cfRule type="expression" dxfId="3531" priority="5344">
      <formula>$D297=2</formula>
    </cfRule>
    <cfRule type="expression" dxfId="3530" priority="5345">
      <formula>$D297=0</formula>
    </cfRule>
  </conditionalFormatting>
  <conditionalFormatting sqref="Q297">
    <cfRule type="expression" dxfId="3529" priority="5341">
      <formula>$D297=1</formula>
    </cfRule>
  </conditionalFormatting>
  <conditionalFormatting sqref="H297:P297">
    <cfRule type="expression" dxfId="3528" priority="5340">
      <formula>$D297=1</formula>
    </cfRule>
  </conditionalFormatting>
  <conditionalFormatting sqref="H297:Q297">
    <cfRule type="expression" dxfId="3527" priority="5332">
      <formula>$D297=2</formula>
    </cfRule>
    <cfRule type="containsText" dxfId="3526" priority="5334" operator="containsText" text="n/a">
      <formula>NOT(ISERROR(SEARCH("n/a",H297)))</formula>
    </cfRule>
    <cfRule type="expression" dxfId="3525" priority="5335">
      <formula>$R297&gt;0</formula>
    </cfRule>
    <cfRule type="expression" dxfId="3524" priority="5336">
      <formula>$G297="out"</formula>
    </cfRule>
    <cfRule type="containsText" dxfId="3523" priority="5337" operator="containsText" text="Out">
      <formula>NOT(ISERROR(SEARCH("Out",H297)))</formula>
    </cfRule>
    <cfRule type="expression" dxfId="3522" priority="5338">
      <formula>$D297=1</formula>
    </cfRule>
  </conditionalFormatting>
  <conditionalFormatting sqref="H297">
    <cfRule type="expression" dxfId="3521" priority="5333">
      <formula>$D297=2</formula>
    </cfRule>
  </conditionalFormatting>
  <conditionalFormatting sqref="I297">
    <cfRule type="expression" dxfId="3520" priority="5339">
      <formula>$D297=2</formula>
    </cfRule>
  </conditionalFormatting>
  <conditionalFormatting sqref="G443">
    <cfRule type="expression" dxfId="3519" priority="5331">
      <formula>$D443=1</formula>
    </cfRule>
  </conditionalFormatting>
  <conditionalFormatting sqref="G443">
    <cfRule type="expression" dxfId="3518" priority="5325">
      <formula>$D443=2</formula>
    </cfRule>
    <cfRule type="containsText" dxfId="3517" priority="5326" operator="containsText" text="n/a">
      <formula>NOT(ISERROR(SEARCH("n/a",G443)))</formula>
    </cfRule>
    <cfRule type="expression" dxfId="3516" priority="5327">
      <formula>$R443&gt;0</formula>
    </cfRule>
    <cfRule type="expression" dxfId="3515" priority="5328">
      <formula>$G443="out"</formula>
    </cfRule>
    <cfRule type="containsText" dxfId="3514" priority="5329" operator="containsText" text="Out">
      <formula>NOT(ISERROR(SEARCH("Out",G443)))</formula>
    </cfRule>
    <cfRule type="expression" dxfId="3513" priority="5330">
      <formula>$D443=1</formula>
    </cfRule>
  </conditionalFormatting>
  <conditionalFormatting sqref="G535:G537">
    <cfRule type="expression" dxfId="3512" priority="5324">
      <formula>$D535=1</formula>
    </cfRule>
  </conditionalFormatting>
  <conditionalFormatting sqref="G535:G537">
    <cfRule type="expression" dxfId="3511" priority="5318">
      <formula>$D535=2</formula>
    </cfRule>
    <cfRule type="containsText" dxfId="3510" priority="5319" operator="containsText" text="n/a">
      <formula>NOT(ISERROR(SEARCH("n/a",G535)))</formula>
    </cfRule>
    <cfRule type="expression" dxfId="3509" priority="5320">
      <formula>$R535&gt;0</formula>
    </cfRule>
    <cfRule type="expression" dxfId="3508" priority="5321">
      <formula>$G535="out"</formula>
    </cfRule>
    <cfRule type="containsText" dxfId="3507" priority="5322" operator="containsText" text="Out">
      <formula>NOT(ISERROR(SEARCH("Out",G535)))</formula>
    </cfRule>
    <cfRule type="expression" dxfId="3506" priority="5323">
      <formula>$D535=1</formula>
    </cfRule>
  </conditionalFormatting>
  <conditionalFormatting sqref="C535">
    <cfRule type="expression" dxfId="3505" priority="5315">
      <formula>$D535=1</formula>
    </cfRule>
    <cfRule type="expression" dxfId="3504" priority="5316">
      <formula>$D535=2</formula>
    </cfRule>
    <cfRule type="expression" dxfId="3503" priority="5317">
      <formula>$D535=0</formula>
    </cfRule>
  </conditionalFormatting>
  <conditionalFormatting sqref="Q535">
    <cfRule type="expression" dxfId="3502" priority="5314">
      <formula>$D535=1</formula>
    </cfRule>
  </conditionalFormatting>
  <conditionalFormatting sqref="H535:P535">
    <cfRule type="expression" dxfId="3501" priority="5313">
      <formula>$D535=1</formula>
    </cfRule>
  </conditionalFormatting>
  <conditionalFormatting sqref="H535:Q535">
    <cfRule type="expression" dxfId="3500" priority="5305">
      <formula>$D535=2</formula>
    </cfRule>
    <cfRule type="containsText" dxfId="3499" priority="5307" operator="containsText" text="n/a">
      <formula>NOT(ISERROR(SEARCH("n/a",H535)))</formula>
    </cfRule>
    <cfRule type="expression" dxfId="3498" priority="5308">
      <formula>$R535&gt;0</formula>
    </cfRule>
    <cfRule type="expression" dxfId="3497" priority="5309">
      <formula>$G535="out"</formula>
    </cfRule>
    <cfRule type="containsText" dxfId="3496" priority="5310" operator="containsText" text="Out">
      <formula>NOT(ISERROR(SEARCH("Out",H535)))</formula>
    </cfRule>
    <cfRule type="expression" dxfId="3495" priority="5311">
      <formula>$D535=1</formula>
    </cfRule>
  </conditionalFormatting>
  <conditionalFormatting sqref="H535">
    <cfRule type="expression" dxfId="3494" priority="5306">
      <formula>$D535=2</formula>
    </cfRule>
  </conditionalFormatting>
  <conditionalFormatting sqref="I535">
    <cfRule type="expression" dxfId="3493" priority="5312">
      <formula>$D535=2</formula>
    </cfRule>
  </conditionalFormatting>
  <conditionalFormatting sqref="C586">
    <cfRule type="expression" dxfId="3492" priority="5302">
      <formula>$D586=1</formula>
    </cfRule>
    <cfRule type="expression" dxfId="3491" priority="5303">
      <formula>$D586=2</formula>
    </cfRule>
    <cfRule type="expression" dxfId="3490" priority="5304">
      <formula>$D586=0</formula>
    </cfRule>
  </conditionalFormatting>
  <conditionalFormatting sqref="Q586">
    <cfRule type="expression" dxfId="3489" priority="5300">
      <formula>$D586=1</formula>
    </cfRule>
  </conditionalFormatting>
  <conditionalFormatting sqref="H586:J586 L586:P586">
    <cfRule type="expression" dxfId="3488" priority="5299">
      <formula>$D586=1</formula>
    </cfRule>
  </conditionalFormatting>
  <conditionalFormatting sqref="H586:J586 L586:Q586">
    <cfRule type="expression" dxfId="3487" priority="5291">
      <formula>$D586=2</formula>
    </cfRule>
    <cfRule type="containsText" dxfId="3486" priority="5293" operator="containsText" text="n/a">
      <formula>NOT(ISERROR(SEARCH("n/a",H586)))</formula>
    </cfRule>
    <cfRule type="expression" dxfId="3485" priority="5294">
      <formula>$R586&gt;0</formula>
    </cfRule>
    <cfRule type="expression" dxfId="3484" priority="5295">
      <formula>$G586="out"</formula>
    </cfRule>
    <cfRule type="containsText" dxfId="3483" priority="5296" operator="containsText" text="Out">
      <formula>NOT(ISERROR(SEARCH("Out",H586)))</formula>
    </cfRule>
    <cfRule type="expression" dxfId="3482" priority="5297">
      <formula>$D586=1</formula>
    </cfRule>
  </conditionalFormatting>
  <conditionalFormatting sqref="H586">
    <cfRule type="expression" dxfId="3481" priority="5292">
      <formula>$D586=2</formula>
    </cfRule>
  </conditionalFormatting>
  <conditionalFormatting sqref="I586">
    <cfRule type="expression" dxfId="3480" priority="5298">
      <formula>$D586=2</formula>
    </cfRule>
  </conditionalFormatting>
  <conditionalFormatting sqref="C587:C588">
    <cfRule type="expression" dxfId="3479" priority="5281">
      <formula>$D587=1</formula>
    </cfRule>
    <cfRule type="expression" dxfId="3478" priority="5282">
      <formula>$D587=2</formula>
    </cfRule>
    <cfRule type="expression" dxfId="3477" priority="5283">
      <formula>$D587=0</formula>
    </cfRule>
  </conditionalFormatting>
  <conditionalFormatting sqref="Q587:Q588">
    <cfRule type="expression" dxfId="3476" priority="5280">
      <formula>$D587=1</formula>
    </cfRule>
  </conditionalFormatting>
  <conditionalFormatting sqref="H587:J588 L587:P588">
    <cfRule type="expression" dxfId="3475" priority="5279">
      <formula>$D587=1</formula>
    </cfRule>
  </conditionalFormatting>
  <conditionalFormatting sqref="H587:J588 L587:Q588">
    <cfRule type="expression" dxfId="3474" priority="5271">
      <formula>$D587=2</formula>
    </cfRule>
    <cfRule type="containsText" dxfId="3473" priority="5273" operator="containsText" text="n/a">
      <formula>NOT(ISERROR(SEARCH("n/a",H587)))</formula>
    </cfRule>
    <cfRule type="expression" dxfId="3472" priority="5274">
      <formula>$R587&gt;0</formula>
    </cfRule>
    <cfRule type="expression" dxfId="3471" priority="5275">
      <formula>$G587="out"</formula>
    </cfRule>
    <cfRule type="containsText" dxfId="3470" priority="5276" operator="containsText" text="Out">
      <formula>NOT(ISERROR(SEARCH("Out",H587)))</formula>
    </cfRule>
    <cfRule type="expression" dxfId="3469" priority="5277">
      <formula>$D587=1</formula>
    </cfRule>
  </conditionalFormatting>
  <conditionalFormatting sqref="H587:H588">
    <cfRule type="expression" dxfId="3468" priority="5272">
      <formula>$D587=2</formula>
    </cfRule>
  </conditionalFormatting>
  <conditionalFormatting sqref="I587:I588">
    <cfRule type="expression" dxfId="3467" priority="5278">
      <formula>$D587=2</formula>
    </cfRule>
  </conditionalFormatting>
  <conditionalFormatting sqref="Q486">
    <cfRule type="expression" dxfId="3466" priority="5263">
      <formula>$D486=1</formula>
    </cfRule>
  </conditionalFormatting>
  <conditionalFormatting sqref="H486:P486">
    <cfRule type="expression" dxfId="3465" priority="5262">
      <formula>$D486=1</formula>
    </cfRule>
  </conditionalFormatting>
  <conditionalFormatting sqref="H486:Q486">
    <cfRule type="expression" dxfId="3464" priority="5254">
      <formula>$D486=2</formula>
    </cfRule>
    <cfRule type="containsText" dxfId="3463" priority="5256" operator="containsText" text="n/a">
      <formula>NOT(ISERROR(SEARCH("n/a",H486)))</formula>
    </cfRule>
    <cfRule type="expression" dxfId="3462" priority="5257">
      <formula>$R486&gt;0</formula>
    </cfRule>
    <cfRule type="expression" dxfId="3461" priority="5258">
      <formula>$G486="out"</formula>
    </cfRule>
    <cfRule type="containsText" dxfId="3460" priority="5259" operator="containsText" text="Out">
      <formula>NOT(ISERROR(SEARCH("Out",H486)))</formula>
    </cfRule>
    <cfRule type="expression" dxfId="3459" priority="5260">
      <formula>$D486=1</formula>
    </cfRule>
  </conditionalFormatting>
  <conditionalFormatting sqref="H486">
    <cfRule type="expression" dxfId="3458" priority="5255">
      <formula>$D486=2</formula>
    </cfRule>
  </conditionalFormatting>
  <conditionalFormatting sqref="I486">
    <cfRule type="expression" dxfId="3457" priority="5261">
      <formula>$D486=2</formula>
    </cfRule>
  </conditionalFormatting>
  <conditionalFormatting sqref="Q485">
    <cfRule type="expression" dxfId="3456" priority="5253">
      <formula>$D485=1</formula>
    </cfRule>
  </conditionalFormatting>
  <conditionalFormatting sqref="H485:P485">
    <cfRule type="expression" dxfId="3455" priority="5252">
      <formula>$D485=1</formula>
    </cfRule>
  </conditionalFormatting>
  <conditionalFormatting sqref="H485:Q485">
    <cfRule type="expression" dxfId="3454" priority="5244">
      <formula>$D485=2</formula>
    </cfRule>
    <cfRule type="containsText" dxfId="3453" priority="5246" operator="containsText" text="n/a">
      <formula>NOT(ISERROR(SEARCH("n/a",H485)))</formula>
    </cfRule>
    <cfRule type="expression" dxfId="3452" priority="5247">
      <formula>$R485&gt;0</formula>
    </cfRule>
    <cfRule type="expression" dxfId="3451" priority="5248">
      <formula>$G485="out"</formula>
    </cfRule>
    <cfRule type="containsText" dxfId="3450" priority="5249" operator="containsText" text="Out">
      <formula>NOT(ISERROR(SEARCH("Out",H485)))</formula>
    </cfRule>
    <cfRule type="expression" dxfId="3449" priority="5250">
      <formula>$D485=1</formula>
    </cfRule>
  </conditionalFormatting>
  <conditionalFormatting sqref="H485">
    <cfRule type="expression" dxfId="3448" priority="5245">
      <formula>$D485=2</formula>
    </cfRule>
  </conditionalFormatting>
  <conditionalFormatting sqref="I485">
    <cfRule type="expression" dxfId="3447" priority="5251">
      <formula>$D485=2</formula>
    </cfRule>
  </conditionalFormatting>
  <conditionalFormatting sqref="Q484">
    <cfRule type="expression" dxfId="3446" priority="5243">
      <formula>$D484=1</formula>
    </cfRule>
  </conditionalFormatting>
  <conditionalFormatting sqref="H484:P484">
    <cfRule type="expression" dxfId="3445" priority="5242">
      <formula>$D484=1</formula>
    </cfRule>
  </conditionalFormatting>
  <conditionalFormatting sqref="H484:Q484">
    <cfRule type="expression" dxfId="3444" priority="5234">
      <formula>$D484=2</formula>
    </cfRule>
    <cfRule type="containsText" dxfId="3443" priority="5236" operator="containsText" text="n/a">
      <formula>NOT(ISERROR(SEARCH("n/a",H484)))</formula>
    </cfRule>
    <cfRule type="expression" dxfId="3442" priority="5237">
      <formula>$R484&gt;0</formula>
    </cfRule>
    <cfRule type="expression" dxfId="3441" priority="5238">
      <formula>$G484="out"</formula>
    </cfRule>
    <cfRule type="containsText" dxfId="3440" priority="5239" operator="containsText" text="Out">
      <formula>NOT(ISERROR(SEARCH("Out",H484)))</formula>
    </cfRule>
    <cfRule type="expression" dxfId="3439" priority="5240">
      <formula>$D484=1</formula>
    </cfRule>
  </conditionalFormatting>
  <conditionalFormatting sqref="H484">
    <cfRule type="expression" dxfId="3438" priority="5235">
      <formula>$D484=2</formula>
    </cfRule>
  </conditionalFormatting>
  <conditionalFormatting sqref="I484">
    <cfRule type="expression" dxfId="3437" priority="5241">
      <formula>$D484=2</formula>
    </cfRule>
  </conditionalFormatting>
  <conditionalFormatting sqref="Q483">
    <cfRule type="expression" dxfId="3436" priority="5233">
      <formula>$D483=1</formula>
    </cfRule>
  </conditionalFormatting>
  <conditionalFormatting sqref="H483:P483">
    <cfRule type="expression" dxfId="3435" priority="5232">
      <formula>$D483=1</formula>
    </cfRule>
  </conditionalFormatting>
  <conditionalFormatting sqref="H483:Q483">
    <cfRule type="expression" dxfId="3434" priority="5224">
      <formula>$D483=2</formula>
    </cfRule>
    <cfRule type="containsText" dxfId="3433" priority="5226" operator="containsText" text="n/a">
      <formula>NOT(ISERROR(SEARCH("n/a",H483)))</formula>
    </cfRule>
    <cfRule type="expression" dxfId="3432" priority="5227">
      <formula>$R483&gt;0</formula>
    </cfRule>
    <cfRule type="expression" dxfId="3431" priority="5228">
      <formula>$G483="out"</formula>
    </cfRule>
    <cfRule type="containsText" dxfId="3430" priority="5229" operator="containsText" text="Out">
      <formula>NOT(ISERROR(SEARCH("Out",H483)))</formula>
    </cfRule>
    <cfRule type="expression" dxfId="3429" priority="5230">
      <formula>$D483=1</formula>
    </cfRule>
  </conditionalFormatting>
  <conditionalFormatting sqref="H483">
    <cfRule type="expression" dxfId="3428" priority="5225">
      <formula>$D483=2</formula>
    </cfRule>
  </conditionalFormatting>
  <conditionalFormatting sqref="I483">
    <cfRule type="expression" dxfId="3427" priority="5231">
      <formula>$D483=2</formula>
    </cfRule>
  </conditionalFormatting>
  <conditionalFormatting sqref="C487">
    <cfRule type="expression" dxfId="3426" priority="5211">
      <formula>$D487=1</formula>
    </cfRule>
    <cfRule type="expression" dxfId="3425" priority="5212">
      <formula>$D487=2</formula>
    </cfRule>
    <cfRule type="expression" dxfId="3424" priority="5213">
      <formula>$D487=0</formula>
    </cfRule>
  </conditionalFormatting>
  <conditionalFormatting sqref="Q487">
    <cfRule type="expression" dxfId="3423" priority="5203">
      <formula>$D487=1</formula>
    </cfRule>
  </conditionalFormatting>
  <conditionalFormatting sqref="H487:P487">
    <cfRule type="expression" dxfId="3422" priority="5202">
      <formula>$D487=1</formula>
    </cfRule>
  </conditionalFormatting>
  <conditionalFormatting sqref="H487:Q487">
    <cfRule type="expression" dxfId="3421" priority="5194">
      <formula>$D487=2</formula>
    </cfRule>
    <cfRule type="containsText" dxfId="3420" priority="5196" operator="containsText" text="n/a">
      <formula>NOT(ISERROR(SEARCH("n/a",H487)))</formula>
    </cfRule>
    <cfRule type="expression" dxfId="3419" priority="5197">
      <formula>$R487&gt;0</formula>
    </cfRule>
    <cfRule type="expression" dxfId="3418" priority="5198">
      <formula>$G487="out"</formula>
    </cfRule>
    <cfRule type="containsText" dxfId="3417" priority="5199" operator="containsText" text="Out">
      <formula>NOT(ISERROR(SEARCH("Out",H487)))</formula>
    </cfRule>
    <cfRule type="expression" dxfId="3416" priority="5200">
      <formula>$D487=1</formula>
    </cfRule>
  </conditionalFormatting>
  <conditionalFormatting sqref="H487">
    <cfRule type="expression" dxfId="3415" priority="5195">
      <formula>$D487=2</formula>
    </cfRule>
  </conditionalFormatting>
  <conditionalFormatting sqref="I487">
    <cfRule type="expression" dxfId="3414" priority="5201">
      <formula>$D487=2</formula>
    </cfRule>
  </conditionalFormatting>
  <conditionalFormatting sqref="C479">
    <cfRule type="expression" dxfId="3413" priority="5191">
      <formula>$D479=1</formula>
    </cfRule>
    <cfRule type="expression" dxfId="3412" priority="5192">
      <formula>$D479=2</formula>
    </cfRule>
    <cfRule type="expression" dxfId="3411" priority="5193">
      <formula>$D479=0</formula>
    </cfRule>
  </conditionalFormatting>
  <conditionalFormatting sqref="Q479">
    <cfRule type="expression" dxfId="3410" priority="5183">
      <formula>$D479=1</formula>
    </cfRule>
  </conditionalFormatting>
  <conditionalFormatting sqref="H479:P479">
    <cfRule type="expression" dxfId="3409" priority="5182">
      <formula>$D479=1</formula>
    </cfRule>
  </conditionalFormatting>
  <conditionalFormatting sqref="H479:Q479">
    <cfRule type="expression" dxfId="3408" priority="5174">
      <formula>$D479=2</formula>
    </cfRule>
    <cfRule type="containsText" dxfId="3407" priority="5176" operator="containsText" text="n/a">
      <formula>NOT(ISERROR(SEARCH("n/a",H479)))</formula>
    </cfRule>
    <cfRule type="expression" dxfId="3406" priority="5177">
      <formula>$R479&gt;0</formula>
    </cfRule>
    <cfRule type="expression" dxfId="3405" priority="5178">
      <formula>$G479="out"</formula>
    </cfRule>
    <cfRule type="containsText" dxfId="3404" priority="5179" operator="containsText" text="Out">
      <formula>NOT(ISERROR(SEARCH("Out",H479)))</formula>
    </cfRule>
    <cfRule type="expression" dxfId="3403" priority="5180">
      <formula>$D479=1</formula>
    </cfRule>
  </conditionalFormatting>
  <conditionalFormatting sqref="H479">
    <cfRule type="expression" dxfId="3402" priority="5175">
      <formula>$D479=2</formula>
    </cfRule>
  </conditionalFormatting>
  <conditionalFormatting sqref="I479">
    <cfRule type="expression" dxfId="3401" priority="5181">
      <formula>$D479=2</formula>
    </cfRule>
  </conditionalFormatting>
  <conditionalFormatting sqref="C481">
    <cfRule type="expression" dxfId="3400" priority="5171">
      <formula>$D481=1</formula>
    </cfRule>
    <cfRule type="expression" dxfId="3399" priority="5172">
      <formula>$D481=2</formula>
    </cfRule>
    <cfRule type="expression" dxfId="3398" priority="5173">
      <formula>$D481=0</formula>
    </cfRule>
  </conditionalFormatting>
  <conditionalFormatting sqref="Q481">
    <cfRule type="expression" dxfId="3397" priority="5163">
      <formula>$D481=1</formula>
    </cfRule>
  </conditionalFormatting>
  <conditionalFormatting sqref="H481:P481">
    <cfRule type="expression" dxfId="3396" priority="5162">
      <formula>$D481=1</formula>
    </cfRule>
  </conditionalFormatting>
  <conditionalFormatting sqref="H481:Q481">
    <cfRule type="expression" dxfId="3395" priority="5154">
      <formula>$D481=2</formula>
    </cfRule>
    <cfRule type="containsText" dxfId="3394" priority="5156" operator="containsText" text="n/a">
      <formula>NOT(ISERROR(SEARCH("n/a",H481)))</formula>
    </cfRule>
    <cfRule type="expression" dxfId="3393" priority="5157">
      <formula>$R481&gt;0</formula>
    </cfRule>
    <cfRule type="expression" dxfId="3392" priority="5158">
      <formula>$G481="out"</formula>
    </cfRule>
    <cfRule type="containsText" dxfId="3391" priority="5159" operator="containsText" text="Out">
      <formula>NOT(ISERROR(SEARCH("Out",H481)))</formula>
    </cfRule>
    <cfRule type="expression" dxfId="3390" priority="5160">
      <formula>$D481=1</formula>
    </cfRule>
  </conditionalFormatting>
  <conditionalFormatting sqref="H481">
    <cfRule type="expression" dxfId="3389" priority="5155">
      <formula>$D481=2</formula>
    </cfRule>
  </conditionalFormatting>
  <conditionalFormatting sqref="I481">
    <cfRule type="expression" dxfId="3388" priority="5161">
      <formula>$D481=2</formula>
    </cfRule>
  </conditionalFormatting>
  <conditionalFormatting sqref="C482">
    <cfRule type="expression" dxfId="3387" priority="5144">
      <formula>$D482=1</formula>
    </cfRule>
    <cfRule type="expression" dxfId="3386" priority="5145">
      <formula>$D482=2</formula>
    </cfRule>
    <cfRule type="expression" dxfId="3385" priority="5146">
      <formula>$D482=0</formula>
    </cfRule>
  </conditionalFormatting>
  <conditionalFormatting sqref="Q482">
    <cfRule type="expression" dxfId="3384" priority="5143">
      <formula>$D482=1</formula>
    </cfRule>
  </conditionalFormatting>
  <conditionalFormatting sqref="H482:P482">
    <cfRule type="expression" dxfId="3383" priority="5142">
      <formula>$D482=1</formula>
    </cfRule>
  </conditionalFormatting>
  <conditionalFormatting sqref="H482:Q482">
    <cfRule type="expression" dxfId="3382" priority="5134">
      <formula>$D482=2</formula>
    </cfRule>
    <cfRule type="containsText" dxfId="3381" priority="5136" operator="containsText" text="n/a">
      <formula>NOT(ISERROR(SEARCH("n/a",H482)))</formula>
    </cfRule>
    <cfRule type="expression" dxfId="3380" priority="5137">
      <formula>$R482&gt;0</formula>
    </cfRule>
    <cfRule type="expression" dxfId="3379" priority="5138">
      <formula>$G482="out"</formula>
    </cfRule>
    <cfRule type="containsText" dxfId="3378" priority="5139" operator="containsText" text="Out">
      <formula>NOT(ISERROR(SEARCH("Out",H482)))</formula>
    </cfRule>
    <cfRule type="expression" dxfId="3377" priority="5140">
      <formula>$D482=1</formula>
    </cfRule>
  </conditionalFormatting>
  <conditionalFormatting sqref="H482">
    <cfRule type="expression" dxfId="3376" priority="5135">
      <formula>$D482=2</formula>
    </cfRule>
  </conditionalFormatting>
  <conditionalFormatting sqref="I482">
    <cfRule type="expression" dxfId="3375" priority="5141">
      <formula>$D482=2</formula>
    </cfRule>
  </conditionalFormatting>
  <conditionalFormatting sqref="C410:C411">
    <cfRule type="expression" dxfId="3374" priority="5117">
      <formula>$D410=1</formula>
    </cfRule>
    <cfRule type="expression" dxfId="3373" priority="5118">
      <formula>$D410=2</formula>
    </cfRule>
    <cfRule type="expression" dxfId="3372" priority="5119">
      <formula>$D410=0</formula>
    </cfRule>
  </conditionalFormatting>
  <conditionalFormatting sqref="Q410:Q411">
    <cfRule type="expression" dxfId="3371" priority="5115">
      <formula>$D410=1</formula>
    </cfRule>
  </conditionalFormatting>
  <conditionalFormatting sqref="H410:I411 K410:P411">
    <cfRule type="expression" dxfId="3370" priority="5114">
      <formula>$D410=1</formula>
    </cfRule>
  </conditionalFormatting>
  <conditionalFormatting sqref="H410:I411 K410:Q411">
    <cfRule type="expression" dxfId="3369" priority="5106">
      <formula>$D410=2</formula>
    </cfRule>
    <cfRule type="containsText" dxfId="3368" priority="5108" operator="containsText" text="n/a">
      <formula>NOT(ISERROR(SEARCH("n/a",H410)))</formula>
    </cfRule>
    <cfRule type="expression" dxfId="3367" priority="5109">
      <formula>$R410&gt;0</formula>
    </cfRule>
    <cfRule type="expression" dxfId="3366" priority="5110">
      <formula>$G410="out"</formula>
    </cfRule>
    <cfRule type="containsText" dxfId="3365" priority="5111" operator="containsText" text="Out">
      <formula>NOT(ISERROR(SEARCH("Out",H410)))</formula>
    </cfRule>
    <cfRule type="expression" dxfId="3364" priority="5112">
      <formula>$D410=1</formula>
    </cfRule>
  </conditionalFormatting>
  <conditionalFormatting sqref="H410:H411">
    <cfRule type="expression" dxfId="3363" priority="5107">
      <formula>$D410=2</formula>
    </cfRule>
  </conditionalFormatting>
  <conditionalFormatting sqref="I410:I411">
    <cfRule type="expression" dxfId="3362" priority="5113">
      <formula>$D410=2</formula>
    </cfRule>
  </conditionalFormatting>
  <conditionalFormatting sqref="G412">
    <cfRule type="expression" dxfId="3361" priority="5102">
      <formula>$D412=1</formula>
    </cfRule>
  </conditionalFormatting>
  <conditionalFormatting sqref="Q412">
    <cfRule type="expression" dxfId="3360" priority="5101">
      <formula>$D412=1</formula>
    </cfRule>
  </conditionalFormatting>
  <conditionalFormatting sqref="H412:P412">
    <cfRule type="expression" dxfId="3359" priority="5100">
      <formula>$D412=1</formula>
    </cfRule>
  </conditionalFormatting>
  <conditionalFormatting sqref="G412:Q412">
    <cfRule type="expression" dxfId="3358" priority="5092">
      <formula>$D412=2</formula>
    </cfRule>
    <cfRule type="containsText" dxfId="3357" priority="5094" operator="containsText" text="n/a">
      <formula>NOT(ISERROR(SEARCH("n/a",G412)))</formula>
    </cfRule>
    <cfRule type="expression" dxfId="3356" priority="5095">
      <formula>$R412&gt;0</formula>
    </cfRule>
    <cfRule type="expression" dxfId="3355" priority="5096">
      <formula>$G412="out"</formula>
    </cfRule>
    <cfRule type="containsText" dxfId="3354" priority="5097" operator="containsText" text="Out">
      <formula>NOT(ISERROR(SEARCH("Out",G412)))</formula>
    </cfRule>
    <cfRule type="expression" dxfId="3353" priority="5098">
      <formula>$D412=1</formula>
    </cfRule>
  </conditionalFormatting>
  <conditionalFormatting sqref="H412">
    <cfRule type="expression" dxfId="3352" priority="5093">
      <formula>$D412=2</formula>
    </cfRule>
  </conditionalFormatting>
  <conditionalFormatting sqref="I412">
    <cfRule type="expression" dxfId="3351" priority="5099">
      <formula>$D412=2</formula>
    </cfRule>
  </conditionalFormatting>
  <conditionalFormatting sqref="J413">
    <cfRule type="expression" dxfId="3350" priority="5091">
      <formula>$D413=1</formula>
    </cfRule>
  </conditionalFormatting>
  <conditionalFormatting sqref="J413">
    <cfRule type="expression" dxfId="3349" priority="5085">
      <formula>$D413=2</formula>
    </cfRule>
    <cfRule type="containsText" dxfId="3348" priority="5086" operator="containsText" text="n/a">
      <formula>NOT(ISERROR(SEARCH("n/a",J413)))</formula>
    </cfRule>
    <cfRule type="expression" dxfId="3347" priority="5087">
      <formula>$R413&gt;0</formula>
    </cfRule>
    <cfRule type="expression" dxfId="3346" priority="5088">
      <formula>$G413="out"</formula>
    </cfRule>
    <cfRule type="containsText" dxfId="3345" priority="5089" operator="containsText" text="Out">
      <formula>NOT(ISERROR(SEARCH("Out",J413)))</formula>
    </cfRule>
    <cfRule type="expression" dxfId="3344" priority="5090">
      <formula>$D413=1</formula>
    </cfRule>
  </conditionalFormatting>
  <conditionalFormatting sqref="C413">
    <cfRule type="expression" dxfId="3343" priority="5082">
      <formula>$D413=1</formula>
    </cfRule>
    <cfRule type="expression" dxfId="3342" priority="5083">
      <formula>$D413=2</formula>
    </cfRule>
    <cfRule type="expression" dxfId="3341" priority="5084">
      <formula>$D413=0</formula>
    </cfRule>
  </conditionalFormatting>
  <conditionalFormatting sqref="Q413">
    <cfRule type="expression" dxfId="3340" priority="5080">
      <formula>$D413=1</formula>
    </cfRule>
  </conditionalFormatting>
  <conditionalFormatting sqref="H413:I413 K413:P413">
    <cfRule type="expression" dxfId="3339" priority="5079">
      <formula>$D413=1</formula>
    </cfRule>
  </conditionalFormatting>
  <conditionalFormatting sqref="H413:I413 K413:Q413">
    <cfRule type="expression" dxfId="3338" priority="5071">
      <formula>$D413=2</formula>
    </cfRule>
    <cfRule type="containsText" dxfId="3337" priority="5073" operator="containsText" text="n/a">
      <formula>NOT(ISERROR(SEARCH("n/a",H413)))</formula>
    </cfRule>
    <cfRule type="expression" dxfId="3336" priority="5074">
      <formula>$R413&gt;0</formula>
    </cfRule>
    <cfRule type="expression" dxfId="3335" priority="5075">
      <formula>$G413="out"</formula>
    </cfRule>
    <cfRule type="containsText" dxfId="3334" priority="5076" operator="containsText" text="Out">
      <formula>NOT(ISERROR(SEARCH("Out",H413)))</formula>
    </cfRule>
    <cfRule type="expression" dxfId="3333" priority="5077">
      <formula>$D413=1</formula>
    </cfRule>
  </conditionalFormatting>
  <conditionalFormatting sqref="H413">
    <cfRule type="expression" dxfId="3332" priority="5072">
      <formula>$D413=2</formula>
    </cfRule>
  </conditionalFormatting>
  <conditionalFormatting sqref="I413">
    <cfRule type="expression" dxfId="3331" priority="5078">
      <formula>$D413=2</formula>
    </cfRule>
  </conditionalFormatting>
  <conditionalFormatting sqref="C412">
    <cfRule type="expression" dxfId="3330" priority="5068">
      <formula>$D412=1</formula>
    </cfRule>
    <cfRule type="expression" dxfId="3329" priority="5069">
      <formula>$D412=2</formula>
    </cfRule>
    <cfRule type="expression" dxfId="3328" priority="5070">
      <formula>$D412=0</formula>
    </cfRule>
  </conditionalFormatting>
  <conditionalFormatting sqref="G408:G411">
    <cfRule type="expression" dxfId="3327" priority="5067">
      <formula>$D408=1</formula>
    </cfRule>
  </conditionalFormatting>
  <conditionalFormatting sqref="G408:G411">
    <cfRule type="expression" dxfId="3326" priority="5061">
      <formula>$D408=2</formula>
    </cfRule>
    <cfRule type="containsText" dxfId="3325" priority="5062" operator="containsText" text="n/a">
      <formula>NOT(ISERROR(SEARCH("n/a",G408)))</formula>
    </cfRule>
    <cfRule type="expression" dxfId="3324" priority="5063">
      <formula>$R408&gt;0</formula>
    </cfRule>
    <cfRule type="expression" dxfId="3323" priority="5064">
      <formula>$G408="out"</formula>
    </cfRule>
    <cfRule type="containsText" dxfId="3322" priority="5065" operator="containsText" text="Out">
      <formula>NOT(ISERROR(SEARCH("Out",G408)))</formula>
    </cfRule>
    <cfRule type="expression" dxfId="3321" priority="5066">
      <formula>$D408=1</formula>
    </cfRule>
  </conditionalFormatting>
  <conditionalFormatting sqref="G413:G414">
    <cfRule type="expression" dxfId="3320" priority="5060">
      <formula>$D413=1</formula>
    </cfRule>
  </conditionalFormatting>
  <conditionalFormatting sqref="G413:G414">
    <cfRule type="expression" dxfId="3319" priority="5054">
      <formula>$D413=2</formula>
    </cfRule>
    <cfRule type="containsText" dxfId="3318" priority="5055" operator="containsText" text="n/a">
      <formula>NOT(ISERROR(SEARCH("n/a",G413)))</formula>
    </cfRule>
    <cfRule type="expression" dxfId="3317" priority="5056">
      <formula>$R413&gt;0</formula>
    </cfRule>
    <cfRule type="expression" dxfId="3316" priority="5057">
      <formula>$G413="out"</formula>
    </cfRule>
    <cfRule type="containsText" dxfId="3315" priority="5058" operator="containsText" text="Out">
      <formula>NOT(ISERROR(SEARCH("Out",G413)))</formula>
    </cfRule>
    <cfRule type="expression" dxfId="3314" priority="5059">
      <formula>$D413=1</formula>
    </cfRule>
  </conditionalFormatting>
  <conditionalFormatting sqref="G647">
    <cfRule type="expression" dxfId="3313" priority="5050">
      <formula>$D647=1</formula>
    </cfRule>
  </conditionalFormatting>
  <conditionalFormatting sqref="Q647">
    <cfRule type="expression" dxfId="3312" priority="5049">
      <formula>$D647=1</formula>
    </cfRule>
  </conditionalFormatting>
  <conditionalFormatting sqref="H647:P647">
    <cfRule type="expression" dxfId="3311" priority="5048">
      <formula>$D647=1</formula>
    </cfRule>
  </conditionalFormatting>
  <conditionalFormatting sqref="G647:Q647">
    <cfRule type="expression" dxfId="3310" priority="5040">
      <formula>$D647=2</formula>
    </cfRule>
    <cfRule type="containsText" dxfId="3309" priority="5042" operator="containsText" text="n/a">
      <formula>NOT(ISERROR(SEARCH("n/a",G647)))</formula>
    </cfRule>
    <cfRule type="expression" dxfId="3308" priority="5043">
      <formula>$R647&gt;0</formula>
    </cfRule>
    <cfRule type="expression" dxfId="3307" priority="5044">
      <formula>$G647="out"</formula>
    </cfRule>
    <cfRule type="containsText" dxfId="3306" priority="5045" operator="containsText" text="Out">
      <formula>NOT(ISERROR(SEARCH("Out",G647)))</formula>
    </cfRule>
    <cfRule type="expression" dxfId="3305" priority="5046">
      <formula>$D647=1</formula>
    </cfRule>
  </conditionalFormatting>
  <conditionalFormatting sqref="H647">
    <cfRule type="expression" dxfId="3304" priority="5041">
      <formula>$D647=2</formula>
    </cfRule>
  </conditionalFormatting>
  <conditionalFormatting sqref="I647">
    <cfRule type="expression" dxfId="3303" priority="5047">
      <formula>$D647=2</formula>
    </cfRule>
  </conditionalFormatting>
  <conditionalFormatting sqref="C650">
    <cfRule type="expression" dxfId="3302" priority="5037">
      <formula>$D650=1</formula>
    </cfRule>
    <cfRule type="expression" dxfId="3301" priority="5038">
      <formula>$D650=2</formula>
    </cfRule>
    <cfRule type="expression" dxfId="3300" priority="5039">
      <formula>$D650=0</formula>
    </cfRule>
  </conditionalFormatting>
  <conditionalFormatting sqref="C648">
    <cfRule type="expression" dxfId="3299" priority="5034">
      <formula>$D648=1</formula>
    </cfRule>
    <cfRule type="expression" dxfId="3298" priority="5035">
      <formula>$D648=2</formula>
    </cfRule>
    <cfRule type="expression" dxfId="3297" priority="5036">
      <formula>$D648=0</formula>
    </cfRule>
  </conditionalFormatting>
  <conditionalFormatting sqref="G650 G648">
    <cfRule type="expression" dxfId="3296" priority="5033">
      <formula>$D648=1</formula>
    </cfRule>
  </conditionalFormatting>
  <conditionalFormatting sqref="Q650 Q648">
    <cfRule type="expression" dxfId="3295" priority="5032">
      <formula>$D648=1</formula>
    </cfRule>
  </conditionalFormatting>
  <conditionalFormatting sqref="H650:P650 H648:P648">
    <cfRule type="expression" dxfId="3294" priority="5031">
      <formula>$D648=1</formula>
    </cfRule>
  </conditionalFormatting>
  <conditionalFormatting sqref="G650:Q650 G648:Q648">
    <cfRule type="expression" dxfId="3293" priority="5023">
      <formula>$D648=2</formula>
    </cfRule>
    <cfRule type="containsText" dxfId="3292" priority="5025" operator="containsText" text="n/a">
      <formula>NOT(ISERROR(SEARCH("n/a",G648)))</formula>
    </cfRule>
    <cfRule type="expression" dxfId="3291" priority="5026">
      <formula>$R648&gt;0</formula>
    </cfRule>
    <cfRule type="expression" dxfId="3290" priority="5027">
      <formula>$G648="out"</formula>
    </cfRule>
    <cfRule type="containsText" dxfId="3289" priority="5028" operator="containsText" text="Out">
      <formula>NOT(ISERROR(SEARCH("Out",G648)))</formula>
    </cfRule>
    <cfRule type="expression" dxfId="3288" priority="5029">
      <formula>$D648=1</formula>
    </cfRule>
  </conditionalFormatting>
  <conditionalFormatting sqref="H650 H648">
    <cfRule type="expression" dxfId="3287" priority="5024">
      <formula>$D648=2</formula>
    </cfRule>
  </conditionalFormatting>
  <conditionalFormatting sqref="I650 I648">
    <cfRule type="expression" dxfId="3286" priority="5030">
      <formula>$D648=2</formula>
    </cfRule>
  </conditionalFormatting>
  <conditionalFormatting sqref="C649">
    <cfRule type="expression" dxfId="3285" priority="5020">
      <formula>$D649=1</formula>
    </cfRule>
    <cfRule type="expression" dxfId="3284" priority="5021">
      <formula>$D649=2</formula>
    </cfRule>
    <cfRule type="expression" dxfId="3283" priority="5022">
      <formula>$D649=0</formula>
    </cfRule>
  </conditionalFormatting>
  <conditionalFormatting sqref="G649">
    <cfRule type="expression" dxfId="3282" priority="5019">
      <formula>$D649=1</formula>
    </cfRule>
  </conditionalFormatting>
  <conditionalFormatting sqref="Q649">
    <cfRule type="expression" dxfId="3281" priority="5018">
      <formula>$D649=1</formula>
    </cfRule>
  </conditionalFormatting>
  <conditionalFormatting sqref="H649:P649">
    <cfRule type="expression" dxfId="3280" priority="5017">
      <formula>$D649=1</formula>
    </cfRule>
  </conditionalFormatting>
  <conditionalFormatting sqref="G649:Q649">
    <cfRule type="expression" dxfId="3279" priority="5009">
      <formula>$D649=2</formula>
    </cfRule>
    <cfRule type="containsText" dxfId="3278" priority="5011" operator="containsText" text="n/a">
      <formula>NOT(ISERROR(SEARCH("n/a",G649)))</formula>
    </cfRule>
    <cfRule type="expression" dxfId="3277" priority="5012">
      <formula>$R649&gt;0</formula>
    </cfRule>
    <cfRule type="expression" dxfId="3276" priority="5013">
      <formula>$G649="out"</formula>
    </cfRule>
    <cfRule type="containsText" dxfId="3275" priority="5014" operator="containsText" text="Out">
      <formula>NOT(ISERROR(SEARCH("Out",G649)))</formula>
    </cfRule>
    <cfRule type="expression" dxfId="3274" priority="5015">
      <formula>$D649=1</formula>
    </cfRule>
  </conditionalFormatting>
  <conditionalFormatting sqref="H649">
    <cfRule type="expression" dxfId="3273" priority="5010">
      <formula>$D649=2</formula>
    </cfRule>
  </conditionalFormatting>
  <conditionalFormatting sqref="I649">
    <cfRule type="expression" dxfId="3272" priority="5016">
      <formula>$D649=2</formula>
    </cfRule>
  </conditionalFormatting>
  <conditionalFormatting sqref="C645:C646">
    <cfRule type="expression" dxfId="3271" priority="5006">
      <formula>$D645=1</formula>
    </cfRule>
    <cfRule type="expression" dxfId="3270" priority="5007">
      <formula>$D645=2</formula>
    </cfRule>
    <cfRule type="expression" dxfId="3269" priority="5008">
      <formula>$D645=0</formula>
    </cfRule>
  </conditionalFormatting>
  <conditionalFormatting sqref="G645:G646">
    <cfRule type="expression" dxfId="3268" priority="5005">
      <formula>$D645=1</formula>
    </cfRule>
  </conditionalFormatting>
  <conditionalFormatting sqref="Q645:Q646">
    <cfRule type="expression" dxfId="3267" priority="5004">
      <formula>$D645=1</formula>
    </cfRule>
  </conditionalFormatting>
  <conditionalFormatting sqref="H645:P646">
    <cfRule type="expression" dxfId="3266" priority="5003">
      <formula>$D645=1</formula>
    </cfRule>
  </conditionalFormatting>
  <conditionalFormatting sqref="G645:Q646">
    <cfRule type="expression" dxfId="3265" priority="4995">
      <formula>$D645=2</formula>
    </cfRule>
    <cfRule type="containsText" dxfId="3264" priority="4997" operator="containsText" text="n/a">
      <formula>NOT(ISERROR(SEARCH("n/a",G645)))</formula>
    </cfRule>
    <cfRule type="expression" dxfId="3263" priority="4998">
      <formula>$R645&gt;0</formula>
    </cfRule>
    <cfRule type="expression" dxfId="3262" priority="4999">
      <formula>$G645="out"</formula>
    </cfRule>
    <cfRule type="containsText" dxfId="3261" priority="5000" operator="containsText" text="Out">
      <formula>NOT(ISERROR(SEARCH("Out",G645)))</formula>
    </cfRule>
    <cfRule type="expression" dxfId="3260" priority="5001">
      <formula>$D645=1</formula>
    </cfRule>
  </conditionalFormatting>
  <conditionalFormatting sqref="H645:H646">
    <cfRule type="expression" dxfId="3259" priority="4996">
      <formula>$D645=2</formula>
    </cfRule>
  </conditionalFormatting>
  <conditionalFormatting sqref="I645:I646">
    <cfRule type="expression" dxfId="3258" priority="5002">
      <formula>$D645=2</formula>
    </cfRule>
  </conditionalFormatting>
  <conditionalFormatting sqref="G611">
    <cfRule type="expression" dxfId="3257" priority="4949">
      <formula>$D611=1</formula>
    </cfRule>
  </conditionalFormatting>
  <conditionalFormatting sqref="Q611">
    <cfRule type="expression" dxfId="3256" priority="4948">
      <formula>$D611=1</formula>
    </cfRule>
  </conditionalFormatting>
  <conditionalFormatting sqref="H611:P611">
    <cfRule type="expression" dxfId="3255" priority="4947">
      <formula>$D611=1</formula>
    </cfRule>
  </conditionalFormatting>
  <conditionalFormatting sqref="G611:Q611">
    <cfRule type="expression" dxfId="3254" priority="4939">
      <formula>$D611=2</formula>
    </cfRule>
    <cfRule type="containsText" dxfId="3253" priority="4941" operator="containsText" text="n/a">
      <formula>NOT(ISERROR(SEARCH("n/a",G611)))</formula>
    </cfRule>
    <cfRule type="expression" dxfId="3252" priority="4942">
      <formula>$R611&gt;0</formula>
    </cfRule>
    <cfRule type="expression" dxfId="3251" priority="4943">
      <formula>$G611="out"</formula>
    </cfRule>
    <cfRule type="containsText" dxfId="3250" priority="4944" operator="containsText" text="Out">
      <formula>NOT(ISERROR(SEARCH("Out",G611)))</formula>
    </cfRule>
    <cfRule type="expression" dxfId="3249" priority="4945">
      <formula>$D611=1</formula>
    </cfRule>
  </conditionalFormatting>
  <conditionalFormatting sqref="H611">
    <cfRule type="expression" dxfId="3248" priority="4940">
      <formula>$D611=2</formula>
    </cfRule>
  </conditionalFormatting>
  <conditionalFormatting sqref="I611">
    <cfRule type="expression" dxfId="3247" priority="4946">
      <formula>$D611=2</formula>
    </cfRule>
  </conditionalFormatting>
  <conditionalFormatting sqref="C614">
    <cfRule type="expression" dxfId="3246" priority="4936">
      <formula>$D614=1</formula>
    </cfRule>
    <cfRule type="expression" dxfId="3245" priority="4937">
      <formula>$D614=2</formula>
    </cfRule>
    <cfRule type="expression" dxfId="3244" priority="4938">
      <formula>$D614=0</formula>
    </cfRule>
  </conditionalFormatting>
  <conditionalFormatting sqref="C612">
    <cfRule type="expression" dxfId="3243" priority="4933">
      <formula>$D612=1</formula>
    </cfRule>
    <cfRule type="expression" dxfId="3242" priority="4934">
      <formula>$D612=2</formula>
    </cfRule>
    <cfRule type="expression" dxfId="3241" priority="4935">
      <formula>$D612=0</formula>
    </cfRule>
  </conditionalFormatting>
  <conditionalFormatting sqref="G614 G612">
    <cfRule type="expression" dxfId="3240" priority="4932">
      <formula>$D612=1</formula>
    </cfRule>
  </conditionalFormatting>
  <conditionalFormatting sqref="Q614 Q612">
    <cfRule type="expression" dxfId="3239" priority="4931">
      <formula>$D612=1</formula>
    </cfRule>
  </conditionalFormatting>
  <conditionalFormatting sqref="H614:P614 H612:P612">
    <cfRule type="expression" dxfId="3238" priority="4930">
      <formula>$D612=1</formula>
    </cfRule>
  </conditionalFormatting>
  <conditionalFormatting sqref="G614:Q614 G612:Q612">
    <cfRule type="expression" dxfId="3237" priority="4922">
      <formula>$D612=2</formula>
    </cfRule>
    <cfRule type="containsText" dxfId="3236" priority="4924" operator="containsText" text="n/a">
      <formula>NOT(ISERROR(SEARCH("n/a",G612)))</formula>
    </cfRule>
    <cfRule type="expression" dxfId="3235" priority="4925">
      <formula>$R612&gt;0</formula>
    </cfRule>
    <cfRule type="expression" dxfId="3234" priority="4926">
      <formula>$G612="out"</formula>
    </cfRule>
    <cfRule type="containsText" dxfId="3233" priority="4927" operator="containsText" text="Out">
      <formula>NOT(ISERROR(SEARCH("Out",G612)))</formula>
    </cfRule>
    <cfRule type="expression" dxfId="3232" priority="4928">
      <formula>$D612=1</formula>
    </cfRule>
  </conditionalFormatting>
  <conditionalFormatting sqref="H614 H612">
    <cfRule type="expression" dxfId="3231" priority="4923">
      <formula>$D612=2</formula>
    </cfRule>
  </conditionalFormatting>
  <conditionalFormatting sqref="I614 I612">
    <cfRule type="expression" dxfId="3230" priority="4929">
      <formula>$D612=2</formula>
    </cfRule>
  </conditionalFormatting>
  <conditionalFormatting sqref="C613">
    <cfRule type="expression" dxfId="3229" priority="4919">
      <formula>$D613=1</formula>
    </cfRule>
    <cfRule type="expression" dxfId="3228" priority="4920">
      <formula>$D613=2</formula>
    </cfRule>
    <cfRule type="expression" dxfId="3227" priority="4921">
      <formula>$D613=0</formula>
    </cfRule>
  </conditionalFormatting>
  <conditionalFormatting sqref="G613">
    <cfRule type="expression" dxfId="3226" priority="4918">
      <formula>$D613=1</formula>
    </cfRule>
  </conditionalFormatting>
  <conditionalFormatting sqref="Q613">
    <cfRule type="expression" dxfId="3225" priority="4917">
      <formula>$D613=1</formula>
    </cfRule>
  </conditionalFormatting>
  <conditionalFormatting sqref="H613:P613">
    <cfRule type="expression" dxfId="3224" priority="4916">
      <formula>$D613=1</formula>
    </cfRule>
  </conditionalFormatting>
  <conditionalFormatting sqref="G613:Q613">
    <cfRule type="expression" dxfId="3223" priority="4908">
      <formula>$D613=2</formula>
    </cfRule>
    <cfRule type="containsText" dxfId="3222" priority="4910" operator="containsText" text="n/a">
      <formula>NOT(ISERROR(SEARCH("n/a",G613)))</formula>
    </cfRule>
    <cfRule type="expression" dxfId="3221" priority="4911">
      <formula>$R613&gt;0</formula>
    </cfRule>
    <cfRule type="expression" dxfId="3220" priority="4912">
      <formula>$G613="out"</formula>
    </cfRule>
    <cfRule type="containsText" dxfId="3219" priority="4913" operator="containsText" text="Out">
      <formula>NOT(ISERROR(SEARCH("Out",G613)))</formula>
    </cfRule>
    <cfRule type="expression" dxfId="3218" priority="4914">
      <formula>$D613=1</formula>
    </cfRule>
  </conditionalFormatting>
  <conditionalFormatting sqref="H613">
    <cfRule type="expression" dxfId="3217" priority="4909">
      <formula>$D613=2</formula>
    </cfRule>
  </conditionalFormatting>
  <conditionalFormatting sqref="I613">
    <cfRule type="expression" dxfId="3216" priority="4915">
      <formula>$D613=2</formula>
    </cfRule>
  </conditionalFormatting>
  <conditionalFormatting sqref="G628">
    <cfRule type="expression" dxfId="3215" priority="4904">
      <formula>$D628=1</formula>
    </cfRule>
  </conditionalFormatting>
  <conditionalFormatting sqref="Q628">
    <cfRule type="expression" dxfId="3214" priority="4903">
      <formula>$D628=1</formula>
    </cfRule>
  </conditionalFormatting>
  <conditionalFormatting sqref="H628:P628">
    <cfRule type="expression" dxfId="3213" priority="4902">
      <formula>$D628=1</formula>
    </cfRule>
  </conditionalFormatting>
  <conditionalFormatting sqref="G628:Q628">
    <cfRule type="expression" dxfId="3212" priority="4894">
      <formula>$D628=2</formula>
    </cfRule>
    <cfRule type="containsText" dxfId="3211" priority="4896" operator="containsText" text="n/a">
      <formula>NOT(ISERROR(SEARCH("n/a",G628)))</formula>
    </cfRule>
    <cfRule type="expression" dxfId="3210" priority="4897">
      <formula>$R628&gt;0</formula>
    </cfRule>
    <cfRule type="expression" dxfId="3209" priority="4898">
      <formula>$G628="out"</formula>
    </cfRule>
    <cfRule type="containsText" dxfId="3208" priority="4899" operator="containsText" text="Out">
      <formula>NOT(ISERROR(SEARCH("Out",G628)))</formula>
    </cfRule>
    <cfRule type="expression" dxfId="3207" priority="4900">
      <formula>$D628=1</formula>
    </cfRule>
  </conditionalFormatting>
  <conditionalFormatting sqref="H628">
    <cfRule type="expression" dxfId="3206" priority="4895">
      <formula>$D628=2</formula>
    </cfRule>
  </conditionalFormatting>
  <conditionalFormatting sqref="I628">
    <cfRule type="expression" dxfId="3205" priority="4901">
      <formula>$D628=2</formula>
    </cfRule>
  </conditionalFormatting>
  <conditionalFormatting sqref="C634">
    <cfRule type="expression" dxfId="3204" priority="4891">
      <formula>$D634=1</formula>
    </cfRule>
    <cfRule type="expression" dxfId="3203" priority="4892">
      <formula>$D634=2</formula>
    </cfRule>
    <cfRule type="expression" dxfId="3202" priority="4893">
      <formula>$D634=0</formula>
    </cfRule>
  </conditionalFormatting>
  <conditionalFormatting sqref="C632">
    <cfRule type="expression" dxfId="3201" priority="4888">
      <formula>$D632=1</formula>
    </cfRule>
    <cfRule type="expression" dxfId="3200" priority="4889">
      <formula>$D632=2</formula>
    </cfRule>
    <cfRule type="expression" dxfId="3199" priority="4890">
      <formula>$D632=0</formula>
    </cfRule>
  </conditionalFormatting>
  <conditionalFormatting sqref="G632 G634">
    <cfRule type="expression" dxfId="3198" priority="4887">
      <formula>$D632=1</formula>
    </cfRule>
  </conditionalFormatting>
  <conditionalFormatting sqref="Q632 Q634">
    <cfRule type="expression" dxfId="3197" priority="4886">
      <formula>$D632=1</formula>
    </cfRule>
  </conditionalFormatting>
  <conditionalFormatting sqref="H632:P632 H634:P634">
    <cfRule type="expression" dxfId="3196" priority="4885">
      <formula>$D632=1</formula>
    </cfRule>
  </conditionalFormatting>
  <conditionalFormatting sqref="G632:Q632 G634:Q634">
    <cfRule type="expression" dxfId="3195" priority="4877">
      <formula>$D632=2</formula>
    </cfRule>
    <cfRule type="containsText" dxfId="3194" priority="4879" operator="containsText" text="n/a">
      <formula>NOT(ISERROR(SEARCH("n/a",G632)))</formula>
    </cfRule>
    <cfRule type="expression" dxfId="3193" priority="4880">
      <formula>$R632&gt;0</formula>
    </cfRule>
    <cfRule type="expression" dxfId="3192" priority="4881">
      <formula>$G632="out"</formula>
    </cfRule>
    <cfRule type="containsText" dxfId="3191" priority="4882" operator="containsText" text="Out">
      <formula>NOT(ISERROR(SEARCH("Out",G632)))</formula>
    </cfRule>
    <cfRule type="expression" dxfId="3190" priority="4883">
      <formula>$D632=1</formula>
    </cfRule>
  </conditionalFormatting>
  <conditionalFormatting sqref="H632 H634">
    <cfRule type="expression" dxfId="3189" priority="4878">
      <formula>$D632=2</formula>
    </cfRule>
  </conditionalFormatting>
  <conditionalFormatting sqref="I632 I634">
    <cfRule type="expression" dxfId="3188" priority="4884">
      <formula>$D632=2</formula>
    </cfRule>
  </conditionalFormatting>
  <conditionalFormatting sqref="C631">
    <cfRule type="expression" dxfId="3187" priority="4874">
      <formula>$D631=1</formula>
    </cfRule>
    <cfRule type="expression" dxfId="3186" priority="4875">
      <formula>$D631=2</formula>
    </cfRule>
    <cfRule type="expression" dxfId="3185" priority="4876">
      <formula>$D631=0</formula>
    </cfRule>
  </conditionalFormatting>
  <conditionalFormatting sqref="C629">
    <cfRule type="expression" dxfId="3184" priority="4871">
      <formula>$D629=1</formula>
    </cfRule>
    <cfRule type="expression" dxfId="3183" priority="4872">
      <formula>$D629=2</formula>
    </cfRule>
    <cfRule type="expression" dxfId="3182" priority="4873">
      <formula>$D629=0</formula>
    </cfRule>
  </conditionalFormatting>
  <conditionalFormatting sqref="G631 G629">
    <cfRule type="expression" dxfId="3181" priority="4870">
      <formula>$D629=1</formula>
    </cfRule>
  </conditionalFormatting>
  <conditionalFormatting sqref="Q631 Q629">
    <cfRule type="expression" dxfId="3180" priority="4869">
      <formula>$D629=1</formula>
    </cfRule>
  </conditionalFormatting>
  <conditionalFormatting sqref="H631:P631 H629:P629">
    <cfRule type="expression" dxfId="3179" priority="4868">
      <formula>$D629=1</formula>
    </cfRule>
  </conditionalFormatting>
  <conditionalFormatting sqref="G631:Q631 G629:Q629">
    <cfRule type="expression" dxfId="3178" priority="4860">
      <formula>$D629=2</formula>
    </cfRule>
    <cfRule type="containsText" dxfId="3177" priority="4862" operator="containsText" text="n/a">
      <formula>NOT(ISERROR(SEARCH("n/a",G629)))</formula>
    </cfRule>
    <cfRule type="expression" dxfId="3176" priority="4863">
      <formula>$R629&gt;0</formula>
    </cfRule>
    <cfRule type="expression" dxfId="3175" priority="4864">
      <formula>$G629="out"</formula>
    </cfRule>
    <cfRule type="containsText" dxfId="3174" priority="4865" operator="containsText" text="Out">
      <formula>NOT(ISERROR(SEARCH("Out",G629)))</formula>
    </cfRule>
    <cfRule type="expression" dxfId="3173" priority="4866">
      <formula>$D629=1</formula>
    </cfRule>
  </conditionalFormatting>
  <conditionalFormatting sqref="H631 H629">
    <cfRule type="expression" dxfId="3172" priority="4861">
      <formula>$D629=2</formula>
    </cfRule>
  </conditionalFormatting>
  <conditionalFormatting sqref="I631 I629">
    <cfRule type="expression" dxfId="3171" priority="4867">
      <formula>$D629=2</formula>
    </cfRule>
  </conditionalFormatting>
  <conditionalFormatting sqref="C630">
    <cfRule type="expression" dxfId="3170" priority="4857">
      <formula>$D630=1</formula>
    </cfRule>
    <cfRule type="expression" dxfId="3169" priority="4858">
      <formula>$D630=2</formula>
    </cfRule>
    <cfRule type="expression" dxfId="3168" priority="4859">
      <formula>$D630=0</formula>
    </cfRule>
  </conditionalFormatting>
  <conditionalFormatting sqref="G630">
    <cfRule type="expression" dxfId="3167" priority="4856">
      <formula>$D630=1</formula>
    </cfRule>
  </conditionalFormatting>
  <conditionalFormatting sqref="Q630">
    <cfRule type="expression" dxfId="3166" priority="4855">
      <formula>$D630=1</formula>
    </cfRule>
  </conditionalFormatting>
  <conditionalFormatting sqref="H630:P630">
    <cfRule type="expression" dxfId="3165" priority="4854">
      <formula>$D630=1</formula>
    </cfRule>
  </conditionalFormatting>
  <conditionalFormatting sqref="G630:Q630">
    <cfRule type="expression" dxfId="3164" priority="4846">
      <formula>$D630=2</formula>
    </cfRule>
    <cfRule type="containsText" dxfId="3163" priority="4848" operator="containsText" text="n/a">
      <formula>NOT(ISERROR(SEARCH("n/a",G630)))</formula>
    </cfRule>
    <cfRule type="expression" dxfId="3162" priority="4849">
      <formula>$R630&gt;0</formula>
    </cfRule>
    <cfRule type="expression" dxfId="3161" priority="4850">
      <formula>$G630="out"</formula>
    </cfRule>
    <cfRule type="containsText" dxfId="3160" priority="4851" operator="containsText" text="Out">
      <formula>NOT(ISERROR(SEARCH("Out",G630)))</formula>
    </cfRule>
    <cfRule type="expression" dxfId="3159" priority="4852">
      <formula>$D630=1</formula>
    </cfRule>
  </conditionalFormatting>
  <conditionalFormatting sqref="H630">
    <cfRule type="expression" dxfId="3158" priority="4847">
      <formula>$D630=2</formula>
    </cfRule>
  </conditionalFormatting>
  <conditionalFormatting sqref="I630">
    <cfRule type="expression" dxfId="3157" priority="4853">
      <formula>$D630=2</formula>
    </cfRule>
  </conditionalFormatting>
  <conditionalFormatting sqref="G593">
    <cfRule type="expression" dxfId="3156" priority="4814">
      <formula>$D593=1</formula>
    </cfRule>
  </conditionalFormatting>
  <conditionalFormatting sqref="Q593">
    <cfRule type="expression" dxfId="3155" priority="4813">
      <formula>$D593=1</formula>
    </cfRule>
  </conditionalFormatting>
  <conditionalFormatting sqref="H593:P593">
    <cfRule type="expression" dxfId="3154" priority="4812">
      <formula>$D593=1</formula>
    </cfRule>
  </conditionalFormatting>
  <conditionalFormatting sqref="G593:Q593">
    <cfRule type="expression" dxfId="3153" priority="4804">
      <formula>$D593=2</formula>
    </cfRule>
    <cfRule type="containsText" dxfId="3152" priority="4806" operator="containsText" text="n/a">
      <formula>NOT(ISERROR(SEARCH("n/a",G593)))</formula>
    </cfRule>
    <cfRule type="expression" dxfId="3151" priority="4807">
      <formula>$R593&gt;0</formula>
    </cfRule>
    <cfRule type="expression" dxfId="3150" priority="4808">
      <formula>$G593="out"</formula>
    </cfRule>
    <cfRule type="containsText" dxfId="3149" priority="4809" operator="containsText" text="Out">
      <formula>NOT(ISERROR(SEARCH("Out",G593)))</formula>
    </cfRule>
    <cfRule type="expression" dxfId="3148" priority="4810">
      <formula>$D593=1</formula>
    </cfRule>
  </conditionalFormatting>
  <conditionalFormatting sqref="H593">
    <cfRule type="expression" dxfId="3147" priority="4805">
      <formula>$D593=2</formula>
    </cfRule>
  </conditionalFormatting>
  <conditionalFormatting sqref="I593">
    <cfRule type="expression" dxfId="3146" priority="4811">
      <formula>$D593=2</formula>
    </cfRule>
  </conditionalFormatting>
  <conditionalFormatting sqref="C594">
    <cfRule type="expression" dxfId="3145" priority="4798">
      <formula>$D594=1</formula>
    </cfRule>
    <cfRule type="expression" dxfId="3144" priority="4799">
      <formula>$D594=2</formula>
    </cfRule>
    <cfRule type="expression" dxfId="3143" priority="4800">
      <formula>$D594=0</formula>
    </cfRule>
  </conditionalFormatting>
  <conditionalFormatting sqref="G594">
    <cfRule type="expression" dxfId="3142" priority="4797">
      <formula>$D594=1</formula>
    </cfRule>
  </conditionalFormatting>
  <conditionalFormatting sqref="Q594">
    <cfRule type="expression" dxfId="3141" priority="4796">
      <formula>$D594=1</formula>
    </cfRule>
  </conditionalFormatting>
  <conditionalFormatting sqref="H594:P594">
    <cfRule type="expression" dxfId="3140" priority="4795">
      <formula>$D594=1</formula>
    </cfRule>
  </conditionalFormatting>
  <conditionalFormatting sqref="G594:Q594">
    <cfRule type="expression" dxfId="3139" priority="4787">
      <formula>$D594=2</formula>
    </cfRule>
    <cfRule type="containsText" dxfId="3138" priority="4789" operator="containsText" text="n/a">
      <formula>NOT(ISERROR(SEARCH("n/a",G594)))</formula>
    </cfRule>
    <cfRule type="expression" dxfId="3137" priority="4790">
      <formula>$R594&gt;0</formula>
    </cfRule>
    <cfRule type="expression" dxfId="3136" priority="4791">
      <formula>$G594="out"</formula>
    </cfRule>
    <cfRule type="containsText" dxfId="3135" priority="4792" operator="containsText" text="Out">
      <formula>NOT(ISERROR(SEARCH("Out",G594)))</formula>
    </cfRule>
    <cfRule type="expression" dxfId="3134" priority="4793">
      <formula>$D594=1</formula>
    </cfRule>
  </conditionalFormatting>
  <conditionalFormatting sqref="H594">
    <cfRule type="expression" dxfId="3133" priority="4788">
      <formula>$D594=2</formula>
    </cfRule>
  </conditionalFormatting>
  <conditionalFormatting sqref="I594">
    <cfRule type="expression" dxfId="3132" priority="4794">
      <formula>$D594=2</formula>
    </cfRule>
  </conditionalFormatting>
  <conditionalFormatting sqref="C595">
    <cfRule type="expression" dxfId="3131" priority="4784">
      <formula>$D595=1</formula>
    </cfRule>
    <cfRule type="expression" dxfId="3130" priority="4785">
      <formula>$D595=2</formula>
    </cfRule>
    <cfRule type="expression" dxfId="3129" priority="4786">
      <formula>$D595=0</formula>
    </cfRule>
  </conditionalFormatting>
  <conditionalFormatting sqref="G595">
    <cfRule type="expression" dxfId="3128" priority="4783">
      <formula>$D595=1</formula>
    </cfRule>
  </conditionalFormatting>
  <conditionalFormatting sqref="Q595">
    <cfRule type="expression" dxfId="3127" priority="4782">
      <formula>$D595=1</formula>
    </cfRule>
  </conditionalFormatting>
  <conditionalFormatting sqref="H595:P595">
    <cfRule type="expression" dxfId="3126" priority="4781">
      <formula>$D595=1</formula>
    </cfRule>
  </conditionalFormatting>
  <conditionalFormatting sqref="G595:Q595">
    <cfRule type="expression" dxfId="3125" priority="4773">
      <formula>$D595=2</formula>
    </cfRule>
    <cfRule type="containsText" dxfId="3124" priority="4775" operator="containsText" text="n/a">
      <formula>NOT(ISERROR(SEARCH("n/a",G595)))</formula>
    </cfRule>
    <cfRule type="expression" dxfId="3123" priority="4776">
      <formula>$R595&gt;0</formula>
    </cfRule>
    <cfRule type="expression" dxfId="3122" priority="4777">
      <formula>$G595="out"</formula>
    </cfRule>
    <cfRule type="containsText" dxfId="3121" priority="4778" operator="containsText" text="Out">
      <formula>NOT(ISERROR(SEARCH("Out",G595)))</formula>
    </cfRule>
    <cfRule type="expression" dxfId="3120" priority="4779">
      <formula>$D595=1</formula>
    </cfRule>
  </conditionalFormatting>
  <conditionalFormatting sqref="H595">
    <cfRule type="expression" dxfId="3119" priority="4774">
      <formula>$D595=2</formula>
    </cfRule>
  </conditionalFormatting>
  <conditionalFormatting sqref="I595">
    <cfRule type="expression" dxfId="3118" priority="4780">
      <formula>$D595=2</formula>
    </cfRule>
  </conditionalFormatting>
  <conditionalFormatting sqref="C719">
    <cfRule type="expression" dxfId="3117" priority="4515">
      <formula>$D719=1</formula>
    </cfRule>
    <cfRule type="expression" dxfId="3116" priority="4516">
      <formula>$D719=2</formula>
    </cfRule>
    <cfRule type="expression" dxfId="3115" priority="4517">
      <formula>$D719=0</formula>
    </cfRule>
  </conditionalFormatting>
  <conditionalFormatting sqref="G723 G719:G720">
    <cfRule type="expression" dxfId="3114" priority="4514">
      <formula>$D719=1</formula>
    </cfRule>
  </conditionalFormatting>
  <conditionalFormatting sqref="Q719">
    <cfRule type="expression" dxfId="3113" priority="4513">
      <formula>$D719=1</formula>
    </cfRule>
  </conditionalFormatting>
  <conditionalFormatting sqref="H719:P719">
    <cfRule type="expression" dxfId="3112" priority="4512">
      <formula>$D719=1</formula>
    </cfRule>
  </conditionalFormatting>
  <conditionalFormatting sqref="G723 H719:Q719 G719:G720">
    <cfRule type="expression" dxfId="3111" priority="4504">
      <formula>$D719=2</formula>
    </cfRule>
    <cfRule type="containsText" dxfId="3110" priority="4506" operator="containsText" text="n/a">
      <formula>NOT(ISERROR(SEARCH("n/a",G719)))</formula>
    </cfRule>
    <cfRule type="expression" dxfId="3109" priority="4507">
      <formula>$R719&gt;0</formula>
    </cfRule>
    <cfRule type="expression" dxfId="3108" priority="4508">
      <formula>$G719="out"</formula>
    </cfRule>
    <cfRule type="containsText" dxfId="3107" priority="4509" operator="containsText" text="Out">
      <formula>NOT(ISERROR(SEARCH("Out",G719)))</formula>
    </cfRule>
    <cfRule type="expression" dxfId="3106" priority="4510">
      <formula>$D719=1</formula>
    </cfRule>
  </conditionalFormatting>
  <conditionalFormatting sqref="H719">
    <cfRule type="expression" dxfId="3105" priority="4505">
      <formula>$D719=2</formula>
    </cfRule>
  </conditionalFormatting>
  <conditionalFormatting sqref="I719">
    <cfRule type="expression" dxfId="3104" priority="4511">
      <formula>$D719=2</formula>
    </cfRule>
  </conditionalFormatting>
  <conditionalFormatting sqref="C723">
    <cfRule type="expression" dxfId="3103" priority="4501">
      <formula>$D723=1</formula>
    </cfRule>
    <cfRule type="expression" dxfId="3102" priority="4502">
      <formula>$D723=2</formula>
    </cfRule>
    <cfRule type="expression" dxfId="3101" priority="4503">
      <formula>$D723=0</formula>
    </cfRule>
  </conditionalFormatting>
  <conditionalFormatting sqref="G662">
    <cfRule type="expression" dxfId="3100" priority="4615">
      <formula>$D662=1</formula>
    </cfRule>
  </conditionalFormatting>
  <conditionalFormatting sqref="Q662">
    <cfRule type="expression" dxfId="3099" priority="4614">
      <formula>$D662=1</formula>
    </cfRule>
  </conditionalFormatting>
  <conditionalFormatting sqref="H662:P662">
    <cfRule type="expression" dxfId="3098" priority="4613">
      <formula>$D662=1</formula>
    </cfRule>
  </conditionalFormatting>
  <conditionalFormatting sqref="G662:Q662">
    <cfRule type="expression" dxfId="3097" priority="4605">
      <formula>$D662=2</formula>
    </cfRule>
    <cfRule type="containsText" dxfId="3096" priority="4607" operator="containsText" text="n/a">
      <formula>NOT(ISERROR(SEARCH("n/a",G662)))</formula>
    </cfRule>
    <cfRule type="expression" dxfId="3095" priority="4608">
      <formula>$R662&gt;0</formula>
    </cfRule>
    <cfRule type="expression" dxfId="3094" priority="4609">
      <formula>$G662="out"</formula>
    </cfRule>
    <cfRule type="containsText" dxfId="3093" priority="4610" operator="containsText" text="Out">
      <formula>NOT(ISERROR(SEARCH("Out",G662)))</formula>
    </cfRule>
    <cfRule type="expression" dxfId="3092" priority="4611">
      <formula>$D662=1</formula>
    </cfRule>
  </conditionalFormatting>
  <conditionalFormatting sqref="H662">
    <cfRule type="expression" dxfId="3091" priority="4606">
      <formula>$D662=2</formula>
    </cfRule>
  </conditionalFormatting>
  <conditionalFormatting sqref="I662">
    <cfRule type="expression" dxfId="3090" priority="4612">
      <formula>$D662=2</formula>
    </cfRule>
  </conditionalFormatting>
  <conditionalFormatting sqref="C590">
    <cfRule type="expression" dxfId="3089" priority="4697">
      <formula>$D590=1</formula>
    </cfRule>
    <cfRule type="expression" dxfId="3088" priority="4698">
      <formula>$D590=2</formula>
    </cfRule>
    <cfRule type="expression" dxfId="3087" priority="4699">
      <formula>$D590=0</formula>
    </cfRule>
  </conditionalFormatting>
  <conditionalFormatting sqref="G590">
    <cfRule type="expression" dxfId="3086" priority="4696">
      <formula>$D590=1</formula>
    </cfRule>
  </conditionalFormatting>
  <conditionalFormatting sqref="Q590">
    <cfRule type="expression" dxfId="3085" priority="4695">
      <formula>$D590=1</formula>
    </cfRule>
  </conditionalFormatting>
  <conditionalFormatting sqref="H590:P590">
    <cfRule type="expression" dxfId="3084" priority="4694">
      <formula>$D590=1</formula>
    </cfRule>
  </conditionalFormatting>
  <conditionalFormatting sqref="G590:Q590">
    <cfRule type="expression" dxfId="3083" priority="4686">
      <formula>$D590=2</formula>
    </cfRule>
    <cfRule type="containsText" dxfId="3082" priority="4688" operator="containsText" text="n/a">
      <formula>NOT(ISERROR(SEARCH("n/a",G590)))</formula>
    </cfRule>
    <cfRule type="expression" dxfId="3081" priority="4689">
      <formula>$R590&gt;0</formula>
    </cfRule>
    <cfRule type="expression" dxfId="3080" priority="4690">
      <formula>$G590="out"</formula>
    </cfRule>
    <cfRule type="containsText" dxfId="3079" priority="4691" operator="containsText" text="Out">
      <formula>NOT(ISERROR(SEARCH("Out",G590)))</formula>
    </cfRule>
    <cfRule type="expression" dxfId="3078" priority="4692">
      <formula>$D590=1</formula>
    </cfRule>
  </conditionalFormatting>
  <conditionalFormatting sqref="H590">
    <cfRule type="expression" dxfId="3077" priority="4687">
      <formula>$D590=2</formula>
    </cfRule>
  </conditionalFormatting>
  <conditionalFormatting sqref="I590">
    <cfRule type="expression" dxfId="3076" priority="4693">
      <formula>$D590=2</formula>
    </cfRule>
  </conditionalFormatting>
  <conditionalFormatting sqref="C651">
    <cfRule type="expression" dxfId="3075" priority="4683">
      <formula>$D651=1</formula>
    </cfRule>
    <cfRule type="expression" dxfId="3074" priority="4684">
      <formula>$D651=2</formula>
    </cfRule>
    <cfRule type="expression" dxfId="3073" priority="4685">
      <formula>$D651=0</formula>
    </cfRule>
  </conditionalFormatting>
  <conditionalFormatting sqref="G651">
    <cfRule type="expression" dxfId="3072" priority="4682">
      <formula>$D651=1</formula>
    </cfRule>
  </conditionalFormatting>
  <conditionalFormatting sqref="Q651">
    <cfRule type="expression" dxfId="3071" priority="4681">
      <formula>$D651=1</formula>
    </cfRule>
  </conditionalFormatting>
  <conditionalFormatting sqref="H651:P651">
    <cfRule type="expression" dxfId="3070" priority="4680">
      <formula>$D651=1</formula>
    </cfRule>
  </conditionalFormatting>
  <conditionalFormatting sqref="G651:Q651">
    <cfRule type="expression" dxfId="3069" priority="4672">
      <formula>$D651=2</formula>
    </cfRule>
    <cfRule type="containsText" dxfId="3068" priority="4674" operator="containsText" text="n/a">
      <formula>NOT(ISERROR(SEARCH("n/a",G651)))</formula>
    </cfRule>
    <cfRule type="expression" dxfId="3067" priority="4675">
      <formula>$R651&gt;0</formula>
    </cfRule>
    <cfRule type="expression" dxfId="3066" priority="4676">
      <formula>$G651="out"</formula>
    </cfRule>
    <cfRule type="containsText" dxfId="3065" priority="4677" operator="containsText" text="Out">
      <formula>NOT(ISERROR(SEARCH("Out",G651)))</formula>
    </cfRule>
    <cfRule type="expression" dxfId="3064" priority="4678">
      <formula>$D651=1</formula>
    </cfRule>
  </conditionalFormatting>
  <conditionalFormatting sqref="H651">
    <cfRule type="expression" dxfId="3063" priority="4673">
      <formula>$D651=2</formula>
    </cfRule>
  </conditionalFormatting>
  <conditionalFormatting sqref="I651">
    <cfRule type="expression" dxfId="3062" priority="4679">
      <formula>$D651=2</formula>
    </cfRule>
  </conditionalFormatting>
  <conditionalFormatting sqref="G652">
    <cfRule type="expression" dxfId="3061" priority="4668">
      <formula>$D652=1</formula>
    </cfRule>
  </conditionalFormatting>
  <conditionalFormatting sqref="Q652">
    <cfRule type="expression" dxfId="3060" priority="4667">
      <formula>$D652=1</formula>
    </cfRule>
  </conditionalFormatting>
  <conditionalFormatting sqref="H652:P652">
    <cfRule type="expression" dxfId="3059" priority="4666">
      <formula>$D652=1</formula>
    </cfRule>
  </conditionalFormatting>
  <conditionalFormatting sqref="G652:Q652">
    <cfRule type="expression" dxfId="3058" priority="4658">
      <formula>$D652=2</formula>
    </cfRule>
    <cfRule type="containsText" dxfId="3057" priority="4660" operator="containsText" text="n/a">
      <formula>NOT(ISERROR(SEARCH("n/a",G652)))</formula>
    </cfRule>
    <cfRule type="expression" dxfId="3056" priority="4661">
      <formula>$R652&gt;0</formula>
    </cfRule>
    <cfRule type="expression" dxfId="3055" priority="4662">
      <formula>$G652="out"</formula>
    </cfRule>
    <cfRule type="containsText" dxfId="3054" priority="4663" operator="containsText" text="Out">
      <formula>NOT(ISERROR(SEARCH("Out",G652)))</formula>
    </cfRule>
    <cfRule type="expression" dxfId="3053" priority="4664">
      <formula>$D652=1</formula>
    </cfRule>
  </conditionalFormatting>
  <conditionalFormatting sqref="H652">
    <cfRule type="expression" dxfId="3052" priority="4659">
      <formula>$D652=2</formula>
    </cfRule>
  </conditionalFormatting>
  <conditionalFormatting sqref="I652">
    <cfRule type="expression" dxfId="3051" priority="4665">
      <formula>$D652=2</formula>
    </cfRule>
  </conditionalFormatting>
  <conditionalFormatting sqref="C653">
    <cfRule type="expression" dxfId="3050" priority="4641">
      <formula>$D653=1</formula>
    </cfRule>
    <cfRule type="expression" dxfId="3049" priority="4642">
      <formula>$D653=2</formula>
    </cfRule>
    <cfRule type="expression" dxfId="3048" priority="4643">
      <formula>$D653=0</formula>
    </cfRule>
  </conditionalFormatting>
  <conditionalFormatting sqref="Q653">
    <cfRule type="expression" dxfId="3047" priority="4639">
      <formula>$D653=1</formula>
    </cfRule>
  </conditionalFormatting>
  <conditionalFormatting sqref="H653:P653">
    <cfRule type="expression" dxfId="3046" priority="4638">
      <formula>$D653=1</formula>
    </cfRule>
  </conditionalFormatting>
  <conditionalFormatting sqref="G653:Q653">
    <cfRule type="expression" dxfId="3045" priority="4630">
      <formula>$D653=2</formula>
    </cfRule>
    <cfRule type="containsText" dxfId="3044" priority="4632" operator="containsText" text="n/a">
      <formula>NOT(ISERROR(SEARCH("n/a",G653)))</formula>
    </cfRule>
    <cfRule type="expression" dxfId="3043" priority="4633">
      <formula>$R653&gt;0</formula>
    </cfRule>
    <cfRule type="expression" dxfId="3042" priority="4634">
      <formula>$G653="out"</formula>
    </cfRule>
    <cfRule type="containsText" dxfId="3041" priority="4635" operator="containsText" text="Out">
      <formula>NOT(ISERROR(SEARCH("Out",G653)))</formula>
    </cfRule>
    <cfRule type="expression" dxfId="3040" priority="4636">
      <formula>$D653=1</formula>
    </cfRule>
  </conditionalFormatting>
  <conditionalFormatting sqref="H653">
    <cfRule type="expression" dxfId="3039" priority="4631">
      <formula>$D653=2</formula>
    </cfRule>
  </conditionalFormatting>
  <conditionalFormatting sqref="I653">
    <cfRule type="expression" dxfId="3038" priority="4637">
      <formula>$D653=2</formula>
    </cfRule>
  </conditionalFormatting>
  <conditionalFormatting sqref="C657">
    <cfRule type="expression" dxfId="3037" priority="4627">
      <formula>$D657=1</formula>
    </cfRule>
    <cfRule type="expression" dxfId="3036" priority="4628">
      <formula>$D657=2</formula>
    </cfRule>
    <cfRule type="expression" dxfId="3035" priority="4629">
      <formula>$D657=0</formula>
    </cfRule>
  </conditionalFormatting>
  <conditionalFormatting sqref="Q657">
    <cfRule type="expression" dxfId="3034" priority="4625">
      <formula>$D657=1</formula>
    </cfRule>
  </conditionalFormatting>
  <conditionalFormatting sqref="H657:P657">
    <cfRule type="expression" dxfId="3033" priority="4624">
      <formula>$D657=1</formula>
    </cfRule>
  </conditionalFormatting>
  <conditionalFormatting sqref="H657:Q657">
    <cfRule type="expression" dxfId="3032" priority="4616">
      <formula>$D657=2</formula>
    </cfRule>
    <cfRule type="containsText" dxfId="3031" priority="4618" operator="containsText" text="n/a">
      <formula>NOT(ISERROR(SEARCH("n/a",H657)))</formula>
    </cfRule>
    <cfRule type="expression" dxfId="3030" priority="4619">
      <formula>$R657&gt;0</formula>
    </cfRule>
    <cfRule type="expression" dxfId="3029" priority="4620">
      <formula>$G657="out"</formula>
    </cfRule>
    <cfRule type="containsText" dxfId="3028" priority="4621" operator="containsText" text="Out">
      <formula>NOT(ISERROR(SEARCH("Out",H657)))</formula>
    </cfRule>
    <cfRule type="expression" dxfId="3027" priority="4622">
      <formula>$D657=1</formula>
    </cfRule>
  </conditionalFormatting>
  <conditionalFormatting sqref="H657">
    <cfRule type="expression" dxfId="3026" priority="4617">
      <formula>$D657=2</formula>
    </cfRule>
  </conditionalFormatting>
  <conditionalFormatting sqref="I657">
    <cfRule type="expression" dxfId="3025" priority="4623">
      <formula>$D657=2</formula>
    </cfRule>
  </conditionalFormatting>
  <conditionalFormatting sqref="C663:C664">
    <cfRule type="expression" dxfId="3024" priority="4599">
      <formula>$D663=1</formula>
    </cfRule>
    <cfRule type="expression" dxfId="3023" priority="4600">
      <formula>$D663=2</formula>
    </cfRule>
    <cfRule type="expression" dxfId="3022" priority="4601">
      <formula>$D663=0</formula>
    </cfRule>
  </conditionalFormatting>
  <conditionalFormatting sqref="G663:G664">
    <cfRule type="expression" dxfId="3021" priority="4598">
      <formula>$D663=1</formula>
    </cfRule>
  </conditionalFormatting>
  <conditionalFormatting sqref="Q663:Q664">
    <cfRule type="expression" dxfId="3020" priority="4597">
      <formula>$D663=1</formula>
    </cfRule>
  </conditionalFormatting>
  <conditionalFormatting sqref="H663:P664">
    <cfRule type="expression" dxfId="3019" priority="4596">
      <formula>$D663=1</formula>
    </cfRule>
  </conditionalFormatting>
  <conditionalFormatting sqref="G663:Q664">
    <cfRule type="expression" dxfId="3018" priority="4588">
      <formula>$D663=2</formula>
    </cfRule>
    <cfRule type="containsText" dxfId="3017" priority="4590" operator="containsText" text="n/a">
      <formula>NOT(ISERROR(SEARCH("n/a",G663)))</formula>
    </cfRule>
    <cfRule type="expression" dxfId="3016" priority="4591">
      <formula>$R663&gt;0</formula>
    </cfRule>
    <cfRule type="expression" dxfId="3015" priority="4592">
      <formula>$G663="out"</formula>
    </cfRule>
    <cfRule type="containsText" dxfId="3014" priority="4593" operator="containsText" text="Out">
      <formula>NOT(ISERROR(SEARCH("Out",G663)))</formula>
    </cfRule>
    <cfRule type="expression" dxfId="3013" priority="4594">
      <formula>$D663=1</formula>
    </cfRule>
  </conditionalFormatting>
  <conditionalFormatting sqref="H663:H664">
    <cfRule type="expression" dxfId="3012" priority="4589">
      <formula>$D663=2</formula>
    </cfRule>
  </conditionalFormatting>
  <conditionalFormatting sqref="I663:I664">
    <cfRule type="expression" dxfId="3011" priority="4595">
      <formula>$D663=2</formula>
    </cfRule>
  </conditionalFormatting>
  <conditionalFormatting sqref="C665">
    <cfRule type="expression" dxfId="3010" priority="4585">
      <formula>$D665=1</formula>
    </cfRule>
    <cfRule type="expression" dxfId="3009" priority="4586">
      <formula>$D665=2</formula>
    </cfRule>
    <cfRule type="expression" dxfId="3008" priority="4587">
      <formula>$D665=0</formula>
    </cfRule>
  </conditionalFormatting>
  <conditionalFormatting sqref="G665">
    <cfRule type="expression" dxfId="3007" priority="4584">
      <formula>$D665=1</formula>
    </cfRule>
  </conditionalFormatting>
  <conditionalFormatting sqref="Q665">
    <cfRule type="expression" dxfId="3006" priority="4583">
      <formula>$D665=1</formula>
    </cfRule>
  </conditionalFormatting>
  <conditionalFormatting sqref="H665:P665">
    <cfRule type="expression" dxfId="3005" priority="4582">
      <formula>$D665=1</formula>
    </cfRule>
  </conditionalFormatting>
  <conditionalFormatting sqref="G665:Q665">
    <cfRule type="expression" dxfId="3004" priority="4574">
      <formula>$D665=2</formula>
    </cfRule>
    <cfRule type="containsText" dxfId="3003" priority="4576" operator="containsText" text="n/a">
      <formula>NOT(ISERROR(SEARCH("n/a",G665)))</formula>
    </cfRule>
    <cfRule type="expression" dxfId="3002" priority="4577">
      <formula>$R665&gt;0</formula>
    </cfRule>
    <cfRule type="expression" dxfId="3001" priority="4578">
      <formula>$G665="out"</formula>
    </cfRule>
    <cfRule type="containsText" dxfId="3000" priority="4579" operator="containsText" text="Out">
      <formula>NOT(ISERROR(SEARCH("Out",G665)))</formula>
    </cfRule>
    <cfRule type="expression" dxfId="2999" priority="4580">
      <formula>$D665=1</formula>
    </cfRule>
  </conditionalFormatting>
  <conditionalFormatting sqref="H665">
    <cfRule type="expression" dxfId="2998" priority="4575">
      <formula>$D665=2</formula>
    </cfRule>
  </conditionalFormatting>
  <conditionalFormatting sqref="I665">
    <cfRule type="expression" dxfId="2997" priority="4581">
      <formula>$D665=2</formula>
    </cfRule>
  </conditionalFormatting>
  <conditionalFormatting sqref="C712">
    <cfRule type="expression" dxfId="2996" priority="4571">
      <formula>$D712=1</formula>
    </cfRule>
    <cfRule type="expression" dxfId="2995" priority="4572">
      <formula>$D712=2</formula>
    </cfRule>
    <cfRule type="expression" dxfId="2994" priority="4573">
      <formula>$D712=0</formula>
    </cfRule>
  </conditionalFormatting>
  <conditionalFormatting sqref="G712">
    <cfRule type="expression" dxfId="2993" priority="4570">
      <formula>$D712=1</formula>
    </cfRule>
  </conditionalFormatting>
  <conditionalFormatting sqref="Q712">
    <cfRule type="expression" dxfId="2992" priority="4569">
      <formula>$D712=1</formula>
    </cfRule>
  </conditionalFormatting>
  <conditionalFormatting sqref="H712:P712">
    <cfRule type="expression" dxfId="2991" priority="4568">
      <formula>$D712=1</formula>
    </cfRule>
  </conditionalFormatting>
  <conditionalFormatting sqref="G712:Q712">
    <cfRule type="expression" dxfId="2990" priority="4560">
      <formula>$D712=2</formula>
    </cfRule>
    <cfRule type="containsText" dxfId="2989" priority="4562" operator="containsText" text="n/a">
      <formula>NOT(ISERROR(SEARCH("n/a",G712)))</formula>
    </cfRule>
    <cfRule type="expression" dxfId="2988" priority="4563">
      <formula>$R712&gt;0</formula>
    </cfRule>
    <cfRule type="expression" dxfId="2987" priority="4564">
      <formula>$G712="out"</formula>
    </cfRule>
    <cfRule type="containsText" dxfId="2986" priority="4565" operator="containsText" text="Out">
      <formula>NOT(ISERROR(SEARCH("Out",G712)))</formula>
    </cfRule>
    <cfRule type="expression" dxfId="2985" priority="4566">
      <formula>$D712=1</formula>
    </cfRule>
  </conditionalFormatting>
  <conditionalFormatting sqref="H712">
    <cfRule type="expression" dxfId="2984" priority="4561">
      <formula>$D712=2</formula>
    </cfRule>
  </conditionalFormatting>
  <conditionalFormatting sqref="I712">
    <cfRule type="expression" dxfId="2983" priority="4567">
      <formula>$D712=2</formula>
    </cfRule>
  </conditionalFormatting>
  <conditionalFormatting sqref="C710">
    <cfRule type="expression" dxfId="2982" priority="4557">
      <formula>$D710=1</formula>
    </cfRule>
    <cfRule type="expression" dxfId="2981" priority="4558">
      <formula>$D710=2</formula>
    </cfRule>
    <cfRule type="expression" dxfId="2980" priority="4559">
      <formula>$D710=0</formula>
    </cfRule>
  </conditionalFormatting>
  <conditionalFormatting sqref="G710">
    <cfRule type="expression" dxfId="2979" priority="4556">
      <formula>$D710=1</formula>
    </cfRule>
  </conditionalFormatting>
  <conditionalFormatting sqref="Q710">
    <cfRule type="expression" dxfId="2978" priority="4555">
      <formula>$D710=1</formula>
    </cfRule>
  </conditionalFormatting>
  <conditionalFormatting sqref="H710:P710">
    <cfRule type="expression" dxfId="2977" priority="4554">
      <formula>$D710=1</formula>
    </cfRule>
  </conditionalFormatting>
  <conditionalFormatting sqref="G710:Q710">
    <cfRule type="expression" dxfId="2976" priority="4546">
      <formula>$D710=2</formula>
    </cfRule>
    <cfRule type="containsText" dxfId="2975" priority="4548" operator="containsText" text="n/a">
      <formula>NOT(ISERROR(SEARCH("n/a",G710)))</formula>
    </cfRule>
    <cfRule type="expression" dxfId="2974" priority="4549">
      <formula>$R710&gt;0</formula>
    </cfRule>
    <cfRule type="expression" dxfId="2973" priority="4550">
      <formula>$G710="out"</formula>
    </cfRule>
    <cfRule type="containsText" dxfId="2972" priority="4551" operator="containsText" text="Out">
      <formula>NOT(ISERROR(SEARCH("Out",G710)))</formula>
    </cfRule>
    <cfRule type="expression" dxfId="2971" priority="4552">
      <formula>$D710=1</formula>
    </cfRule>
  </conditionalFormatting>
  <conditionalFormatting sqref="H710">
    <cfRule type="expression" dxfId="2970" priority="4547">
      <formula>$D710=2</formula>
    </cfRule>
  </conditionalFormatting>
  <conditionalFormatting sqref="I710">
    <cfRule type="expression" dxfId="2969" priority="4553">
      <formula>$D710=2</formula>
    </cfRule>
  </conditionalFormatting>
  <conditionalFormatting sqref="C711">
    <cfRule type="expression" dxfId="2968" priority="4543">
      <formula>$D711=1</formula>
    </cfRule>
    <cfRule type="expression" dxfId="2967" priority="4544">
      <formula>$D711=2</formula>
    </cfRule>
    <cfRule type="expression" dxfId="2966" priority="4545">
      <formula>$D711=0</formula>
    </cfRule>
  </conditionalFormatting>
  <conditionalFormatting sqref="G711">
    <cfRule type="expression" dxfId="2965" priority="4542">
      <formula>$D711=1</formula>
    </cfRule>
  </conditionalFormatting>
  <conditionalFormatting sqref="Q711">
    <cfRule type="expression" dxfId="2964" priority="4541">
      <formula>$D711=1</formula>
    </cfRule>
  </conditionalFormatting>
  <conditionalFormatting sqref="H711:P711">
    <cfRule type="expression" dxfId="2963" priority="4540">
      <formula>$D711=1</formula>
    </cfRule>
  </conditionalFormatting>
  <conditionalFormatting sqref="G711:Q711">
    <cfRule type="expression" dxfId="2962" priority="4532">
      <formula>$D711=2</formula>
    </cfRule>
    <cfRule type="containsText" dxfId="2961" priority="4534" operator="containsText" text="n/a">
      <formula>NOT(ISERROR(SEARCH("n/a",G711)))</formula>
    </cfRule>
    <cfRule type="expression" dxfId="2960" priority="4535">
      <formula>$R711&gt;0</formula>
    </cfRule>
    <cfRule type="expression" dxfId="2959" priority="4536">
      <formula>$G711="out"</formula>
    </cfRule>
    <cfRule type="containsText" dxfId="2958" priority="4537" operator="containsText" text="Out">
      <formula>NOT(ISERROR(SEARCH("Out",G711)))</formula>
    </cfRule>
    <cfRule type="expression" dxfId="2957" priority="4538">
      <formula>$D711=1</formula>
    </cfRule>
  </conditionalFormatting>
  <conditionalFormatting sqref="H711">
    <cfRule type="expression" dxfId="2956" priority="4533">
      <formula>$D711=2</formula>
    </cfRule>
  </conditionalFormatting>
  <conditionalFormatting sqref="I711">
    <cfRule type="expression" dxfId="2955" priority="4539">
      <formula>$D711=2</formula>
    </cfRule>
  </conditionalFormatting>
  <conditionalFormatting sqref="G718">
    <cfRule type="expression" dxfId="2954" priority="4528">
      <formula>$D718=1</formula>
    </cfRule>
  </conditionalFormatting>
  <conditionalFormatting sqref="Q718">
    <cfRule type="expression" dxfId="2953" priority="4527">
      <formula>$D718=1</formula>
    </cfRule>
  </conditionalFormatting>
  <conditionalFormatting sqref="H718:P718">
    <cfRule type="expression" dxfId="2952" priority="4526">
      <formula>$D718=1</formula>
    </cfRule>
  </conditionalFormatting>
  <conditionalFormatting sqref="G718:Q718">
    <cfRule type="expression" dxfId="2951" priority="4518">
      <formula>$D718=2</formula>
    </cfRule>
    <cfRule type="containsText" dxfId="2950" priority="4520" operator="containsText" text="n/a">
      <formula>NOT(ISERROR(SEARCH("n/a",G718)))</formula>
    </cfRule>
    <cfRule type="expression" dxfId="2949" priority="4521">
      <formula>$R718&gt;0</formula>
    </cfRule>
    <cfRule type="expression" dxfId="2948" priority="4522">
      <formula>$G718="out"</formula>
    </cfRule>
    <cfRule type="containsText" dxfId="2947" priority="4523" operator="containsText" text="Out">
      <formula>NOT(ISERROR(SEARCH("Out",G718)))</formula>
    </cfRule>
    <cfRule type="expression" dxfId="2946" priority="4524">
      <formula>$D718=1</formula>
    </cfRule>
  </conditionalFormatting>
  <conditionalFormatting sqref="H718">
    <cfRule type="expression" dxfId="2945" priority="4519">
      <formula>$D718=2</formula>
    </cfRule>
  </conditionalFormatting>
  <conditionalFormatting sqref="I718">
    <cfRule type="expression" dxfId="2944" priority="4525">
      <formula>$D718=2</formula>
    </cfRule>
  </conditionalFormatting>
  <conditionalFormatting sqref="Q723">
    <cfRule type="expression" dxfId="2943" priority="4500">
      <formula>$D723=1</formula>
    </cfRule>
  </conditionalFormatting>
  <conditionalFormatting sqref="H723:P723">
    <cfRule type="expression" dxfId="2942" priority="4499">
      <formula>$D723=1</formula>
    </cfRule>
  </conditionalFormatting>
  <conditionalFormatting sqref="H723:Q723">
    <cfRule type="expression" dxfId="2941" priority="4491">
      <formula>$D723=2</formula>
    </cfRule>
    <cfRule type="containsText" dxfId="2940" priority="4493" operator="containsText" text="n/a">
      <formula>NOT(ISERROR(SEARCH("n/a",H723)))</formula>
    </cfRule>
    <cfRule type="expression" dxfId="2939" priority="4494">
      <formula>$R723&gt;0</formula>
    </cfRule>
    <cfRule type="expression" dxfId="2938" priority="4495">
      <formula>$G723="out"</formula>
    </cfRule>
    <cfRule type="containsText" dxfId="2937" priority="4496" operator="containsText" text="Out">
      <formula>NOT(ISERROR(SEARCH("Out",H723)))</formula>
    </cfRule>
    <cfRule type="expression" dxfId="2936" priority="4497">
      <formula>$D723=1</formula>
    </cfRule>
  </conditionalFormatting>
  <conditionalFormatting sqref="H723">
    <cfRule type="expression" dxfId="2935" priority="4492">
      <formula>$D723=2</formula>
    </cfRule>
  </conditionalFormatting>
  <conditionalFormatting sqref="I723">
    <cfRule type="expression" dxfId="2934" priority="4498">
      <formula>$D723=2</formula>
    </cfRule>
  </conditionalFormatting>
  <conditionalFormatting sqref="C720">
    <cfRule type="expression" dxfId="2933" priority="4488">
      <formula>$D720=1</formula>
    </cfRule>
    <cfRule type="expression" dxfId="2932" priority="4489">
      <formula>$D720=2</formula>
    </cfRule>
    <cfRule type="expression" dxfId="2931" priority="4490">
      <formula>$D720=0</formula>
    </cfRule>
  </conditionalFormatting>
  <conditionalFormatting sqref="Q720">
    <cfRule type="expression" dxfId="2930" priority="4487">
      <formula>$D720=1</formula>
    </cfRule>
  </conditionalFormatting>
  <conditionalFormatting sqref="H720:P720">
    <cfRule type="expression" dxfId="2929" priority="4486">
      <formula>$D720=1</formula>
    </cfRule>
  </conditionalFormatting>
  <conditionalFormatting sqref="H720:Q720">
    <cfRule type="expression" dxfId="2928" priority="4478">
      <formula>$D720=2</formula>
    </cfRule>
    <cfRule type="containsText" dxfId="2927" priority="4480" operator="containsText" text="n/a">
      <formula>NOT(ISERROR(SEARCH("n/a",H720)))</formula>
    </cfRule>
    <cfRule type="expression" dxfId="2926" priority="4481">
      <formula>$R720&gt;0</formula>
    </cfRule>
    <cfRule type="expression" dxfId="2925" priority="4482">
      <formula>$G720="out"</formula>
    </cfRule>
    <cfRule type="containsText" dxfId="2924" priority="4483" operator="containsText" text="Out">
      <formula>NOT(ISERROR(SEARCH("Out",H720)))</formula>
    </cfRule>
    <cfRule type="expression" dxfId="2923" priority="4484">
      <formula>$D720=1</formula>
    </cfRule>
  </conditionalFormatting>
  <conditionalFormatting sqref="H720">
    <cfRule type="expression" dxfId="2922" priority="4479">
      <formula>$D720=2</formula>
    </cfRule>
  </conditionalFormatting>
  <conditionalFormatting sqref="I720">
    <cfRule type="expression" dxfId="2921" priority="4485">
      <formula>$D720=2</formula>
    </cfRule>
  </conditionalFormatting>
  <conditionalFormatting sqref="G721">
    <cfRule type="expression" dxfId="2920" priority="4477">
      <formula>$D721=1</formula>
    </cfRule>
  </conditionalFormatting>
  <conditionalFormatting sqref="G721">
    <cfRule type="expression" dxfId="2919" priority="4471">
      <formula>$D721=2</formula>
    </cfRule>
    <cfRule type="containsText" dxfId="2918" priority="4472" operator="containsText" text="n/a">
      <formula>NOT(ISERROR(SEARCH("n/a",G721)))</formula>
    </cfRule>
    <cfRule type="expression" dxfId="2917" priority="4473">
      <formula>$R721&gt;0</formula>
    </cfRule>
    <cfRule type="expression" dxfId="2916" priority="4474">
      <formula>$G721="out"</formula>
    </cfRule>
    <cfRule type="containsText" dxfId="2915" priority="4475" operator="containsText" text="Out">
      <formula>NOT(ISERROR(SEARCH("Out",G721)))</formula>
    </cfRule>
    <cfRule type="expression" dxfId="2914" priority="4476">
      <formula>$D721=1</formula>
    </cfRule>
  </conditionalFormatting>
  <conditionalFormatting sqref="C721">
    <cfRule type="expression" dxfId="2913" priority="4468">
      <formula>$D721=1</formula>
    </cfRule>
    <cfRule type="expression" dxfId="2912" priority="4469">
      <formula>$D721=2</formula>
    </cfRule>
    <cfRule type="expression" dxfId="2911" priority="4470">
      <formula>$D721=0</formula>
    </cfRule>
  </conditionalFormatting>
  <conditionalFormatting sqref="Q721">
    <cfRule type="expression" dxfId="2910" priority="4467">
      <formula>$D721=1</formula>
    </cfRule>
  </conditionalFormatting>
  <conditionalFormatting sqref="H721:P721">
    <cfRule type="expression" dxfId="2909" priority="4466">
      <formula>$D721=1</formula>
    </cfRule>
  </conditionalFormatting>
  <conditionalFormatting sqref="H721:Q721">
    <cfRule type="expression" dxfId="2908" priority="4458">
      <formula>$D721=2</formula>
    </cfRule>
    <cfRule type="containsText" dxfId="2907" priority="4460" operator="containsText" text="n/a">
      <formula>NOT(ISERROR(SEARCH("n/a",H721)))</formula>
    </cfRule>
    <cfRule type="expression" dxfId="2906" priority="4461">
      <formula>$R721&gt;0</formula>
    </cfRule>
    <cfRule type="expression" dxfId="2905" priority="4462">
      <formula>$G721="out"</formula>
    </cfRule>
    <cfRule type="containsText" dxfId="2904" priority="4463" operator="containsText" text="Out">
      <formula>NOT(ISERROR(SEARCH("Out",H721)))</formula>
    </cfRule>
    <cfRule type="expression" dxfId="2903" priority="4464">
      <formula>$D721=1</formula>
    </cfRule>
  </conditionalFormatting>
  <conditionalFormatting sqref="H721">
    <cfRule type="expression" dxfId="2902" priority="4459">
      <formula>$D721=2</formula>
    </cfRule>
  </conditionalFormatting>
  <conditionalFormatting sqref="I721">
    <cfRule type="expression" dxfId="2901" priority="4465">
      <formula>$D721=2</formula>
    </cfRule>
  </conditionalFormatting>
  <conditionalFormatting sqref="G724">
    <cfRule type="expression" dxfId="2900" priority="4454">
      <formula>$D724=1</formula>
    </cfRule>
  </conditionalFormatting>
  <conditionalFormatting sqref="Q724">
    <cfRule type="expression" dxfId="2899" priority="4453">
      <formula>$D724=1</formula>
    </cfRule>
  </conditionalFormatting>
  <conditionalFormatting sqref="H724:P724">
    <cfRule type="expression" dxfId="2898" priority="4452">
      <formula>$D724=1</formula>
    </cfRule>
  </conditionalFormatting>
  <conditionalFormatting sqref="G724:Q724">
    <cfRule type="expression" dxfId="2897" priority="4444">
      <formula>$D724=2</formula>
    </cfRule>
    <cfRule type="containsText" dxfId="2896" priority="4446" operator="containsText" text="n/a">
      <formula>NOT(ISERROR(SEARCH("n/a",G724)))</formula>
    </cfRule>
    <cfRule type="expression" dxfId="2895" priority="4447">
      <formula>$R724&gt;0</formula>
    </cfRule>
    <cfRule type="expression" dxfId="2894" priority="4448">
      <formula>$G724="out"</formula>
    </cfRule>
    <cfRule type="containsText" dxfId="2893" priority="4449" operator="containsText" text="Out">
      <formula>NOT(ISERROR(SEARCH("Out",G724)))</formula>
    </cfRule>
    <cfRule type="expression" dxfId="2892" priority="4450">
      <formula>$D724=1</formula>
    </cfRule>
  </conditionalFormatting>
  <conditionalFormatting sqref="H724">
    <cfRule type="expression" dxfId="2891" priority="4445">
      <formula>$D724=2</formula>
    </cfRule>
  </conditionalFormatting>
  <conditionalFormatting sqref="I724">
    <cfRule type="expression" dxfId="2890" priority="4451">
      <formula>$D724=2</formula>
    </cfRule>
  </conditionalFormatting>
  <conditionalFormatting sqref="G732">
    <cfRule type="expression" dxfId="2889" priority="4399">
      <formula>$D732=1</formula>
    </cfRule>
  </conditionalFormatting>
  <conditionalFormatting sqref="Q732">
    <cfRule type="expression" dxfId="2888" priority="4398">
      <formula>$D732=1</formula>
    </cfRule>
  </conditionalFormatting>
  <conditionalFormatting sqref="H732:P732">
    <cfRule type="expression" dxfId="2887" priority="4397">
      <formula>$D732=1</formula>
    </cfRule>
  </conditionalFormatting>
  <conditionalFormatting sqref="G732:Q732">
    <cfRule type="expression" dxfId="2886" priority="4389">
      <formula>$D732=2</formula>
    </cfRule>
    <cfRule type="containsText" dxfId="2885" priority="4391" operator="containsText" text="n/a">
      <formula>NOT(ISERROR(SEARCH("n/a",G732)))</formula>
    </cfRule>
    <cfRule type="expression" dxfId="2884" priority="4392">
      <formula>$R732&gt;0</formula>
    </cfRule>
    <cfRule type="expression" dxfId="2883" priority="4393">
      <formula>$G732="out"</formula>
    </cfRule>
    <cfRule type="containsText" dxfId="2882" priority="4394" operator="containsText" text="Out">
      <formula>NOT(ISERROR(SEARCH("Out",G732)))</formula>
    </cfRule>
    <cfRule type="expression" dxfId="2881" priority="4395">
      <formula>$D732=1</formula>
    </cfRule>
  </conditionalFormatting>
  <conditionalFormatting sqref="H732">
    <cfRule type="expression" dxfId="2880" priority="4390">
      <formula>$D732=2</formula>
    </cfRule>
  </conditionalFormatting>
  <conditionalFormatting sqref="I732">
    <cfRule type="expression" dxfId="2879" priority="4396">
      <formula>$D732=2</formula>
    </cfRule>
  </conditionalFormatting>
  <conditionalFormatting sqref="C733">
    <cfRule type="expression" dxfId="2878" priority="4386">
      <formula>$D733=1</formula>
    </cfRule>
    <cfRule type="expression" dxfId="2877" priority="4387">
      <formula>$D733=2</formula>
    </cfRule>
    <cfRule type="expression" dxfId="2876" priority="4388">
      <formula>$D733=0</formula>
    </cfRule>
  </conditionalFormatting>
  <conditionalFormatting sqref="G736 G733:G734">
    <cfRule type="expression" dxfId="2875" priority="4385">
      <formula>$D733=1</formula>
    </cfRule>
  </conditionalFormatting>
  <conditionalFormatting sqref="Q733">
    <cfRule type="expression" dxfId="2874" priority="4384">
      <formula>$D733=1</formula>
    </cfRule>
  </conditionalFormatting>
  <conditionalFormatting sqref="H733:P733 O734:O736">
    <cfRule type="expression" dxfId="2873" priority="4383">
      <formula>$D733=1</formula>
    </cfRule>
  </conditionalFormatting>
  <conditionalFormatting sqref="G736 H733:Q733 G733:G734 O734:O736">
    <cfRule type="expression" dxfId="2872" priority="4375">
      <formula>$D733=2</formula>
    </cfRule>
    <cfRule type="containsText" dxfId="2871" priority="4377" operator="containsText" text="n/a">
      <formula>NOT(ISERROR(SEARCH("n/a",G733)))</formula>
    </cfRule>
    <cfRule type="expression" dxfId="2870" priority="4378">
      <formula>$R733&gt;0</formula>
    </cfRule>
    <cfRule type="expression" dxfId="2869" priority="4379">
      <formula>$G733="out"</formula>
    </cfRule>
    <cfRule type="containsText" dxfId="2868" priority="4380" operator="containsText" text="Out">
      <formula>NOT(ISERROR(SEARCH("Out",G733)))</formula>
    </cfRule>
    <cfRule type="expression" dxfId="2867" priority="4381">
      <formula>$D733=1</formula>
    </cfRule>
  </conditionalFormatting>
  <conditionalFormatting sqref="H733">
    <cfRule type="expression" dxfId="2866" priority="4376">
      <formula>$D733=2</formula>
    </cfRule>
  </conditionalFormatting>
  <conditionalFormatting sqref="I733">
    <cfRule type="expression" dxfId="2865" priority="4382">
      <formula>$D733=2</formula>
    </cfRule>
  </conditionalFormatting>
  <conditionalFormatting sqref="C736">
    <cfRule type="expression" dxfId="2864" priority="4372">
      <formula>$D736=1</formula>
    </cfRule>
    <cfRule type="expression" dxfId="2863" priority="4373">
      <formula>$D736=2</formula>
    </cfRule>
    <cfRule type="expression" dxfId="2862" priority="4374">
      <formula>$D736=0</formula>
    </cfRule>
  </conditionalFormatting>
  <conditionalFormatting sqref="Q736">
    <cfRule type="expression" dxfId="2861" priority="4371">
      <formula>$D736=1</formula>
    </cfRule>
  </conditionalFormatting>
  <conditionalFormatting sqref="H736:N736 P736">
    <cfRule type="expression" dxfId="2860" priority="4370">
      <formula>$D736=1</formula>
    </cfRule>
  </conditionalFormatting>
  <conditionalFormatting sqref="H736:N736 P736:Q736">
    <cfRule type="expression" dxfId="2859" priority="4362">
      <formula>$D736=2</formula>
    </cfRule>
    <cfRule type="containsText" dxfId="2858" priority="4364" operator="containsText" text="n/a">
      <formula>NOT(ISERROR(SEARCH("n/a",H736)))</formula>
    </cfRule>
    <cfRule type="expression" dxfId="2857" priority="4365">
      <formula>$R736&gt;0</formula>
    </cfRule>
    <cfRule type="expression" dxfId="2856" priority="4366">
      <formula>$G736="out"</formula>
    </cfRule>
    <cfRule type="containsText" dxfId="2855" priority="4367" operator="containsText" text="Out">
      <formula>NOT(ISERROR(SEARCH("Out",H736)))</formula>
    </cfRule>
    <cfRule type="expression" dxfId="2854" priority="4368">
      <formula>$D736=1</formula>
    </cfRule>
  </conditionalFormatting>
  <conditionalFormatting sqref="H736">
    <cfRule type="expression" dxfId="2853" priority="4363">
      <formula>$D736=2</formula>
    </cfRule>
  </conditionalFormatting>
  <conditionalFormatting sqref="I736">
    <cfRule type="expression" dxfId="2852" priority="4369">
      <formula>$D736=2</formula>
    </cfRule>
  </conditionalFormatting>
  <conditionalFormatting sqref="C734">
    <cfRule type="expression" dxfId="2851" priority="4359">
      <formula>$D734=1</formula>
    </cfRule>
    <cfRule type="expression" dxfId="2850" priority="4360">
      <formula>$D734=2</formula>
    </cfRule>
    <cfRule type="expression" dxfId="2849" priority="4361">
      <formula>$D734=0</formula>
    </cfRule>
  </conditionalFormatting>
  <conditionalFormatting sqref="Q734">
    <cfRule type="expression" dxfId="2848" priority="4358">
      <formula>$D734=1</formula>
    </cfRule>
  </conditionalFormatting>
  <conditionalFormatting sqref="H734:N734 P734">
    <cfRule type="expression" dxfId="2847" priority="4357">
      <formula>$D734=1</formula>
    </cfRule>
  </conditionalFormatting>
  <conditionalFormatting sqref="H734:N734 P734:Q734">
    <cfRule type="expression" dxfId="2846" priority="4349">
      <formula>$D734=2</formula>
    </cfRule>
    <cfRule type="containsText" dxfId="2845" priority="4351" operator="containsText" text="n/a">
      <formula>NOT(ISERROR(SEARCH("n/a",H734)))</formula>
    </cfRule>
    <cfRule type="expression" dxfId="2844" priority="4352">
      <formula>$R734&gt;0</formula>
    </cfRule>
    <cfRule type="expression" dxfId="2843" priority="4353">
      <formula>$G734="out"</formula>
    </cfRule>
    <cfRule type="containsText" dxfId="2842" priority="4354" operator="containsText" text="Out">
      <formula>NOT(ISERROR(SEARCH("Out",H734)))</formula>
    </cfRule>
    <cfRule type="expression" dxfId="2841" priority="4355">
      <formula>$D734=1</formula>
    </cfRule>
  </conditionalFormatting>
  <conditionalFormatting sqref="H734">
    <cfRule type="expression" dxfId="2840" priority="4350">
      <formula>$D734=2</formula>
    </cfRule>
  </conditionalFormatting>
  <conditionalFormatting sqref="I734">
    <cfRule type="expression" dxfId="2839" priority="4356">
      <formula>$D734=2</formula>
    </cfRule>
  </conditionalFormatting>
  <conditionalFormatting sqref="G735">
    <cfRule type="expression" dxfId="2838" priority="4348">
      <formula>$D735=1</formula>
    </cfRule>
  </conditionalFormatting>
  <conditionalFormatting sqref="G735">
    <cfRule type="expression" dxfId="2837" priority="4342">
      <formula>$D735=2</formula>
    </cfRule>
    <cfRule type="containsText" dxfId="2836" priority="4343" operator="containsText" text="n/a">
      <formula>NOT(ISERROR(SEARCH("n/a",G735)))</formula>
    </cfRule>
    <cfRule type="expression" dxfId="2835" priority="4344">
      <formula>$R735&gt;0</formula>
    </cfRule>
    <cfRule type="expression" dxfId="2834" priority="4345">
      <formula>$G735="out"</formula>
    </cfRule>
    <cfRule type="containsText" dxfId="2833" priority="4346" operator="containsText" text="Out">
      <formula>NOT(ISERROR(SEARCH("Out",G735)))</formula>
    </cfRule>
    <cfRule type="expression" dxfId="2832" priority="4347">
      <formula>$D735=1</formula>
    </cfRule>
  </conditionalFormatting>
  <conditionalFormatting sqref="C735">
    <cfRule type="expression" dxfId="2831" priority="4339">
      <formula>$D735=1</formula>
    </cfRule>
    <cfRule type="expression" dxfId="2830" priority="4340">
      <formula>$D735=2</formula>
    </cfRule>
    <cfRule type="expression" dxfId="2829" priority="4341">
      <formula>$D735=0</formula>
    </cfRule>
  </conditionalFormatting>
  <conditionalFormatting sqref="Q735">
    <cfRule type="expression" dxfId="2828" priority="4338">
      <formula>$D735=1</formula>
    </cfRule>
  </conditionalFormatting>
  <conditionalFormatting sqref="H735:N735 P735">
    <cfRule type="expression" dxfId="2827" priority="4337">
      <formula>$D735=1</formula>
    </cfRule>
  </conditionalFormatting>
  <conditionalFormatting sqref="H735:N735 P735:Q735">
    <cfRule type="expression" dxfId="2826" priority="4329">
      <formula>$D735=2</formula>
    </cfRule>
    <cfRule type="containsText" dxfId="2825" priority="4331" operator="containsText" text="n/a">
      <formula>NOT(ISERROR(SEARCH("n/a",H735)))</formula>
    </cfRule>
    <cfRule type="expression" dxfId="2824" priority="4332">
      <formula>$R735&gt;0</formula>
    </cfRule>
    <cfRule type="expression" dxfId="2823" priority="4333">
      <formula>$G735="out"</formula>
    </cfRule>
    <cfRule type="containsText" dxfId="2822" priority="4334" operator="containsText" text="Out">
      <formula>NOT(ISERROR(SEARCH("Out",H735)))</formula>
    </cfRule>
    <cfRule type="expression" dxfId="2821" priority="4335">
      <formula>$D735=1</formula>
    </cfRule>
  </conditionalFormatting>
  <conditionalFormatting sqref="H735">
    <cfRule type="expression" dxfId="2820" priority="4330">
      <formula>$D735=2</formula>
    </cfRule>
  </conditionalFormatting>
  <conditionalFormatting sqref="I735">
    <cfRule type="expression" dxfId="2819" priority="4336">
      <formula>$D735=2</formula>
    </cfRule>
  </conditionalFormatting>
  <conditionalFormatting sqref="C737">
    <cfRule type="expression" dxfId="2818" priority="4326">
      <formula>$D737=1</formula>
    </cfRule>
    <cfRule type="expression" dxfId="2817" priority="4327">
      <formula>$D737=2</formula>
    </cfRule>
    <cfRule type="expression" dxfId="2816" priority="4328">
      <formula>$D737=0</formula>
    </cfRule>
  </conditionalFormatting>
  <conditionalFormatting sqref="G737">
    <cfRule type="expression" dxfId="2815" priority="4325">
      <formula>$D737=1</formula>
    </cfRule>
  </conditionalFormatting>
  <conditionalFormatting sqref="Q737">
    <cfRule type="expression" dxfId="2814" priority="4324">
      <formula>$D737=1</formula>
    </cfRule>
  </conditionalFormatting>
  <conditionalFormatting sqref="H737:P737">
    <cfRule type="expression" dxfId="2813" priority="4323">
      <formula>$D737=1</formula>
    </cfRule>
  </conditionalFormatting>
  <conditionalFormatting sqref="G737:Q737">
    <cfRule type="expression" dxfId="2812" priority="4315">
      <formula>$D737=2</formula>
    </cfRule>
    <cfRule type="containsText" dxfId="2811" priority="4317" operator="containsText" text="n/a">
      <formula>NOT(ISERROR(SEARCH("n/a",G737)))</formula>
    </cfRule>
    <cfRule type="expression" dxfId="2810" priority="4318">
      <formula>$R737&gt;0</formula>
    </cfRule>
    <cfRule type="expression" dxfId="2809" priority="4319">
      <formula>$G737="out"</formula>
    </cfRule>
    <cfRule type="containsText" dxfId="2808" priority="4320" operator="containsText" text="Out">
      <formula>NOT(ISERROR(SEARCH("Out",G737)))</formula>
    </cfRule>
    <cfRule type="expression" dxfId="2807" priority="4321">
      <formula>$D737=1</formula>
    </cfRule>
  </conditionalFormatting>
  <conditionalFormatting sqref="H737">
    <cfRule type="expression" dxfId="2806" priority="4316">
      <formula>$D737=2</formula>
    </cfRule>
  </conditionalFormatting>
  <conditionalFormatting sqref="I737">
    <cfRule type="expression" dxfId="2805" priority="4322">
      <formula>$D737=2</formula>
    </cfRule>
  </conditionalFormatting>
  <conditionalFormatting sqref="G726">
    <cfRule type="expression" dxfId="2804" priority="4311">
      <formula>$D726=1</formula>
    </cfRule>
  </conditionalFormatting>
  <conditionalFormatting sqref="Q726">
    <cfRule type="expression" dxfId="2803" priority="4310">
      <formula>$D726=1</formula>
    </cfRule>
  </conditionalFormatting>
  <conditionalFormatting sqref="H726:P726">
    <cfRule type="expression" dxfId="2802" priority="4309">
      <formula>$D726=1</formula>
    </cfRule>
  </conditionalFormatting>
  <conditionalFormatting sqref="G726:Q726">
    <cfRule type="expression" dxfId="2801" priority="4301">
      <formula>$D726=2</formula>
    </cfRule>
    <cfRule type="containsText" dxfId="2800" priority="4303" operator="containsText" text="n/a">
      <formula>NOT(ISERROR(SEARCH("n/a",G726)))</formula>
    </cfRule>
    <cfRule type="expression" dxfId="2799" priority="4304">
      <formula>$R726&gt;0</formula>
    </cfRule>
    <cfRule type="expression" dxfId="2798" priority="4305">
      <formula>$G726="out"</formula>
    </cfRule>
    <cfRule type="containsText" dxfId="2797" priority="4306" operator="containsText" text="Out">
      <formula>NOT(ISERROR(SEARCH("Out",G726)))</formula>
    </cfRule>
    <cfRule type="expression" dxfId="2796" priority="4307">
      <formula>$D726=1</formula>
    </cfRule>
  </conditionalFormatting>
  <conditionalFormatting sqref="H726">
    <cfRule type="expression" dxfId="2795" priority="4302">
      <formula>$D726=2</formula>
    </cfRule>
  </conditionalFormatting>
  <conditionalFormatting sqref="I726">
    <cfRule type="expression" dxfId="2794" priority="4308">
      <formula>$D726=2</formula>
    </cfRule>
  </conditionalFormatting>
  <conditionalFormatting sqref="C727">
    <cfRule type="expression" dxfId="2793" priority="4298">
      <formula>$D727=1</formula>
    </cfRule>
    <cfRule type="expression" dxfId="2792" priority="4299">
      <formula>$D727=2</formula>
    </cfRule>
    <cfRule type="expression" dxfId="2791" priority="4300">
      <formula>$D727=0</formula>
    </cfRule>
  </conditionalFormatting>
  <conditionalFormatting sqref="G727:G728">
    <cfRule type="expression" dxfId="2790" priority="4297">
      <formula>$D727=1</formula>
    </cfRule>
  </conditionalFormatting>
  <conditionalFormatting sqref="Q727">
    <cfRule type="expression" dxfId="2789" priority="4296">
      <formula>$D727=1</formula>
    </cfRule>
  </conditionalFormatting>
  <conditionalFormatting sqref="H727:P727 O728:O729">
    <cfRule type="expression" dxfId="2788" priority="4295">
      <formula>$D727=1</formula>
    </cfRule>
  </conditionalFormatting>
  <conditionalFormatting sqref="H727:Q727 G727:G728 O728:O729">
    <cfRule type="expression" dxfId="2787" priority="4287">
      <formula>$D727=2</formula>
    </cfRule>
    <cfRule type="containsText" dxfId="2786" priority="4289" operator="containsText" text="n/a">
      <formula>NOT(ISERROR(SEARCH("n/a",G727)))</formula>
    </cfRule>
    <cfRule type="expression" dxfId="2785" priority="4290">
      <formula>$R727&gt;0</formula>
    </cfRule>
    <cfRule type="expression" dxfId="2784" priority="4291">
      <formula>$G727="out"</formula>
    </cfRule>
    <cfRule type="containsText" dxfId="2783" priority="4292" operator="containsText" text="Out">
      <formula>NOT(ISERROR(SEARCH("Out",G727)))</formula>
    </cfRule>
    <cfRule type="expression" dxfId="2782" priority="4293">
      <formula>$D727=1</formula>
    </cfRule>
  </conditionalFormatting>
  <conditionalFormatting sqref="H727">
    <cfRule type="expression" dxfId="2781" priority="4288">
      <formula>$D727=2</formula>
    </cfRule>
  </conditionalFormatting>
  <conditionalFormatting sqref="I727">
    <cfRule type="expression" dxfId="2780" priority="4294">
      <formula>$D727=2</formula>
    </cfRule>
  </conditionalFormatting>
  <conditionalFormatting sqref="C728">
    <cfRule type="expression" dxfId="2779" priority="4284">
      <formula>$D728=1</formula>
    </cfRule>
    <cfRule type="expression" dxfId="2778" priority="4285">
      <formula>$D728=2</formula>
    </cfRule>
    <cfRule type="expression" dxfId="2777" priority="4286">
      <formula>$D728=0</formula>
    </cfRule>
  </conditionalFormatting>
  <conditionalFormatting sqref="Q728">
    <cfRule type="expression" dxfId="2776" priority="4283">
      <formula>$D728=1</formula>
    </cfRule>
  </conditionalFormatting>
  <conditionalFormatting sqref="H728:N728 P728">
    <cfRule type="expression" dxfId="2775" priority="4282">
      <formula>$D728=1</formula>
    </cfRule>
  </conditionalFormatting>
  <conditionalFormatting sqref="H728:N728 P728:Q728">
    <cfRule type="expression" dxfId="2774" priority="4274">
      <formula>$D728=2</formula>
    </cfRule>
    <cfRule type="containsText" dxfId="2773" priority="4276" operator="containsText" text="n/a">
      <formula>NOT(ISERROR(SEARCH("n/a",H728)))</formula>
    </cfRule>
    <cfRule type="expression" dxfId="2772" priority="4277">
      <formula>$R728&gt;0</formula>
    </cfRule>
    <cfRule type="expression" dxfId="2771" priority="4278">
      <formula>$G728="out"</formula>
    </cfRule>
    <cfRule type="containsText" dxfId="2770" priority="4279" operator="containsText" text="Out">
      <formula>NOT(ISERROR(SEARCH("Out",H728)))</formula>
    </cfRule>
    <cfRule type="expression" dxfId="2769" priority="4280">
      <formula>$D728=1</formula>
    </cfRule>
  </conditionalFormatting>
  <conditionalFormatting sqref="H728">
    <cfRule type="expression" dxfId="2768" priority="4275">
      <formula>$D728=2</formula>
    </cfRule>
  </conditionalFormatting>
  <conditionalFormatting sqref="I728">
    <cfRule type="expression" dxfId="2767" priority="4281">
      <formula>$D728=2</formula>
    </cfRule>
  </conditionalFormatting>
  <conditionalFormatting sqref="G729">
    <cfRule type="expression" dxfId="2766" priority="4273">
      <formula>$D729=1</formula>
    </cfRule>
  </conditionalFormatting>
  <conditionalFormatting sqref="G729">
    <cfRule type="expression" dxfId="2765" priority="4267">
      <formula>$D729=2</formula>
    </cfRule>
    <cfRule type="containsText" dxfId="2764" priority="4268" operator="containsText" text="n/a">
      <formula>NOT(ISERROR(SEARCH("n/a",G729)))</formula>
    </cfRule>
    <cfRule type="expression" dxfId="2763" priority="4269">
      <formula>$R729&gt;0</formula>
    </cfRule>
    <cfRule type="expression" dxfId="2762" priority="4270">
      <formula>$G729="out"</formula>
    </cfRule>
    <cfRule type="containsText" dxfId="2761" priority="4271" operator="containsText" text="Out">
      <formula>NOT(ISERROR(SEARCH("Out",G729)))</formula>
    </cfRule>
    <cfRule type="expression" dxfId="2760" priority="4272">
      <formula>$D729=1</formula>
    </cfRule>
  </conditionalFormatting>
  <conditionalFormatting sqref="C729">
    <cfRule type="expression" dxfId="2759" priority="4264">
      <formula>$D729=1</formula>
    </cfRule>
    <cfRule type="expression" dxfId="2758" priority="4265">
      <formula>$D729=2</formula>
    </cfRule>
    <cfRule type="expression" dxfId="2757" priority="4266">
      <formula>$D729=0</formula>
    </cfRule>
  </conditionalFormatting>
  <conditionalFormatting sqref="Q729">
    <cfRule type="expression" dxfId="2756" priority="4263">
      <formula>$D729=1</formula>
    </cfRule>
  </conditionalFormatting>
  <conditionalFormatting sqref="H729:N729 P729">
    <cfRule type="expression" dxfId="2755" priority="4262">
      <formula>$D729=1</formula>
    </cfRule>
  </conditionalFormatting>
  <conditionalFormatting sqref="H729:N729 P729:Q729">
    <cfRule type="expression" dxfId="2754" priority="4254">
      <formula>$D729=2</formula>
    </cfRule>
    <cfRule type="containsText" dxfId="2753" priority="4256" operator="containsText" text="n/a">
      <formula>NOT(ISERROR(SEARCH("n/a",H729)))</formula>
    </cfRule>
    <cfRule type="expression" dxfId="2752" priority="4257">
      <formula>$R729&gt;0</formula>
    </cfRule>
    <cfRule type="expression" dxfId="2751" priority="4258">
      <formula>$G729="out"</formula>
    </cfRule>
    <cfRule type="containsText" dxfId="2750" priority="4259" operator="containsText" text="Out">
      <formula>NOT(ISERROR(SEARCH("Out",H729)))</formula>
    </cfRule>
    <cfRule type="expression" dxfId="2749" priority="4260">
      <formula>$D729=1</formula>
    </cfRule>
  </conditionalFormatting>
  <conditionalFormatting sqref="H729">
    <cfRule type="expression" dxfId="2748" priority="4255">
      <formula>$D729=2</formula>
    </cfRule>
  </conditionalFormatting>
  <conditionalFormatting sqref="I729">
    <cfRule type="expression" dxfId="2747" priority="4261">
      <formula>$D729=2</formula>
    </cfRule>
  </conditionalFormatting>
  <conditionalFormatting sqref="C730">
    <cfRule type="expression" dxfId="2746" priority="4251">
      <formula>$D730=1</formula>
    </cfRule>
    <cfRule type="expression" dxfId="2745" priority="4252">
      <formula>$D730=2</formula>
    </cfRule>
    <cfRule type="expression" dxfId="2744" priority="4253">
      <formula>$D730=0</formula>
    </cfRule>
  </conditionalFormatting>
  <conditionalFormatting sqref="G730:G731">
    <cfRule type="expression" dxfId="2743" priority="4250">
      <formula>$D730=1</formula>
    </cfRule>
  </conditionalFormatting>
  <conditionalFormatting sqref="Q730">
    <cfRule type="expression" dxfId="2742" priority="4249">
      <formula>$D730=1</formula>
    </cfRule>
  </conditionalFormatting>
  <conditionalFormatting sqref="H730:P730 O731">
    <cfRule type="expression" dxfId="2741" priority="4248">
      <formula>$D730=1</formula>
    </cfRule>
  </conditionalFormatting>
  <conditionalFormatting sqref="H730:Q730 G730:G731 O731">
    <cfRule type="expression" dxfId="2740" priority="4240">
      <formula>$D730=2</formula>
    </cfRule>
    <cfRule type="containsText" dxfId="2739" priority="4242" operator="containsText" text="n/a">
      <formula>NOT(ISERROR(SEARCH("n/a",G730)))</formula>
    </cfRule>
    <cfRule type="expression" dxfId="2738" priority="4243">
      <formula>$R730&gt;0</formula>
    </cfRule>
    <cfRule type="expression" dxfId="2737" priority="4244">
      <formula>$G730="out"</formula>
    </cfRule>
    <cfRule type="containsText" dxfId="2736" priority="4245" operator="containsText" text="Out">
      <formula>NOT(ISERROR(SEARCH("Out",G730)))</formula>
    </cfRule>
    <cfRule type="expression" dxfId="2735" priority="4246">
      <formula>$D730=1</formula>
    </cfRule>
  </conditionalFormatting>
  <conditionalFormatting sqref="H730">
    <cfRule type="expression" dxfId="2734" priority="4241">
      <formula>$D730=2</formula>
    </cfRule>
  </conditionalFormatting>
  <conditionalFormatting sqref="I730">
    <cfRule type="expression" dxfId="2733" priority="4247">
      <formula>$D730=2</formula>
    </cfRule>
  </conditionalFormatting>
  <conditionalFormatting sqref="C731">
    <cfRule type="expression" dxfId="2732" priority="4237">
      <formula>$D731=1</formula>
    </cfRule>
    <cfRule type="expression" dxfId="2731" priority="4238">
      <formula>$D731=2</formula>
    </cfRule>
    <cfRule type="expression" dxfId="2730" priority="4239">
      <formula>$D731=0</formula>
    </cfRule>
  </conditionalFormatting>
  <conditionalFormatting sqref="Q731">
    <cfRule type="expression" dxfId="2729" priority="4236">
      <formula>$D731=1</formula>
    </cfRule>
  </conditionalFormatting>
  <conditionalFormatting sqref="H731:N731 P731">
    <cfRule type="expression" dxfId="2728" priority="4235">
      <formula>$D731=1</formula>
    </cfRule>
  </conditionalFormatting>
  <conditionalFormatting sqref="H731:N731 P731:Q731">
    <cfRule type="expression" dxfId="2727" priority="4227">
      <formula>$D731=2</formula>
    </cfRule>
    <cfRule type="containsText" dxfId="2726" priority="4229" operator="containsText" text="n/a">
      <formula>NOT(ISERROR(SEARCH("n/a",H731)))</formula>
    </cfRule>
    <cfRule type="expression" dxfId="2725" priority="4230">
      <formula>$R731&gt;0</formula>
    </cfRule>
    <cfRule type="expression" dxfId="2724" priority="4231">
      <formula>$G731="out"</formula>
    </cfRule>
    <cfRule type="containsText" dxfId="2723" priority="4232" operator="containsText" text="Out">
      <formula>NOT(ISERROR(SEARCH("Out",H731)))</formula>
    </cfRule>
    <cfRule type="expression" dxfId="2722" priority="4233">
      <formula>$D731=1</formula>
    </cfRule>
  </conditionalFormatting>
  <conditionalFormatting sqref="H731">
    <cfRule type="expression" dxfId="2721" priority="4228">
      <formula>$D731=2</formula>
    </cfRule>
  </conditionalFormatting>
  <conditionalFormatting sqref="I731">
    <cfRule type="expression" dxfId="2720" priority="4234">
      <formula>$D731=2</formula>
    </cfRule>
  </conditionalFormatting>
  <conditionalFormatting sqref="C739">
    <cfRule type="expression" dxfId="2719" priority="4224">
      <formula>$D739=1</formula>
    </cfRule>
    <cfRule type="expression" dxfId="2718" priority="4225">
      <formula>$D739=2</formula>
    </cfRule>
    <cfRule type="expression" dxfId="2717" priority="4226">
      <formula>$D739=0</formula>
    </cfRule>
  </conditionalFormatting>
  <conditionalFormatting sqref="G739">
    <cfRule type="expression" dxfId="2716" priority="4223">
      <formula>$D739=1</formula>
    </cfRule>
  </conditionalFormatting>
  <conditionalFormatting sqref="Q739">
    <cfRule type="expression" dxfId="2715" priority="4222">
      <formula>$D739=1</formula>
    </cfRule>
  </conditionalFormatting>
  <conditionalFormatting sqref="H739:P739">
    <cfRule type="expression" dxfId="2714" priority="4221">
      <formula>$D739=1</formula>
    </cfRule>
  </conditionalFormatting>
  <conditionalFormatting sqref="G739:Q739">
    <cfRule type="expression" dxfId="2713" priority="4213">
      <formula>$D739=2</formula>
    </cfRule>
    <cfRule type="containsText" dxfId="2712" priority="4215" operator="containsText" text="n/a">
      <formula>NOT(ISERROR(SEARCH("n/a",G739)))</formula>
    </cfRule>
    <cfRule type="expression" dxfId="2711" priority="4216">
      <formula>$R739&gt;0</formula>
    </cfRule>
    <cfRule type="expression" dxfId="2710" priority="4217">
      <formula>$G739="out"</formula>
    </cfRule>
    <cfRule type="containsText" dxfId="2709" priority="4218" operator="containsText" text="Out">
      <formula>NOT(ISERROR(SEARCH("Out",G739)))</formula>
    </cfRule>
    <cfRule type="expression" dxfId="2708" priority="4219">
      <formula>$D739=1</formula>
    </cfRule>
  </conditionalFormatting>
  <conditionalFormatting sqref="H739">
    <cfRule type="expression" dxfId="2707" priority="4214">
      <formula>$D739=2</formula>
    </cfRule>
  </conditionalFormatting>
  <conditionalFormatting sqref="I739">
    <cfRule type="expression" dxfId="2706" priority="4220">
      <formula>$D739=2</formula>
    </cfRule>
  </conditionalFormatting>
  <conditionalFormatting sqref="C593">
    <cfRule type="expression" dxfId="2705" priority="4210">
      <formula>$D593=1</formula>
    </cfRule>
    <cfRule type="expression" dxfId="2704" priority="4211">
      <formula>$D593=2</formula>
    </cfRule>
    <cfRule type="expression" dxfId="2703" priority="4212">
      <formula>$D593=0</formula>
    </cfRule>
  </conditionalFormatting>
  <conditionalFormatting sqref="C611">
    <cfRule type="expression" dxfId="2702" priority="4207">
      <formula>$D611=1</formula>
    </cfRule>
    <cfRule type="expression" dxfId="2701" priority="4208">
      <formula>$D611=2</formula>
    </cfRule>
    <cfRule type="expression" dxfId="2700" priority="4209">
      <formula>$D611=0</formula>
    </cfRule>
  </conditionalFormatting>
  <conditionalFormatting sqref="C732">
    <cfRule type="expression" dxfId="2699" priority="4168">
      <formula>$D732=1</formula>
    </cfRule>
    <cfRule type="expression" dxfId="2698" priority="4169">
      <formula>$D732=2</formula>
    </cfRule>
    <cfRule type="expression" dxfId="2697" priority="4170">
      <formula>$D732=0</formula>
    </cfRule>
  </conditionalFormatting>
  <conditionalFormatting sqref="C628">
    <cfRule type="expression" dxfId="2696" priority="4204">
      <formula>$D628=1</formula>
    </cfRule>
    <cfRule type="expression" dxfId="2695" priority="4205">
      <formula>$D628=2</formula>
    </cfRule>
    <cfRule type="expression" dxfId="2694" priority="4206">
      <formula>$D628=0</formula>
    </cfRule>
  </conditionalFormatting>
  <conditionalFormatting sqref="C644">
    <cfRule type="expression" dxfId="2693" priority="4195">
      <formula>$D644=1</formula>
    </cfRule>
    <cfRule type="expression" dxfId="2692" priority="4196">
      <formula>$D644=2</formula>
    </cfRule>
    <cfRule type="expression" dxfId="2691" priority="4197">
      <formula>$D644=0</formula>
    </cfRule>
  </conditionalFormatting>
  <conditionalFormatting sqref="C647">
    <cfRule type="expression" dxfId="2690" priority="4192">
      <formula>$D647=1</formula>
    </cfRule>
    <cfRule type="expression" dxfId="2689" priority="4193">
      <formula>$D647=2</formula>
    </cfRule>
    <cfRule type="expression" dxfId="2688" priority="4194">
      <formula>$D647=0</formula>
    </cfRule>
  </conditionalFormatting>
  <conditionalFormatting sqref="C652">
    <cfRule type="expression" dxfId="2687" priority="4189">
      <formula>$D652=1</formula>
    </cfRule>
    <cfRule type="expression" dxfId="2686" priority="4190">
      <formula>$D652=2</formula>
    </cfRule>
    <cfRule type="expression" dxfId="2685" priority="4191">
      <formula>$D652=0</formula>
    </cfRule>
  </conditionalFormatting>
  <conditionalFormatting sqref="C662">
    <cfRule type="expression" dxfId="2684" priority="4186">
      <formula>$D662=1</formula>
    </cfRule>
    <cfRule type="expression" dxfId="2683" priority="4187">
      <formula>$D662=2</formula>
    </cfRule>
    <cfRule type="expression" dxfId="2682" priority="4188">
      <formula>$D662=0</formula>
    </cfRule>
  </conditionalFormatting>
  <conditionalFormatting sqref="C709">
    <cfRule type="expression" dxfId="2681" priority="4183">
      <formula>$D709=1</formula>
    </cfRule>
    <cfRule type="expression" dxfId="2680" priority="4184">
      <formula>$D709=2</formula>
    </cfRule>
    <cfRule type="expression" dxfId="2679" priority="4185">
      <formula>$D709=0</formula>
    </cfRule>
  </conditionalFormatting>
  <conditionalFormatting sqref="C718">
    <cfRule type="expression" dxfId="2678" priority="4180">
      <formula>$D718=1</formula>
    </cfRule>
    <cfRule type="expression" dxfId="2677" priority="4181">
      <formula>$D718=2</formula>
    </cfRule>
    <cfRule type="expression" dxfId="2676" priority="4182">
      <formula>$D718=0</formula>
    </cfRule>
  </conditionalFormatting>
  <conditionalFormatting sqref="C724">
    <cfRule type="expression" dxfId="2675" priority="4177">
      <formula>$D724=1</formula>
    </cfRule>
    <cfRule type="expression" dxfId="2674" priority="4178">
      <formula>$D724=2</formula>
    </cfRule>
    <cfRule type="expression" dxfId="2673" priority="4179">
      <formula>$D724=0</formula>
    </cfRule>
  </conditionalFormatting>
  <conditionalFormatting sqref="C726">
    <cfRule type="expression" dxfId="2672" priority="4171">
      <formula>$D726=1</formula>
    </cfRule>
    <cfRule type="expression" dxfId="2671" priority="4172">
      <formula>$D726=2</formula>
    </cfRule>
    <cfRule type="expression" dxfId="2670" priority="4173">
      <formula>$D726=0</formula>
    </cfRule>
  </conditionalFormatting>
  <conditionalFormatting sqref="H489:P489">
    <cfRule type="expression" dxfId="2669" priority="3958">
      <formula>$D489=1</formula>
    </cfRule>
  </conditionalFormatting>
  <conditionalFormatting sqref="C489:C490">
    <cfRule type="expression" dxfId="2668" priority="3977">
      <formula>$D489=1</formula>
    </cfRule>
    <cfRule type="expression" dxfId="2667" priority="3978">
      <formula>$D489=2</formula>
    </cfRule>
    <cfRule type="expression" dxfId="2666" priority="3979">
      <formula>$D489=0</formula>
    </cfRule>
  </conditionalFormatting>
  <conditionalFormatting sqref="Q490">
    <cfRule type="expression" dxfId="2665" priority="3969">
      <formula>$D490=1</formula>
    </cfRule>
  </conditionalFormatting>
  <conditionalFormatting sqref="H490:P490">
    <cfRule type="expression" dxfId="2664" priority="3968">
      <formula>$D490=1</formula>
    </cfRule>
  </conditionalFormatting>
  <conditionalFormatting sqref="H490:Q490">
    <cfRule type="expression" dxfId="2663" priority="3960">
      <formula>$D490=2</formula>
    </cfRule>
    <cfRule type="containsText" dxfId="2662" priority="3962" operator="containsText" text="n/a">
      <formula>NOT(ISERROR(SEARCH("n/a",H490)))</formula>
    </cfRule>
    <cfRule type="expression" dxfId="2661" priority="3963">
      <formula>$R490&gt;0</formula>
    </cfRule>
    <cfRule type="expression" dxfId="2660" priority="3964">
      <formula>$G490="out"</formula>
    </cfRule>
    <cfRule type="containsText" dxfId="2659" priority="3965" operator="containsText" text="Out">
      <formula>NOT(ISERROR(SEARCH("Out",H490)))</formula>
    </cfRule>
    <cfRule type="expression" dxfId="2658" priority="3966">
      <formula>$D490=1</formula>
    </cfRule>
  </conditionalFormatting>
  <conditionalFormatting sqref="H490">
    <cfRule type="expression" dxfId="2657" priority="3961">
      <formula>$D490=2</formula>
    </cfRule>
  </conditionalFormatting>
  <conditionalFormatting sqref="I490">
    <cfRule type="expression" dxfId="2656" priority="3967">
      <formula>$D490=2</formula>
    </cfRule>
  </conditionalFormatting>
  <conditionalFormatting sqref="Q489">
    <cfRule type="expression" dxfId="2655" priority="3959">
      <formula>$D489=1</formula>
    </cfRule>
  </conditionalFormatting>
  <conditionalFormatting sqref="H489:Q489">
    <cfRule type="expression" dxfId="2654" priority="3950">
      <formula>$D489=2</formula>
    </cfRule>
    <cfRule type="containsText" dxfId="2653" priority="3952" operator="containsText" text="n/a">
      <formula>NOT(ISERROR(SEARCH("n/a",H489)))</formula>
    </cfRule>
    <cfRule type="expression" dxfId="2652" priority="3953">
      <formula>$R489&gt;0</formula>
    </cfRule>
    <cfRule type="expression" dxfId="2651" priority="3954">
      <formula>$G489="out"</formula>
    </cfRule>
    <cfRule type="containsText" dxfId="2650" priority="3955" operator="containsText" text="Out">
      <formula>NOT(ISERROR(SEARCH("Out",H489)))</formula>
    </cfRule>
    <cfRule type="expression" dxfId="2649" priority="3956">
      <formula>$D489=1</formula>
    </cfRule>
  </conditionalFormatting>
  <conditionalFormatting sqref="H489">
    <cfRule type="expression" dxfId="2648" priority="3951">
      <formula>$D489=2</formula>
    </cfRule>
  </conditionalFormatting>
  <conditionalFormatting sqref="I489">
    <cfRule type="expression" dxfId="2647" priority="3957">
      <formula>$D489=2</formula>
    </cfRule>
  </conditionalFormatting>
  <conditionalFormatting sqref="C492">
    <cfRule type="expression" dxfId="2646" priority="3947">
      <formula>$D492=1</formula>
    </cfRule>
    <cfRule type="expression" dxfId="2645" priority="3948">
      <formula>$D492=2</formula>
    </cfRule>
    <cfRule type="expression" dxfId="2644" priority="3949">
      <formula>$D492=0</formula>
    </cfRule>
  </conditionalFormatting>
  <conditionalFormatting sqref="Q492">
    <cfRule type="expression" dxfId="2643" priority="3946">
      <formula>$D492=1</formula>
    </cfRule>
  </conditionalFormatting>
  <conditionalFormatting sqref="H492:P492">
    <cfRule type="expression" dxfId="2642" priority="3945">
      <formula>$D492=1</formula>
    </cfRule>
  </conditionalFormatting>
  <conditionalFormatting sqref="H492:Q492">
    <cfRule type="expression" dxfId="2641" priority="3937">
      <formula>$D492=2</formula>
    </cfRule>
    <cfRule type="containsText" dxfId="2640" priority="3939" operator="containsText" text="n/a">
      <formula>NOT(ISERROR(SEARCH("n/a",H492)))</formula>
    </cfRule>
    <cfRule type="expression" dxfId="2639" priority="3940">
      <formula>$R492&gt;0</formula>
    </cfRule>
    <cfRule type="expression" dxfId="2638" priority="3941">
      <formula>$G492="out"</formula>
    </cfRule>
    <cfRule type="containsText" dxfId="2637" priority="3942" operator="containsText" text="Out">
      <formula>NOT(ISERROR(SEARCH("Out",H492)))</formula>
    </cfRule>
    <cfRule type="expression" dxfId="2636" priority="3943">
      <formula>$D492=1</formula>
    </cfRule>
  </conditionalFormatting>
  <conditionalFormatting sqref="H492">
    <cfRule type="expression" dxfId="2635" priority="3938">
      <formula>$D492=2</formula>
    </cfRule>
  </conditionalFormatting>
  <conditionalFormatting sqref="I492">
    <cfRule type="expression" dxfId="2634" priority="3944">
      <formula>$D492=2</formula>
    </cfRule>
  </conditionalFormatting>
  <conditionalFormatting sqref="C532">
    <cfRule type="expression" dxfId="2633" priority="3884">
      <formula>$D532=1</formula>
    </cfRule>
    <cfRule type="expression" dxfId="2632" priority="3885">
      <formula>$D532=2</formula>
    </cfRule>
    <cfRule type="expression" dxfId="2631" priority="3886">
      <formula>$D532=0</formula>
    </cfRule>
  </conditionalFormatting>
  <conditionalFormatting sqref="G532">
    <cfRule type="expression" dxfId="2630" priority="3883">
      <formula>$D532=1</formula>
    </cfRule>
  </conditionalFormatting>
  <conditionalFormatting sqref="Q532">
    <cfRule type="expression" dxfId="2629" priority="3882">
      <formula>$D532=1</formula>
    </cfRule>
  </conditionalFormatting>
  <conditionalFormatting sqref="H532:P532">
    <cfRule type="expression" dxfId="2628" priority="3881">
      <formula>$D532=1</formula>
    </cfRule>
  </conditionalFormatting>
  <conditionalFormatting sqref="G532:Q532">
    <cfRule type="expression" dxfId="2627" priority="3873">
      <formula>$D532=2</formula>
    </cfRule>
    <cfRule type="containsText" dxfId="2626" priority="3875" operator="containsText" text="n/a">
      <formula>NOT(ISERROR(SEARCH("n/a",G532)))</formula>
    </cfRule>
    <cfRule type="expression" dxfId="2625" priority="3876">
      <formula>$R532&gt;0</formula>
    </cfRule>
    <cfRule type="expression" dxfId="2624" priority="3877">
      <formula>$G532="out"</formula>
    </cfRule>
    <cfRule type="containsText" dxfId="2623" priority="3878" operator="containsText" text="Out">
      <formula>NOT(ISERROR(SEARCH("Out",G532)))</formula>
    </cfRule>
    <cfRule type="expression" dxfId="2622" priority="3879">
      <formula>$D532=1</formula>
    </cfRule>
  </conditionalFormatting>
  <conditionalFormatting sqref="H532">
    <cfRule type="expression" dxfId="2621" priority="3874">
      <formula>$D532=2</formula>
    </cfRule>
  </conditionalFormatting>
  <conditionalFormatting sqref="I532">
    <cfRule type="expression" dxfId="2620" priority="3880">
      <formula>$D532=2</formula>
    </cfRule>
  </conditionalFormatting>
  <conditionalFormatting sqref="C534">
    <cfRule type="expression" dxfId="2619" priority="3870">
      <formula>$D534=1</formula>
    </cfRule>
    <cfRule type="expression" dxfId="2618" priority="3871">
      <formula>$D534=2</formula>
    </cfRule>
    <cfRule type="expression" dxfId="2617" priority="3872">
      <formula>$D534=0</formula>
    </cfRule>
  </conditionalFormatting>
  <conditionalFormatting sqref="G534">
    <cfRule type="expression" dxfId="2616" priority="3869">
      <formula>$D534=1</formula>
    </cfRule>
  </conditionalFormatting>
  <conditionalFormatting sqref="Q534">
    <cfRule type="expression" dxfId="2615" priority="3868">
      <formula>$D534=1</formula>
    </cfRule>
  </conditionalFormatting>
  <conditionalFormatting sqref="H534:P534">
    <cfRule type="expression" dxfId="2614" priority="3867">
      <formula>$D534=1</formula>
    </cfRule>
  </conditionalFormatting>
  <conditionalFormatting sqref="G534:Q534">
    <cfRule type="expression" dxfId="2613" priority="3859">
      <formula>$D534=2</formula>
    </cfRule>
    <cfRule type="containsText" dxfId="2612" priority="3861" operator="containsText" text="n/a">
      <formula>NOT(ISERROR(SEARCH("n/a",G534)))</formula>
    </cfRule>
    <cfRule type="expression" dxfId="2611" priority="3862">
      <formula>$R534&gt;0</formula>
    </cfRule>
    <cfRule type="expression" dxfId="2610" priority="3863">
      <formula>$G534="out"</formula>
    </cfRule>
    <cfRule type="containsText" dxfId="2609" priority="3864" operator="containsText" text="Out">
      <formula>NOT(ISERROR(SEARCH("Out",G534)))</formula>
    </cfRule>
    <cfRule type="expression" dxfId="2608" priority="3865">
      <formula>$D534=1</formula>
    </cfRule>
  </conditionalFormatting>
  <conditionalFormatting sqref="H534">
    <cfRule type="expression" dxfId="2607" priority="3860">
      <formula>$D534=2</formula>
    </cfRule>
  </conditionalFormatting>
  <conditionalFormatting sqref="I534">
    <cfRule type="expression" dxfId="2606" priority="3866">
      <formula>$D534=2</formula>
    </cfRule>
  </conditionalFormatting>
  <conditionalFormatting sqref="C554">
    <cfRule type="expression" dxfId="2605" priority="3856">
      <formula>$D554=1</formula>
    </cfRule>
    <cfRule type="expression" dxfId="2604" priority="3857">
      <formula>$D554=2</formula>
    </cfRule>
    <cfRule type="expression" dxfId="2603" priority="3858">
      <formula>$D554=0</formula>
    </cfRule>
  </conditionalFormatting>
  <conditionalFormatting sqref="G554">
    <cfRule type="expression" dxfId="2602" priority="3855">
      <formula>$D554=1</formula>
    </cfRule>
  </conditionalFormatting>
  <conditionalFormatting sqref="Q554">
    <cfRule type="expression" dxfId="2601" priority="3854">
      <formula>$D554=1</formula>
    </cfRule>
  </conditionalFormatting>
  <conditionalFormatting sqref="H554:P554">
    <cfRule type="expression" dxfId="2600" priority="3853">
      <formula>$D554=1</formula>
    </cfRule>
  </conditionalFormatting>
  <conditionalFormatting sqref="G554:Q554">
    <cfRule type="expression" dxfId="2599" priority="3845">
      <formula>$D554=2</formula>
    </cfRule>
    <cfRule type="containsText" dxfId="2598" priority="3847" operator="containsText" text="n/a">
      <formula>NOT(ISERROR(SEARCH("n/a",G554)))</formula>
    </cfRule>
    <cfRule type="expression" dxfId="2597" priority="3848">
      <formula>$R554&gt;0</formula>
    </cfRule>
    <cfRule type="expression" dxfId="2596" priority="3849">
      <formula>$G554="out"</formula>
    </cfRule>
    <cfRule type="containsText" dxfId="2595" priority="3850" operator="containsText" text="Out">
      <formula>NOT(ISERROR(SEARCH("Out",G554)))</formula>
    </cfRule>
    <cfRule type="expression" dxfId="2594" priority="3851">
      <formula>$D554=1</formula>
    </cfRule>
  </conditionalFormatting>
  <conditionalFormatting sqref="H554">
    <cfRule type="expression" dxfId="2593" priority="3846">
      <formula>$D554=2</formula>
    </cfRule>
  </conditionalFormatting>
  <conditionalFormatting sqref="I554">
    <cfRule type="expression" dxfId="2592" priority="3852">
      <formula>$D554=2</formula>
    </cfRule>
  </conditionalFormatting>
  <conditionalFormatting sqref="C562">
    <cfRule type="expression" dxfId="2591" priority="3842">
      <formula>$D562=1</formula>
    </cfRule>
    <cfRule type="expression" dxfId="2590" priority="3843">
      <formula>$D562=2</formula>
    </cfRule>
    <cfRule type="expression" dxfId="2589" priority="3844">
      <formula>$D562=0</formula>
    </cfRule>
  </conditionalFormatting>
  <conditionalFormatting sqref="G562">
    <cfRule type="expression" dxfId="2588" priority="3841">
      <formula>$D562=1</formula>
    </cfRule>
  </conditionalFormatting>
  <conditionalFormatting sqref="Q562">
    <cfRule type="expression" dxfId="2587" priority="3840">
      <formula>$D562=1</formula>
    </cfRule>
  </conditionalFormatting>
  <conditionalFormatting sqref="H562:P562">
    <cfRule type="expression" dxfId="2586" priority="3839">
      <formula>$D562=1</formula>
    </cfRule>
  </conditionalFormatting>
  <conditionalFormatting sqref="G562:Q562">
    <cfRule type="expression" dxfId="2585" priority="3831">
      <formula>$D562=2</formula>
    </cfRule>
    <cfRule type="containsText" dxfId="2584" priority="3833" operator="containsText" text="n/a">
      <formula>NOT(ISERROR(SEARCH("n/a",G562)))</formula>
    </cfRule>
    <cfRule type="expression" dxfId="2583" priority="3834">
      <formula>$R562&gt;0</formula>
    </cfRule>
    <cfRule type="expression" dxfId="2582" priority="3835">
      <formula>$G562="out"</formula>
    </cfRule>
    <cfRule type="containsText" dxfId="2581" priority="3836" operator="containsText" text="Out">
      <formula>NOT(ISERROR(SEARCH("Out",G562)))</formula>
    </cfRule>
    <cfRule type="expression" dxfId="2580" priority="3837">
      <formula>$D562=1</formula>
    </cfRule>
  </conditionalFormatting>
  <conditionalFormatting sqref="H562">
    <cfRule type="expression" dxfId="2579" priority="3832">
      <formula>$D562=2</formula>
    </cfRule>
  </conditionalFormatting>
  <conditionalFormatting sqref="I562">
    <cfRule type="expression" dxfId="2578" priority="3838">
      <formula>$D562=2</formula>
    </cfRule>
  </conditionalFormatting>
  <conditionalFormatting sqref="C427">
    <cfRule type="expression" dxfId="2577" priority="3828">
      <formula>$D427=1</formula>
    </cfRule>
    <cfRule type="expression" dxfId="2576" priority="3829">
      <formula>$D427=2</formula>
    </cfRule>
    <cfRule type="expression" dxfId="2575" priority="3830">
      <formula>$D427=0</formula>
    </cfRule>
  </conditionalFormatting>
  <conditionalFormatting sqref="G427">
    <cfRule type="expression" dxfId="2574" priority="3827">
      <formula>$D427=1</formula>
    </cfRule>
  </conditionalFormatting>
  <conditionalFormatting sqref="Q427">
    <cfRule type="expression" dxfId="2573" priority="3826">
      <formula>$D427=1</formula>
    </cfRule>
  </conditionalFormatting>
  <conditionalFormatting sqref="H427:P427">
    <cfRule type="expression" dxfId="2572" priority="3825">
      <formula>$D427=1</formula>
    </cfRule>
  </conditionalFormatting>
  <conditionalFormatting sqref="G427:Q427">
    <cfRule type="expression" dxfId="2571" priority="3817">
      <formula>$D427=2</formula>
    </cfRule>
    <cfRule type="containsText" dxfId="2570" priority="3819" operator="containsText" text="n/a">
      <formula>NOT(ISERROR(SEARCH("n/a",G427)))</formula>
    </cfRule>
    <cfRule type="expression" dxfId="2569" priority="3820">
      <formula>$R427&gt;0</formula>
    </cfRule>
    <cfRule type="expression" dxfId="2568" priority="3821">
      <formula>$G427="out"</formula>
    </cfRule>
    <cfRule type="containsText" dxfId="2567" priority="3822" operator="containsText" text="Out">
      <formula>NOT(ISERROR(SEARCH("Out",G427)))</formula>
    </cfRule>
    <cfRule type="expression" dxfId="2566" priority="3823">
      <formula>$D427=1</formula>
    </cfRule>
  </conditionalFormatting>
  <conditionalFormatting sqref="H427">
    <cfRule type="expression" dxfId="2565" priority="3818">
      <formula>$D427=2</formula>
    </cfRule>
  </conditionalFormatting>
  <conditionalFormatting sqref="I427">
    <cfRule type="expression" dxfId="2564" priority="3824">
      <formula>$D427=2</formula>
    </cfRule>
  </conditionalFormatting>
  <conditionalFormatting sqref="G426">
    <cfRule type="expression" dxfId="2563" priority="3816">
      <formula>$D426=1</formula>
    </cfRule>
  </conditionalFormatting>
  <conditionalFormatting sqref="Q426">
    <cfRule type="expression" dxfId="2562" priority="3815">
      <formula>$D426=1</formula>
    </cfRule>
  </conditionalFormatting>
  <conditionalFormatting sqref="H426:P426">
    <cfRule type="expression" dxfId="2561" priority="3814">
      <formula>$D426=1</formula>
    </cfRule>
  </conditionalFormatting>
  <conditionalFormatting sqref="G426:Q426">
    <cfRule type="expression" dxfId="2560" priority="3806">
      <formula>$D426=2</formula>
    </cfRule>
    <cfRule type="containsText" dxfId="2559" priority="3808" operator="containsText" text="n/a">
      <formula>NOT(ISERROR(SEARCH("n/a",G426)))</formula>
    </cfRule>
    <cfRule type="expression" dxfId="2558" priority="3809">
      <formula>$R426&gt;0</formula>
    </cfRule>
    <cfRule type="expression" dxfId="2557" priority="3810">
      <formula>$G426="out"</formula>
    </cfRule>
    <cfRule type="containsText" dxfId="2556" priority="3811" operator="containsText" text="Out">
      <formula>NOT(ISERROR(SEARCH("Out",G426)))</formula>
    </cfRule>
    <cfRule type="expression" dxfId="2555" priority="3812">
      <formula>$D426=1</formula>
    </cfRule>
  </conditionalFormatting>
  <conditionalFormatting sqref="H426">
    <cfRule type="expression" dxfId="2554" priority="3807">
      <formula>$D426=2</formula>
    </cfRule>
  </conditionalFormatting>
  <conditionalFormatting sqref="I426">
    <cfRule type="expression" dxfId="2553" priority="3813">
      <formula>$D426=2</formula>
    </cfRule>
  </conditionalFormatting>
  <conditionalFormatting sqref="C426">
    <cfRule type="expression" dxfId="2552" priority="3803">
      <formula>$D426=1</formula>
    </cfRule>
    <cfRule type="expression" dxfId="2551" priority="3804">
      <formula>$D426=2</formula>
    </cfRule>
    <cfRule type="expression" dxfId="2550" priority="3805">
      <formula>$D426=0</formula>
    </cfRule>
  </conditionalFormatting>
  <conditionalFormatting sqref="C458">
    <cfRule type="expression" dxfId="2549" priority="3793">
      <formula>$D458=1</formula>
    </cfRule>
    <cfRule type="expression" dxfId="2548" priority="3794">
      <formula>$D458=2</formula>
    </cfRule>
    <cfRule type="expression" dxfId="2547" priority="3795">
      <formula>$D458=0</formula>
    </cfRule>
  </conditionalFormatting>
  <conditionalFormatting sqref="G458">
    <cfRule type="expression" dxfId="2546" priority="3792">
      <formula>$D458=1</formula>
    </cfRule>
  </conditionalFormatting>
  <conditionalFormatting sqref="G458">
    <cfRule type="expression" dxfId="2545" priority="3786">
      <formula>$D458=2</formula>
    </cfRule>
    <cfRule type="containsText" dxfId="2544" priority="3787" operator="containsText" text="n/a">
      <formula>NOT(ISERROR(SEARCH("n/a",G458)))</formula>
    </cfRule>
    <cfRule type="expression" dxfId="2543" priority="3788">
      <formula>$R458&gt;0</formula>
    </cfRule>
    <cfRule type="expression" dxfId="2542" priority="3789">
      <formula>$G458="out"</formula>
    </cfRule>
    <cfRule type="containsText" dxfId="2541" priority="3790" operator="containsText" text="Out">
      <formula>NOT(ISERROR(SEARCH("Out",G458)))</formula>
    </cfRule>
    <cfRule type="expression" dxfId="2540" priority="3791">
      <formula>$D458=1</formula>
    </cfRule>
  </conditionalFormatting>
  <conditionalFormatting sqref="Q458">
    <cfRule type="expression" dxfId="2539" priority="3785">
      <formula>$D458=1</formula>
    </cfRule>
  </conditionalFormatting>
  <conditionalFormatting sqref="H458:P458">
    <cfRule type="expression" dxfId="2538" priority="3784">
      <formula>$D458=1</formula>
    </cfRule>
  </conditionalFormatting>
  <conditionalFormatting sqref="H458:Q458">
    <cfRule type="expression" dxfId="2537" priority="3776">
      <formula>$D458=2</formula>
    </cfRule>
    <cfRule type="containsText" dxfId="2536" priority="3778" operator="containsText" text="n/a">
      <formula>NOT(ISERROR(SEARCH("n/a",H458)))</formula>
    </cfRule>
    <cfRule type="expression" dxfId="2535" priority="3779">
      <formula>$R458&gt;0</formula>
    </cfRule>
    <cfRule type="expression" dxfId="2534" priority="3780">
      <formula>$G458="out"</formula>
    </cfRule>
    <cfRule type="containsText" dxfId="2533" priority="3781" operator="containsText" text="Out">
      <formula>NOT(ISERROR(SEARCH("Out",H458)))</formula>
    </cfRule>
    <cfRule type="expression" dxfId="2532" priority="3782">
      <formula>$D458=1</formula>
    </cfRule>
  </conditionalFormatting>
  <conditionalFormatting sqref="H458">
    <cfRule type="expression" dxfId="2531" priority="3777">
      <formula>$D458=2</formula>
    </cfRule>
  </conditionalFormatting>
  <conditionalFormatting sqref="I458">
    <cfRule type="expression" dxfId="2530" priority="3783">
      <formula>$D458=2</formula>
    </cfRule>
  </conditionalFormatting>
  <conditionalFormatting sqref="Q281">
    <cfRule type="expression" dxfId="2529" priority="3683">
      <formula>$D281=1</formula>
    </cfRule>
  </conditionalFormatting>
  <conditionalFormatting sqref="H281:P281">
    <cfRule type="expression" dxfId="2528" priority="3682">
      <formula>$D281=1</formula>
    </cfRule>
  </conditionalFormatting>
  <conditionalFormatting sqref="H281:Q281">
    <cfRule type="expression" dxfId="2527" priority="3674">
      <formula>$D281=2</formula>
    </cfRule>
    <cfRule type="containsText" dxfId="2526" priority="3676" operator="containsText" text="n/a">
      <formula>NOT(ISERROR(SEARCH("n/a",H281)))</formula>
    </cfRule>
    <cfRule type="expression" dxfId="2525" priority="3677">
      <formula>$R281&gt;0</formula>
    </cfRule>
    <cfRule type="expression" dxfId="2524" priority="3678">
      <formula>$G281="out"</formula>
    </cfRule>
    <cfRule type="containsText" dxfId="2523" priority="3679" operator="containsText" text="Out">
      <formula>NOT(ISERROR(SEARCH("Out",H281)))</formula>
    </cfRule>
    <cfRule type="expression" dxfId="2522" priority="3680">
      <formula>$D281=1</formula>
    </cfRule>
  </conditionalFormatting>
  <conditionalFormatting sqref="H281">
    <cfRule type="expression" dxfId="2521" priority="3675">
      <formula>$D281=2</formula>
    </cfRule>
  </conditionalFormatting>
  <conditionalFormatting sqref="I281">
    <cfRule type="expression" dxfId="2520" priority="3681">
      <formula>$D281=2</formula>
    </cfRule>
  </conditionalFormatting>
  <conditionalFormatting sqref="C281">
    <cfRule type="expression" dxfId="2519" priority="3685">
      <formula>$D281=1</formula>
    </cfRule>
    <cfRule type="expression" dxfId="2518" priority="3686">
      <formula>$D281=2</formula>
    </cfRule>
    <cfRule type="expression" dxfId="2517" priority="3687">
      <formula>$D281=0</formula>
    </cfRule>
  </conditionalFormatting>
  <conditionalFormatting sqref="Q292">
    <cfRule type="expression" dxfId="2516" priority="3669">
      <formula>$D292=1</formula>
    </cfRule>
  </conditionalFormatting>
  <conditionalFormatting sqref="H292:P292">
    <cfRule type="expression" dxfId="2515" priority="3668">
      <formula>$D292=1</formula>
    </cfRule>
  </conditionalFormatting>
  <conditionalFormatting sqref="G292:Q292">
    <cfRule type="expression" dxfId="2514" priority="3660">
      <formula>$D292=2</formula>
    </cfRule>
    <cfRule type="containsText" dxfId="2513" priority="3662" operator="containsText" text="n/a">
      <formula>NOT(ISERROR(SEARCH("n/a",G292)))</formula>
    </cfRule>
    <cfRule type="expression" dxfId="2512" priority="3663">
      <formula>$R292&gt;0</formula>
    </cfRule>
    <cfRule type="expression" dxfId="2511" priority="3664">
      <formula>$G292="out"</formula>
    </cfRule>
    <cfRule type="containsText" dxfId="2510" priority="3665" operator="containsText" text="Out">
      <formula>NOT(ISERROR(SEARCH("Out",G292)))</formula>
    </cfRule>
    <cfRule type="expression" dxfId="2509" priority="3666">
      <formula>$D292=1</formula>
    </cfRule>
  </conditionalFormatting>
  <conditionalFormatting sqref="H292">
    <cfRule type="expression" dxfId="2508" priority="3661">
      <formula>$D292=2</formula>
    </cfRule>
  </conditionalFormatting>
  <conditionalFormatting sqref="I292">
    <cfRule type="expression" dxfId="2507" priority="3667">
      <formula>$D292=2</formula>
    </cfRule>
  </conditionalFormatting>
  <conditionalFormatting sqref="C292">
    <cfRule type="expression" dxfId="2506" priority="3671">
      <formula>$D292=1</formula>
    </cfRule>
    <cfRule type="expression" dxfId="2505" priority="3672">
      <formula>$D292=2</formula>
    </cfRule>
    <cfRule type="expression" dxfId="2504" priority="3673">
      <formula>$D292=0</formula>
    </cfRule>
  </conditionalFormatting>
  <conditionalFormatting sqref="G292">
    <cfRule type="expression" dxfId="2503" priority="3670">
      <formula>$D292=1</formula>
    </cfRule>
  </conditionalFormatting>
  <conditionalFormatting sqref="Q742">
    <cfRule type="expression" dxfId="2502" priority="3655">
      <formula>$D742=1</formula>
    </cfRule>
  </conditionalFormatting>
  <conditionalFormatting sqref="H742:P742">
    <cfRule type="expression" dxfId="2501" priority="3654">
      <formula>$D742=1</formula>
    </cfRule>
  </conditionalFormatting>
  <conditionalFormatting sqref="G742:Q742">
    <cfRule type="expression" dxfId="2500" priority="3646">
      <formula>$D742=2</formula>
    </cfRule>
    <cfRule type="containsText" dxfId="2499" priority="3648" operator="containsText" text="n/a">
      <formula>NOT(ISERROR(SEARCH("n/a",G742)))</formula>
    </cfRule>
    <cfRule type="expression" dxfId="2498" priority="3649">
      <formula>$R742&gt;0</formula>
    </cfRule>
    <cfRule type="expression" dxfId="2497" priority="3650">
      <formula>$G742="out"</formula>
    </cfRule>
    <cfRule type="containsText" dxfId="2496" priority="3651" operator="containsText" text="Out">
      <formula>NOT(ISERROR(SEARCH("Out",G742)))</formula>
    </cfRule>
    <cfRule type="expression" dxfId="2495" priority="3652">
      <formula>$D742=1</formula>
    </cfRule>
  </conditionalFormatting>
  <conditionalFormatting sqref="H742">
    <cfRule type="expression" dxfId="2494" priority="3647">
      <formula>$D742=2</formula>
    </cfRule>
  </conditionalFormatting>
  <conditionalFormatting sqref="I742">
    <cfRule type="expression" dxfId="2493" priority="3653">
      <formula>$D742=2</formula>
    </cfRule>
  </conditionalFormatting>
  <conditionalFormatting sqref="C742">
    <cfRule type="expression" dxfId="2492" priority="3657">
      <formula>$D742=1</formula>
    </cfRule>
    <cfRule type="expression" dxfId="2491" priority="3658">
      <formula>$D742=2</formula>
    </cfRule>
    <cfRule type="expression" dxfId="2490" priority="3659">
      <formula>$D742=0</formula>
    </cfRule>
  </conditionalFormatting>
  <conditionalFormatting sqref="G742">
    <cfRule type="expression" dxfId="2489" priority="3656">
      <formula>$D742=1</formula>
    </cfRule>
  </conditionalFormatting>
  <conditionalFormatting sqref="Q744 Q747">
    <cfRule type="expression" dxfId="2488" priority="3641">
      <formula>$D744=1</formula>
    </cfRule>
  </conditionalFormatting>
  <conditionalFormatting sqref="H744:P744 H747:P747">
    <cfRule type="expression" dxfId="2487" priority="3640">
      <formula>$D744=1</formula>
    </cfRule>
  </conditionalFormatting>
  <conditionalFormatting sqref="H744:Q744 H747:Q747">
    <cfRule type="expression" dxfId="2486" priority="3632">
      <formula>$D744=2</formula>
    </cfRule>
    <cfRule type="containsText" dxfId="2485" priority="3634" operator="containsText" text="n/a">
      <formula>NOT(ISERROR(SEARCH("n/a",H744)))</formula>
    </cfRule>
    <cfRule type="expression" dxfId="2484" priority="3635">
      <formula>$R744&gt;0</formula>
    </cfRule>
    <cfRule type="expression" dxfId="2483" priority="3636">
      <formula>$G744="out"</formula>
    </cfRule>
    <cfRule type="containsText" dxfId="2482" priority="3637" operator="containsText" text="Out">
      <formula>NOT(ISERROR(SEARCH("Out",H744)))</formula>
    </cfRule>
    <cfRule type="expression" dxfId="2481" priority="3638">
      <formula>$D744=1</formula>
    </cfRule>
  </conditionalFormatting>
  <conditionalFormatting sqref="H744 H747">
    <cfRule type="expression" dxfId="2480" priority="3633">
      <formula>$D744=2</formula>
    </cfRule>
  </conditionalFormatting>
  <conditionalFormatting sqref="I744 I747">
    <cfRule type="expression" dxfId="2479" priority="3639">
      <formula>$D744=2</formula>
    </cfRule>
  </conditionalFormatting>
  <conditionalFormatting sqref="C744 C747">
    <cfRule type="expression" dxfId="2478" priority="3643">
      <formula>$D744=1</formula>
    </cfRule>
    <cfRule type="expression" dxfId="2477" priority="3644">
      <formula>$D744=2</formula>
    </cfRule>
    <cfRule type="expression" dxfId="2476" priority="3645">
      <formula>$D744=0</formula>
    </cfRule>
  </conditionalFormatting>
  <conditionalFormatting sqref="G743:G745 G747">
    <cfRule type="expression" dxfId="2475" priority="3628">
      <formula>$D743=1</formula>
    </cfRule>
  </conditionalFormatting>
  <conditionalFormatting sqref="C743">
    <cfRule type="expression" dxfId="2474" priority="3629">
      <formula>$D743=1</formula>
    </cfRule>
    <cfRule type="expression" dxfId="2473" priority="3630">
      <formula>$D743=2</formula>
    </cfRule>
    <cfRule type="expression" dxfId="2472" priority="3631">
      <formula>$D743=0</formula>
    </cfRule>
  </conditionalFormatting>
  <conditionalFormatting sqref="Q743">
    <cfRule type="expression" dxfId="2471" priority="3627">
      <formula>$D743=1</formula>
    </cfRule>
  </conditionalFormatting>
  <conditionalFormatting sqref="H743:P743">
    <cfRule type="expression" dxfId="2470" priority="3626">
      <formula>$D743=1</formula>
    </cfRule>
  </conditionalFormatting>
  <conditionalFormatting sqref="G743:Q743 G744:G745 G747">
    <cfRule type="expression" dxfId="2469" priority="3618">
      <formula>$D743=2</formula>
    </cfRule>
    <cfRule type="containsText" dxfId="2468" priority="3620" operator="containsText" text="n/a">
      <formula>NOT(ISERROR(SEARCH("n/a",G743)))</formula>
    </cfRule>
    <cfRule type="expression" dxfId="2467" priority="3621">
      <formula>$R743&gt;0</formula>
    </cfRule>
    <cfRule type="expression" dxfId="2466" priority="3622">
      <formula>$G743="out"</formula>
    </cfRule>
    <cfRule type="containsText" dxfId="2465" priority="3623" operator="containsText" text="Out">
      <formula>NOT(ISERROR(SEARCH("Out",G743)))</formula>
    </cfRule>
    <cfRule type="expression" dxfId="2464" priority="3624">
      <formula>$D743=1</formula>
    </cfRule>
  </conditionalFormatting>
  <conditionalFormatting sqref="H743">
    <cfRule type="expression" dxfId="2463" priority="3619">
      <formula>$D743=2</formula>
    </cfRule>
  </conditionalFormatting>
  <conditionalFormatting sqref="I743">
    <cfRule type="expression" dxfId="2462" priority="3625">
      <formula>$D743=2</formula>
    </cfRule>
  </conditionalFormatting>
  <conditionalFormatting sqref="C564:C566">
    <cfRule type="expression" dxfId="2461" priority="3517">
      <formula>$D564=1</formula>
    </cfRule>
    <cfRule type="expression" dxfId="2460" priority="3518">
      <formula>$D564=2</formula>
    </cfRule>
    <cfRule type="expression" dxfId="2459" priority="3519">
      <formula>$D564=0</formula>
    </cfRule>
  </conditionalFormatting>
  <conditionalFormatting sqref="G563:G566">
    <cfRule type="expression" dxfId="2458" priority="3516">
      <formula>$D563=1</formula>
    </cfRule>
  </conditionalFormatting>
  <conditionalFormatting sqref="Q564:Q566">
    <cfRule type="expression" dxfId="2457" priority="3515">
      <formula>$D564=1</formula>
    </cfRule>
  </conditionalFormatting>
  <conditionalFormatting sqref="H564:P566">
    <cfRule type="expression" dxfId="2456" priority="3514">
      <formula>$D564=1</formula>
    </cfRule>
  </conditionalFormatting>
  <conditionalFormatting sqref="G565:Q566 H564:Q564 G563:G566">
    <cfRule type="expression" dxfId="2455" priority="3506">
      <formula>$D563=2</formula>
    </cfRule>
    <cfRule type="containsText" dxfId="2454" priority="3508" operator="containsText" text="n/a">
      <formula>NOT(ISERROR(SEARCH("n/a",G563)))</formula>
    </cfRule>
    <cfRule type="expression" dxfId="2453" priority="3509">
      <formula>$R563&gt;0</formula>
    </cfRule>
    <cfRule type="expression" dxfId="2452" priority="3510">
      <formula>$G563="out"</formula>
    </cfRule>
    <cfRule type="containsText" dxfId="2451" priority="3511" operator="containsText" text="Out">
      <formula>NOT(ISERROR(SEARCH("Out",G563)))</formula>
    </cfRule>
    <cfRule type="expression" dxfId="2450" priority="3512">
      <formula>$D563=1</formula>
    </cfRule>
  </conditionalFormatting>
  <conditionalFormatting sqref="H564:H566">
    <cfRule type="expression" dxfId="2449" priority="3507">
      <formula>$D564=2</formula>
    </cfRule>
  </conditionalFormatting>
  <conditionalFormatting sqref="I564:I566">
    <cfRule type="expression" dxfId="2448" priority="3513">
      <formula>$D564=2</formula>
    </cfRule>
  </conditionalFormatting>
  <conditionalFormatting sqref="G572">
    <cfRule type="expression" dxfId="2447" priority="3502">
      <formula>$D572=1</formula>
    </cfRule>
  </conditionalFormatting>
  <conditionalFormatting sqref="Q572">
    <cfRule type="expression" dxfId="2446" priority="3501">
      <formula>$D572=1</formula>
    </cfRule>
  </conditionalFormatting>
  <conditionalFormatting sqref="H572:P572">
    <cfRule type="expression" dxfId="2445" priority="3500">
      <formula>$D572=1</formula>
    </cfRule>
  </conditionalFormatting>
  <conditionalFormatting sqref="G572:Q572">
    <cfRule type="expression" dxfId="2444" priority="3492">
      <formula>$D572=2</formula>
    </cfRule>
    <cfRule type="containsText" dxfId="2443" priority="3494" operator="containsText" text="n/a">
      <formula>NOT(ISERROR(SEARCH("n/a",G572)))</formula>
    </cfRule>
    <cfRule type="expression" dxfId="2442" priority="3495">
      <formula>$R572&gt;0</formula>
    </cfRule>
    <cfRule type="expression" dxfId="2441" priority="3496">
      <formula>$G572="out"</formula>
    </cfRule>
    <cfRule type="containsText" dxfId="2440" priority="3497" operator="containsText" text="Out">
      <formula>NOT(ISERROR(SEARCH("Out",G572)))</formula>
    </cfRule>
    <cfRule type="expression" dxfId="2439" priority="3498">
      <formula>$D572=1</formula>
    </cfRule>
  </conditionalFormatting>
  <conditionalFormatting sqref="H572">
    <cfRule type="expression" dxfId="2438" priority="3493">
      <formula>$D572=2</formula>
    </cfRule>
  </conditionalFormatting>
  <conditionalFormatting sqref="I572">
    <cfRule type="expression" dxfId="2437" priority="3499">
      <formula>$D572=2</formula>
    </cfRule>
  </conditionalFormatting>
  <conditionalFormatting sqref="C572">
    <cfRule type="expression" dxfId="2436" priority="3447">
      <formula>$D572=1</formula>
    </cfRule>
    <cfRule type="expression" dxfId="2435" priority="3448">
      <formula>$D572=2</formula>
    </cfRule>
    <cfRule type="expression" dxfId="2434" priority="3449">
      <formula>$D572=0</formula>
    </cfRule>
  </conditionalFormatting>
  <conditionalFormatting sqref="C488">
    <cfRule type="expression" dxfId="2433" priority="3437">
      <formula>$D488=1</formula>
    </cfRule>
    <cfRule type="expression" dxfId="2432" priority="3438">
      <formula>$D488=2</formula>
    </cfRule>
    <cfRule type="expression" dxfId="2431" priority="3439">
      <formula>$D488=0</formula>
    </cfRule>
  </conditionalFormatting>
  <conditionalFormatting sqref="Q488">
    <cfRule type="expression" dxfId="2430" priority="3436">
      <formula>$D488=1</formula>
    </cfRule>
  </conditionalFormatting>
  <conditionalFormatting sqref="H488:P488">
    <cfRule type="expression" dxfId="2429" priority="3435">
      <formula>$D488=1</formula>
    </cfRule>
  </conditionalFormatting>
  <conditionalFormatting sqref="H488:Q488">
    <cfRule type="expression" dxfId="2428" priority="3427">
      <formula>$D488=2</formula>
    </cfRule>
    <cfRule type="containsText" dxfId="2427" priority="3429" operator="containsText" text="n/a">
      <formula>NOT(ISERROR(SEARCH("n/a",H488)))</formula>
    </cfRule>
    <cfRule type="expression" dxfId="2426" priority="3430">
      <formula>$R488&gt;0</formula>
    </cfRule>
    <cfRule type="expression" dxfId="2425" priority="3431">
      <formula>$G488="out"</formula>
    </cfRule>
    <cfRule type="containsText" dxfId="2424" priority="3432" operator="containsText" text="Out">
      <formula>NOT(ISERROR(SEARCH("Out",H488)))</formula>
    </cfRule>
    <cfRule type="expression" dxfId="2423" priority="3433">
      <formula>$D488=1</formula>
    </cfRule>
  </conditionalFormatting>
  <conditionalFormatting sqref="H488">
    <cfRule type="expression" dxfId="2422" priority="3428">
      <formula>$D488=2</formula>
    </cfRule>
  </conditionalFormatting>
  <conditionalFormatting sqref="I488">
    <cfRule type="expression" dxfId="2421" priority="3434">
      <formula>$D488=2</formula>
    </cfRule>
  </conditionalFormatting>
  <conditionalFormatting sqref="C15">
    <cfRule type="expression" dxfId="2420" priority="3421">
      <formula>$D15=1</formula>
    </cfRule>
    <cfRule type="expression" dxfId="2419" priority="3422">
      <formula>$D15=2</formula>
    </cfRule>
    <cfRule type="expression" dxfId="2418" priority="3423">
      <formula>$D15=0</formula>
    </cfRule>
  </conditionalFormatting>
  <conditionalFormatting sqref="C277">
    <cfRule type="expression" dxfId="2417" priority="3418">
      <formula>$D277=1</formula>
    </cfRule>
    <cfRule type="expression" dxfId="2416" priority="3419">
      <formula>$D277=2</formula>
    </cfRule>
    <cfRule type="expression" dxfId="2415" priority="3420">
      <formula>$D277=0</formula>
    </cfRule>
  </conditionalFormatting>
  <conditionalFormatting sqref="G277">
    <cfRule type="expression" dxfId="2414" priority="3417">
      <formula>$D277=1</formula>
    </cfRule>
  </conditionalFormatting>
  <conditionalFormatting sqref="Q277">
    <cfRule type="expression" dxfId="2413" priority="3416">
      <formula>$D277=1</formula>
    </cfRule>
  </conditionalFormatting>
  <conditionalFormatting sqref="H277:P277">
    <cfRule type="expression" dxfId="2412" priority="3415">
      <formula>$D277=1</formula>
    </cfRule>
  </conditionalFormatting>
  <conditionalFormatting sqref="G277:Q277">
    <cfRule type="expression" dxfId="2411" priority="3407">
      <formula>$D277=2</formula>
    </cfRule>
    <cfRule type="containsText" dxfId="2410" priority="3409" operator="containsText" text="n/a">
      <formula>NOT(ISERROR(SEARCH("n/a",G277)))</formula>
    </cfRule>
    <cfRule type="expression" dxfId="2409" priority="3410">
      <formula>$R277&gt;0</formula>
    </cfRule>
    <cfRule type="expression" dxfId="2408" priority="3411">
      <formula>$G277="out"</formula>
    </cfRule>
    <cfRule type="containsText" dxfId="2407" priority="3412" operator="containsText" text="Out">
      <formula>NOT(ISERROR(SEARCH("Out",G277)))</formula>
    </cfRule>
    <cfRule type="expression" dxfId="2406" priority="3413">
      <formula>$D277=1</formula>
    </cfRule>
  </conditionalFormatting>
  <conditionalFormatting sqref="H277">
    <cfRule type="expression" dxfId="2405" priority="3408">
      <formula>$D277=2</formula>
    </cfRule>
  </conditionalFormatting>
  <conditionalFormatting sqref="I277">
    <cfRule type="expression" dxfId="2404" priority="3414">
      <formula>$D277=2</formula>
    </cfRule>
  </conditionalFormatting>
  <conditionalFormatting sqref="C448">
    <cfRule type="expression" dxfId="2403" priority="3266">
      <formula>$D448=1</formula>
    </cfRule>
    <cfRule type="expression" dxfId="2402" priority="3267">
      <formula>$D448=2</formula>
    </cfRule>
    <cfRule type="expression" dxfId="2401" priority="3268">
      <formula>$D448=0</formula>
    </cfRule>
  </conditionalFormatting>
  <conditionalFormatting sqref="G448">
    <cfRule type="expression" dxfId="2400" priority="3265">
      <formula>$D448=1</formula>
    </cfRule>
  </conditionalFormatting>
  <conditionalFormatting sqref="G448">
    <cfRule type="expression" dxfId="2399" priority="3259">
      <formula>$D448=2</formula>
    </cfRule>
    <cfRule type="containsText" dxfId="2398" priority="3260" operator="containsText" text="n/a">
      <formula>NOT(ISERROR(SEARCH("n/a",G448)))</formula>
    </cfRule>
    <cfRule type="expression" dxfId="2397" priority="3261">
      <formula>$R448&gt;0</formula>
    </cfRule>
    <cfRule type="expression" dxfId="2396" priority="3262">
      <formula>$G448="out"</formula>
    </cfRule>
    <cfRule type="containsText" dxfId="2395" priority="3263" operator="containsText" text="Out">
      <formula>NOT(ISERROR(SEARCH("Out",G448)))</formula>
    </cfRule>
    <cfRule type="expression" dxfId="2394" priority="3264">
      <formula>$D448=1</formula>
    </cfRule>
  </conditionalFormatting>
  <conditionalFormatting sqref="Q448">
    <cfRule type="expression" dxfId="2393" priority="3258">
      <formula>$D448=1</formula>
    </cfRule>
  </conditionalFormatting>
  <conditionalFormatting sqref="H448:P448">
    <cfRule type="expression" dxfId="2392" priority="3257">
      <formula>$D448=1</formula>
    </cfRule>
  </conditionalFormatting>
  <conditionalFormatting sqref="H448:Q448">
    <cfRule type="expression" dxfId="2391" priority="3249">
      <formula>$D448=2</formula>
    </cfRule>
    <cfRule type="containsText" dxfId="2390" priority="3251" operator="containsText" text="n/a">
      <formula>NOT(ISERROR(SEARCH("n/a",H448)))</formula>
    </cfRule>
    <cfRule type="expression" dxfId="2389" priority="3252">
      <formula>$R448&gt;0</formula>
    </cfRule>
    <cfRule type="expression" dxfId="2388" priority="3253">
      <formula>$G448="out"</formula>
    </cfRule>
    <cfRule type="containsText" dxfId="2387" priority="3254" operator="containsText" text="Out">
      <formula>NOT(ISERROR(SEARCH("Out",H448)))</formula>
    </cfRule>
    <cfRule type="expression" dxfId="2386" priority="3255">
      <formula>$D448=1</formula>
    </cfRule>
  </conditionalFormatting>
  <conditionalFormatting sqref="H448">
    <cfRule type="expression" dxfId="2385" priority="3250">
      <formula>$D448=2</formula>
    </cfRule>
  </conditionalFormatting>
  <conditionalFormatting sqref="I448">
    <cfRule type="expression" dxfId="2384" priority="3256">
      <formula>$D448=2</formula>
    </cfRule>
  </conditionalFormatting>
  <conditionalFormatting sqref="G693">
    <cfRule type="expression" dxfId="2383" priority="3248">
      <formula>$D693=1</formula>
    </cfRule>
  </conditionalFormatting>
  <conditionalFormatting sqref="Q693">
    <cfRule type="expression" dxfId="2382" priority="3247">
      <formula>$D693=1</formula>
    </cfRule>
  </conditionalFormatting>
  <conditionalFormatting sqref="H693:P693">
    <cfRule type="expression" dxfId="2381" priority="3246">
      <formula>$D693=1</formula>
    </cfRule>
  </conditionalFormatting>
  <conditionalFormatting sqref="G693:Q693">
    <cfRule type="expression" dxfId="2380" priority="3238">
      <formula>$D693=2</formula>
    </cfRule>
    <cfRule type="containsText" dxfId="2379" priority="3240" operator="containsText" text="n/a">
      <formula>NOT(ISERROR(SEARCH("n/a",G693)))</formula>
    </cfRule>
    <cfRule type="expression" dxfId="2378" priority="3241">
      <formula>$R693&gt;0</formula>
    </cfRule>
    <cfRule type="expression" dxfId="2377" priority="3242">
      <formula>$G693="out"</formula>
    </cfRule>
    <cfRule type="containsText" dxfId="2376" priority="3243" operator="containsText" text="Out">
      <formula>NOT(ISERROR(SEARCH("Out",G693)))</formula>
    </cfRule>
    <cfRule type="expression" dxfId="2375" priority="3244">
      <formula>$D693=1</formula>
    </cfRule>
  </conditionalFormatting>
  <conditionalFormatting sqref="H693">
    <cfRule type="expression" dxfId="2374" priority="3239">
      <formula>$D693=2</formula>
    </cfRule>
  </conditionalFormatting>
  <conditionalFormatting sqref="I693">
    <cfRule type="expression" dxfId="2373" priority="3245">
      <formula>$D693=2</formula>
    </cfRule>
  </conditionalFormatting>
  <conditionalFormatting sqref="C694">
    <cfRule type="expression" dxfId="2372" priority="3235">
      <formula>$D694=1</formula>
    </cfRule>
    <cfRule type="expression" dxfId="2371" priority="3236">
      <formula>$D694=2</formula>
    </cfRule>
    <cfRule type="expression" dxfId="2370" priority="3237">
      <formula>$D694=0</formula>
    </cfRule>
  </conditionalFormatting>
  <conditionalFormatting sqref="G694:G695">
    <cfRule type="expression" dxfId="2369" priority="3234">
      <formula>$D694=1</formula>
    </cfRule>
  </conditionalFormatting>
  <conditionalFormatting sqref="Q694">
    <cfRule type="expression" dxfId="2368" priority="3233">
      <formula>$D694=1</formula>
    </cfRule>
  </conditionalFormatting>
  <conditionalFormatting sqref="H694:P694 O695:O696">
    <cfRule type="expression" dxfId="2367" priority="3232">
      <formula>$D694=1</formula>
    </cfRule>
  </conditionalFormatting>
  <conditionalFormatting sqref="H694:Q694 G694:G695 O695:O696">
    <cfRule type="expression" dxfId="2366" priority="3224">
      <formula>$D694=2</formula>
    </cfRule>
    <cfRule type="containsText" dxfId="2365" priority="3226" operator="containsText" text="n/a">
      <formula>NOT(ISERROR(SEARCH("n/a",G694)))</formula>
    </cfRule>
    <cfRule type="expression" dxfId="2364" priority="3227">
      <formula>$R694&gt;0</formula>
    </cfRule>
    <cfRule type="expression" dxfId="2363" priority="3228">
      <formula>$G694="out"</formula>
    </cfRule>
    <cfRule type="containsText" dxfId="2362" priority="3229" operator="containsText" text="Out">
      <formula>NOT(ISERROR(SEARCH("Out",G694)))</formula>
    </cfRule>
    <cfRule type="expression" dxfId="2361" priority="3230">
      <formula>$D694=1</formula>
    </cfRule>
  </conditionalFormatting>
  <conditionalFormatting sqref="H694">
    <cfRule type="expression" dxfId="2360" priority="3225">
      <formula>$D694=2</formula>
    </cfRule>
  </conditionalFormatting>
  <conditionalFormatting sqref="I694">
    <cfRule type="expression" dxfId="2359" priority="3231">
      <formula>$D694=2</formula>
    </cfRule>
  </conditionalFormatting>
  <conditionalFormatting sqref="C695">
    <cfRule type="expression" dxfId="2358" priority="3221">
      <formula>$D695=1</formula>
    </cfRule>
    <cfRule type="expression" dxfId="2357" priority="3222">
      <formula>$D695=2</formula>
    </cfRule>
    <cfRule type="expression" dxfId="2356" priority="3223">
      <formula>$D695=0</formula>
    </cfRule>
  </conditionalFormatting>
  <conditionalFormatting sqref="Q695">
    <cfRule type="expression" dxfId="2355" priority="3220">
      <formula>$D695=1</formula>
    </cfRule>
  </conditionalFormatting>
  <conditionalFormatting sqref="H695:N695 P695">
    <cfRule type="expression" dxfId="2354" priority="3219">
      <formula>$D695=1</formula>
    </cfRule>
  </conditionalFormatting>
  <conditionalFormatting sqref="H695:N695 P695:Q695">
    <cfRule type="expression" dxfId="2353" priority="3211">
      <formula>$D695=2</formula>
    </cfRule>
    <cfRule type="containsText" dxfId="2352" priority="3213" operator="containsText" text="n/a">
      <formula>NOT(ISERROR(SEARCH("n/a",H695)))</formula>
    </cfRule>
    <cfRule type="expression" dxfId="2351" priority="3214">
      <formula>$R695&gt;0</formula>
    </cfRule>
    <cfRule type="expression" dxfId="2350" priority="3215">
      <formula>$G695="out"</formula>
    </cfRule>
    <cfRule type="containsText" dxfId="2349" priority="3216" operator="containsText" text="Out">
      <formula>NOT(ISERROR(SEARCH("Out",H695)))</formula>
    </cfRule>
    <cfRule type="expression" dxfId="2348" priority="3217">
      <formula>$D695=1</formula>
    </cfRule>
  </conditionalFormatting>
  <conditionalFormatting sqref="H695">
    <cfRule type="expression" dxfId="2347" priority="3212">
      <formula>$D695=2</formula>
    </cfRule>
  </conditionalFormatting>
  <conditionalFormatting sqref="I695">
    <cfRule type="expression" dxfId="2346" priority="3218">
      <formula>$D695=2</formula>
    </cfRule>
  </conditionalFormatting>
  <conditionalFormatting sqref="G696">
    <cfRule type="expression" dxfId="2345" priority="3210">
      <formula>$D696=1</formula>
    </cfRule>
  </conditionalFormatting>
  <conditionalFormatting sqref="G696">
    <cfRule type="expression" dxfId="2344" priority="3204">
      <formula>$D696=2</formula>
    </cfRule>
    <cfRule type="containsText" dxfId="2343" priority="3205" operator="containsText" text="n/a">
      <formula>NOT(ISERROR(SEARCH("n/a",G696)))</formula>
    </cfRule>
    <cfRule type="expression" dxfId="2342" priority="3206">
      <formula>$R696&gt;0</formula>
    </cfRule>
    <cfRule type="expression" dxfId="2341" priority="3207">
      <formula>$G696="out"</formula>
    </cfRule>
    <cfRule type="containsText" dxfId="2340" priority="3208" operator="containsText" text="Out">
      <formula>NOT(ISERROR(SEARCH("Out",G696)))</formula>
    </cfRule>
    <cfRule type="expression" dxfId="2339" priority="3209">
      <formula>$D696=1</formula>
    </cfRule>
  </conditionalFormatting>
  <conditionalFormatting sqref="C696">
    <cfRule type="expression" dxfId="2338" priority="3201">
      <formula>$D696=1</formula>
    </cfRule>
    <cfRule type="expression" dxfId="2337" priority="3202">
      <formula>$D696=2</formula>
    </cfRule>
    <cfRule type="expression" dxfId="2336" priority="3203">
      <formula>$D696=0</formula>
    </cfRule>
  </conditionalFormatting>
  <conditionalFormatting sqref="Q696">
    <cfRule type="expression" dxfId="2335" priority="3200">
      <formula>$D696=1</formula>
    </cfRule>
  </conditionalFormatting>
  <conditionalFormatting sqref="H696:N696 P696">
    <cfRule type="expression" dxfId="2334" priority="3199">
      <formula>$D696=1</formula>
    </cfRule>
  </conditionalFormatting>
  <conditionalFormatting sqref="H696:N696 P696:Q696">
    <cfRule type="expression" dxfId="2333" priority="3191">
      <formula>$D696=2</formula>
    </cfRule>
    <cfRule type="containsText" dxfId="2332" priority="3193" operator="containsText" text="n/a">
      <formula>NOT(ISERROR(SEARCH("n/a",H696)))</formula>
    </cfRule>
    <cfRule type="expression" dxfId="2331" priority="3194">
      <formula>$R696&gt;0</formula>
    </cfRule>
    <cfRule type="expression" dxfId="2330" priority="3195">
      <formula>$G696="out"</formula>
    </cfRule>
    <cfRule type="containsText" dxfId="2329" priority="3196" operator="containsText" text="Out">
      <formula>NOT(ISERROR(SEARCH("Out",H696)))</formula>
    </cfRule>
    <cfRule type="expression" dxfId="2328" priority="3197">
      <formula>$D696=1</formula>
    </cfRule>
  </conditionalFormatting>
  <conditionalFormatting sqref="H696">
    <cfRule type="expression" dxfId="2327" priority="3192">
      <formula>$D696=2</formula>
    </cfRule>
  </conditionalFormatting>
  <conditionalFormatting sqref="I696">
    <cfRule type="expression" dxfId="2326" priority="3198">
      <formula>$D696=2</formula>
    </cfRule>
  </conditionalFormatting>
  <conditionalFormatting sqref="C693">
    <cfRule type="expression" dxfId="2325" priority="3161">
      <formula>$D693=1</formula>
    </cfRule>
    <cfRule type="expression" dxfId="2324" priority="3162">
      <formula>$D693=2</formula>
    </cfRule>
    <cfRule type="expression" dxfId="2323" priority="3163">
      <formula>$D693=0</formula>
    </cfRule>
  </conditionalFormatting>
  <conditionalFormatting sqref="G698">
    <cfRule type="expression" dxfId="2322" priority="3160">
      <formula>$D698=1</formula>
    </cfRule>
  </conditionalFormatting>
  <conditionalFormatting sqref="Q698">
    <cfRule type="expression" dxfId="2321" priority="3159">
      <formula>$D698=1</formula>
    </cfRule>
  </conditionalFormatting>
  <conditionalFormatting sqref="H698:P698">
    <cfRule type="expression" dxfId="2320" priority="3158">
      <formula>$D698=1</formula>
    </cfRule>
  </conditionalFormatting>
  <conditionalFormatting sqref="G698:Q698">
    <cfRule type="expression" dxfId="2319" priority="3150">
      <formula>$D698=2</formula>
    </cfRule>
    <cfRule type="containsText" dxfId="2318" priority="3152" operator="containsText" text="n/a">
      <formula>NOT(ISERROR(SEARCH("n/a",G698)))</formula>
    </cfRule>
    <cfRule type="expression" dxfId="2317" priority="3153">
      <formula>$R698&gt;0</formula>
    </cfRule>
    <cfRule type="expression" dxfId="2316" priority="3154">
      <formula>$G698="out"</formula>
    </cfRule>
    <cfRule type="containsText" dxfId="2315" priority="3155" operator="containsText" text="Out">
      <formula>NOT(ISERROR(SEARCH("Out",G698)))</formula>
    </cfRule>
    <cfRule type="expression" dxfId="2314" priority="3156">
      <formula>$D698=1</formula>
    </cfRule>
  </conditionalFormatting>
  <conditionalFormatting sqref="H698">
    <cfRule type="expression" dxfId="2313" priority="3151">
      <formula>$D698=2</formula>
    </cfRule>
  </conditionalFormatting>
  <conditionalFormatting sqref="I698">
    <cfRule type="expression" dxfId="2312" priority="3157">
      <formula>$D698=2</formula>
    </cfRule>
  </conditionalFormatting>
  <conditionalFormatting sqref="C702">
    <cfRule type="expression" dxfId="2311" priority="3147">
      <formula>$D702=1</formula>
    </cfRule>
    <cfRule type="expression" dxfId="2310" priority="3148">
      <formula>$D702=2</formula>
    </cfRule>
    <cfRule type="expression" dxfId="2309" priority="3149">
      <formula>$D702=0</formula>
    </cfRule>
  </conditionalFormatting>
  <conditionalFormatting sqref="G702">
    <cfRule type="expression" dxfId="2308" priority="3146">
      <formula>$D702=1</formula>
    </cfRule>
  </conditionalFormatting>
  <conditionalFormatting sqref="Q702">
    <cfRule type="expression" dxfId="2307" priority="3145">
      <formula>$D702=1</formula>
    </cfRule>
  </conditionalFormatting>
  <conditionalFormatting sqref="H702:P702">
    <cfRule type="expression" dxfId="2306" priority="3144">
      <formula>$D702=1</formula>
    </cfRule>
  </conditionalFormatting>
  <conditionalFormatting sqref="G702:Q702">
    <cfRule type="expression" dxfId="2305" priority="3136">
      <formula>$D702=2</formula>
    </cfRule>
    <cfRule type="containsText" dxfId="2304" priority="3138" operator="containsText" text="n/a">
      <formula>NOT(ISERROR(SEARCH("n/a",G702)))</formula>
    </cfRule>
    <cfRule type="expression" dxfId="2303" priority="3139">
      <formula>$R702&gt;0</formula>
    </cfRule>
    <cfRule type="expression" dxfId="2302" priority="3140">
      <formula>$G702="out"</formula>
    </cfRule>
    <cfRule type="containsText" dxfId="2301" priority="3141" operator="containsText" text="Out">
      <formula>NOT(ISERROR(SEARCH("Out",G702)))</formula>
    </cfRule>
    <cfRule type="expression" dxfId="2300" priority="3142">
      <formula>$D702=1</formula>
    </cfRule>
  </conditionalFormatting>
  <conditionalFormatting sqref="H702">
    <cfRule type="expression" dxfId="2299" priority="3137">
      <formula>$D702=2</formula>
    </cfRule>
  </conditionalFormatting>
  <conditionalFormatting sqref="I702">
    <cfRule type="expression" dxfId="2298" priority="3143">
      <formula>$D702=2</formula>
    </cfRule>
  </conditionalFormatting>
  <conditionalFormatting sqref="C699">
    <cfRule type="expression" dxfId="2297" priority="3133">
      <formula>$D699=1</formula>
    </cfRule>
    <cfRule type="expression" dxfId="2296" priority="3134">
      <formula>$D699=2</formula>
    </cfRule>
    <cfRule type="expression" dxfId="2295" priority="3135">
      <formula>$D699=0</formula>
    </cfRule>
  </conditionalFormatting>
  <conditionalFormatting sqref="G699">
    <cfRule type="expression" dxfId="2294" priority="3132">
      <formula>$D699=1</formula>
    </cfRule>
  </conditionalFormatting>
  <conditionalFormatting sqref="Q699">
    <cfRule type="expression" dxfId="2293" priority="3131">
      <formula>$D699=1</formula>
    </cfRule>
  </conditionalFormatting>
  <conditionalFormatting sqref="H699:P699">
    <cfRule type="expression" dxfId="2292" priority="3130">
      <formula>$D699=1</formula>
    </cfRule>
  </conditionalFormatting>
  <conditionalFormatting sqref="G699:Q699">
    <cfRule type="expression" dxfId="2291" priority="3122">
      <formula>$D699=2</formula>
    </cfRule>
    <cfRule type="containsText" dxfId="2290" priority="3124" operator="containsText" text="n/a">
      <formula>NOT(ISERROR(SEARCH("n/a",G699)))</formula>
    </cfRule>
    <cfRule type="expression" dxfId="2289" priority="3125">
      <formula>$R699&gt;0</formula>
    </cfRule>
    <cfRule type="expression" dxfId="2288" priority="3126">
      <formula>$G699="out"</formula>
    </cfRule>
    <cfRule type="containsText" dxfId="2287" priority="3127" operator="containsText" text="Out">
      <formula>NOT(ISERROR(SEARCH("Out",G699)))</formula>
    </cfRule>
    <cfRule type="expression" dxfId="2286" priority="3128">
      <formula>$D699=1</formula>
    </cfRule>
  </conditionalFormatting>
  <conditionalFormatting sqref="H699">
    <cfRule type="expression" dxfId="2285" priority="3123">
      <formula>$D699=2</formula>
    </cfRule>
  </conditionalFormatting>
  <conditionalFormatting sqref="I699">
    <cfRule type="expression" dxfId="2284" priority="3129">
      <formula>$D699=2</formula>
    </cfRule>
  </conditionalFormatting>
  <conditionalFormatting sqref="C700:C701">
    <cfRule type="expression" dxfId="2283" priority="3119">
      <formula>$D700=1</formula>
    </cfRule>
    <cfRule type="expression" dxfId="2282" priority="3120">
      <formula>$D700=2</formula>
    </cfRule>
    <cfRule type="expression" dxfId="2281" priority="3121">
      <formula>$D700=0</formula>
    </cfRule>
  </conditionalFormatting>
  <conditionalFormatting sqref="G700:G701">
    <cfRule type="expression" dxfId="2280" priority="3118">
      <formula>$D700=1</formula>
    </cfRule>
  </conditionalFormatting>
  <conditionalFormatting sqref="Q700:Q701">
    <cfRule type="expression" dxfId="2279" priority="3117">
      <formula>$D700=1</formula>
    </cfRule>
  </conditionalFormatting>
  <conditionalFormatting sqref="H700:P701">
    <cfRule type="expression" dxfId="2278" priority="3116">
      <formula>$D700=1</formula>
    </cfRule>
  </conditionalFormatting>
  <conditionalFormatting sqref="G700:Q701">
    <cfRule type="expression" dxfId="2277" priority="3108">
      <formula>$D700=2</formula>
    </cfRule>
    <cfRule type="containsText" dxfId="2276" priority="3110" operator="containsText" text="n/a">
      <formula>NOT(ISERROR(SEARCH("n/a",G700)))</formula>
    </cfRule>
    <cfRule type="expression" dxfId="2275" priority="3111">
      <formula>$R700&gt;0</formula>
    </cfRule>
    <cfRule type="expression" dxfId="2274" priority="3112">
      <formula>$G700="out"</formula>
    </cfRule>
    <cfRule type="containsText" dxfId="2273" priority="3113" operator="containsText" text="Out">
      <formula>NOT(ISERROR(SEARCH("Out",G700)))</formula>
    </cfRule>
    <cfRule type="expression" dxfId="2272" priority="3114">
      <formula>$D700=1</formula>
    </cfRule>
  </conditionalFormatting>
  <conditionalFormatting sqref="H700:H701">
    <cfRule type="expression" dxfId="2271" priority="3109">
      <formula>$D700=2</formula>
    </cfRule>
  </conditionalFormatting>
  <conditionalFormatting sqref="I700:I701">
    <cfRule type="expression" dxfId="2270" priority="3115">
      <formula>$D700=2</formula>
    </cfRule>
  </conditionalFormatting>
  <conditionalFormatting sqref="C698">
    <cfRule type="expression" dxfId="2269" priority="3105">
      <formula>$D698=1</formula>
    </cfRule>
    <cfRule type="expression" dxfId="2268" priority="3106">
      <formula>$D698=2</formula>
    </cfRule>
    <cfRule type="expression" dxfId="2267" priority="3107">
      <formula>$D698=0</formula>
    </cfRule>
  </conditionalFormatting>
  <conditionalFormatting sqref="G703">
    <cfRule type="expression" dxfId="2266" priority="3083">
      <formula>$D703=1</formula>
    </cfRule>
  </conditionalFormatting>
  <conditionalFormatting sqref="Q703">
    <cfRule type="expression" dxfId="2265" priority="3082">
      <formula>$D703=1</formula>
    </cfRule>
  </conditionalFormatting>
  <conditionalFormatting sqref="H703:P703">
    <cfRule type="expression" dxfId="2264" priority="3081">
      <formula>$D703=1</formula>
    </cfRule>
  </conditionalFormatting>
  <conditionalFormatting sqref="G703:Q703">
    <cfRule type="expression" dxfId="2263" priority="3073">
      <formula>$D703=2</formula>
    </cfRule>
    <cfRule type="containsText" dxfId="2262" priority="3075" operator="containsText" text="n/a">
      <formula>NOT(ISERROR(SEARCH("n/a",G703)))</formula>
    </cfRule>
    <cfRule type="expression" dxfId="2261" priority="3076">
      <formula>$R703&gt;0</formula>
    </cfRule>
    <cfRule type="expression" dxfId="2260" priority="3077">
      <formula>$G703="out"</formula>
    </cfRule>
    <cfRule type="containsText" dxfId="2259" priority="3078" operator="containsText" text="Out">
      <formula>NOT(ISERROR(SEARCH("Out",G703)))</formula>
    </cfRule>
    <cfRule type="expression" dxfId="2258" priority="3079">
      <formula>$D703=1</formula>
    </cfRule>
  </conditionalFormatting>
  <conditionalFormatting sqref="H703">
    <cfRule type="expression" dxfId="2257" priority="3074">
      <formula>$D703=2</formula>
    </cfRule>
  </conditionalFormatting>
  <conditionalFormatting sqref="I703">
    <cfRule type="expression" dxfId="2256" priority="3080">
      <formula>$D703=2</formula>
    </cfRule>
  </conditionalFormatting>
  <conditionalFormatting sqref="C704">
    <cfRule type="expression" dxfId="2255" priority="3070">
      <formula>$D704=1</formula>
    </cfRule>
    <cfRule type="expression" dxfId="2254" priority="3071">
      <formula>$D704=2</formula>
    </cfRule>
    <cfRule type="expression" dxfId="2253" priority="3072">
      <formula>$D704=0</formula>
    </cfRule>
  </conditionalFormatting>
  <conditionalFormatting sqref="G704">
    <cfRule type="expression" dxfId="2252" priority="3069">
      <formula>$D704=1</formula>
    </cfRule>
  </conditionalFormatting>
  <conditionalFormatting sqref="Q704">
    <cfRule type="expression" dxfId="2251" priority="3068">
      <formula>$D704=1</formula>
    </cfRule>
  </conditionalFormatting>
  <conditionalFormatting sqref="H704:P704">
    <cfRule type="expression" dxfId="2250" priority="3067">
      <formula>$D704=1</formula>
    </cfRule>
  </conditionalFormatting>
  <conditionalFormatting sqref="G704:Q704">
    <cfRule type="expression" dxfId="2249" priority="3059">
      <formula>$D704=2</formula>
    </cfRule>
    <cfRule type="containsText" dxfId="2248" priority="3061" operator="containsText" text="n/a">
      <formula>NOT(ISERROR(SEARCH("n/a",G704)))</formula>
    </cfRule>
    <cfRule type="expression" dxfId="2247" priority="3062">
      <formula>$R704&gt;0</formula>
    </cfRule>
    <cfRule type="expression" dxfId="2246" priority="3063">
      <formula>$G704="out"</formula>
    </cfRule>
    <cfRule type="containsText" dxfId="2245" priority="3064" operator="containsText" text="Out">
      <formula>NOT(ISERROR(SEARCH("Out",G704)))</formula>
    </cfRule>
    <cfRule type="expression" dxfId="2244" priority="3065">
      <formula>$D704=1</formula>
    </cfRule>
  </conditionalFormatting>
  <conditionalFormatting sqref="H704">
    <cfRule type="expression" dxfId="2243" priority="3060">
      <formula>$D704=2</formula>
    </cfRule>
  </conditionalFormatting>
  <conditionalFormatting sqref="I704">
    <cfRule type="expression" dxfId="2242" priority="3066">
      <formula>$D704=2</formula>
    </cfRule>
  </conditionalFormatting>
  <conditionalFormatting sqref="C703">
    <cfRule type="expression" dxfId="2241" priority="3056">
      <formula>$D703=1</formula>
    </cfRule>
    <cfRule type="expression" dxfId="2240" priority="3057">
      <formula>$D703=2</formula>
    </cfRule>
    <cfRule type="expression" dxfId="2239" priority="3058">
      <formula>$D703=0</formula>
    </cfRule>
  </conditionalFormatting>
  <conditionalFormatting sqref="G666">
    <cfRule type="expression" dxfId="2238" priority="3041">
      <formula>$D666=1</formula>
    </cfRule>
  </conditionalFormatting>
  <conditionalFormatting sqref="Q666">
    <cfRule type="expression" dxfId="2237" priority="3040">
      <formula>$D666=1</formula>
    </cfRule>
  </conditionalFormatting>
  <conditionalFormatting sqref="H666:P666">
    <cfRule type="expression" dxfId="2236" priority="3039">
      <formula>$D666=1</formula>
    </cfRule>
  </conditionalFormatting>
  <conditionalFormatting sqref="G666:Q666">
    <cfRule type="expression" dxfId="2235" priority="3031">
      <formula>$D666=2</formula>
    </cfRule>
    <cfRule type="containsText" dxfId="2234" priority="3033" operator="containsText" text="n/a">
      <formula>NOT(ISERROR(SEARCH("n/a",G666)))</formula>
    </cfRule>
    <cfRule type="expression" dxfId="2233" priority="3034">
      <formula>$R666&gt;0</formula>
    </cfRule>
    <cfRule type="expression" dxfId="2232" priority="3035">
      <formula>$G666="out"</formula>
    </cfRule>
    <cfRule type="containsText" dxfId="2231" priority="3036" operator="containsText" text="Out">
      <formula>NOT(ISERROR(SEARCH("Out",G666)))</formula>
    </cfRule>
    <cfRule type="expression" dxfId="2230" priority="3037">
      <formula>$D666=1</formula>
    </cfRule>
  </conditionalFormatting>
  <conditionalFormatting sqref="H666">
    <cfRule type="expression" dxfId="2229" priority="3032">
      <formula>$D666=2</formula>
    </cfRule>
  </conditionalFormatting>
  <conditionalFormatting sqref="I666">
    <cfRule type="expression" dxfId="2228" priority="3038">
      <formula>$D666=2</formula>
    </cfRule>
  </conditionalFormatting>
  <conditionalFormatting sqref="C666">
    <cfRule type="expression" dxfId="2227" priority="2961">
      <formula>$D666=1</formula>
    </cfRule>
    <cfRule type="expression" dxfId="2226" priority="2962">
      <formula>$D666=2</formula>
    </cfRule>
    <cfRule type="expression" dxfId="2225" priority="2963">
      <formula>$D666=0</formula>
    </cfRule>
  </conditionalFormatting>
  <conditionalFormatting sqref="G672">
    <cfRule type="expression" dxfId="2224" priority="2960">
      <formula>$D672=1</formula>
    </cfRule>
  </conditionalFormatting>
  <conditionalFormatting sqref="Q672">
    <cfRule type="expression" dxfId="2223" priority="2959">
      <formula>$D672=1</formula>
    </cfRule>
  </conditionalFormatting>
  <conditionalFormatting sqref="H672:P672">
    <cfRule type="expression" dxfId="2222" priority="2958">
      <formula>$D672=1</formula>
    </cfRule>
  </conditionalFormatting>
  <conditionalFormatting sqref="G672:Q672">
    <cfRule type="expression" dxfId="2221" priority="2950">
      <formula>$D672=2</formula>
    </cfRule>
    <cfRule type="containsText" dxfId="2220" priority="2952" operator="containsText" text="n/a">
      <formula>NOT(ISERROR(SEARCH("n/a",G672)))</formula>
    </cfRule>
    <cfRule type="expression" dxfId="2219" priority="2953">
      <formula>$R672&gt;0</formula>
    </cfRule>
    <cfRule type="expression" dxfId="2218" priority="2954">
      <formula>$G672="out"</formula>
    </cfRule>
    <cfRule type="containsText" dxfId="2217" priority="2955" operator="containsText" text="Out">
      <formula>NOT(ISERROR(SEARCH("Out",G672)))</formula>
    </cfRule>
    <cfRule type="expression" dxfId="2216" priority="2956">
      <formula>$D672=1</formula>
    </cfRule>
  </conditionalFormatting>
  <conditionalFormatting sqref="H672">
    <cfRule type="expression" dxfId="2215" priority="2951">
      <formula>$D672=2</formula>
    </cfRule>
  </conditionalFormatting>
  <conditionalFormatting sqref="I672">
    <cfRule type="expression" dxfId="2214" priority="2957">
      <formula>$D672=2</formula>
    </cfRule>
  </conditionalFormatting>
  <conditionalFormatting sqref="C676">
    <cfRule type="expression" dxfId="2213" priority="2947">
      <formula>$D676=1</formula>
    </cfRule>
    <cfRule type="expression" dxfId="2212" priority="2948">
      <formula>$D676=2</formula>
    </cfRule>
    <cfRule type="expression" dxfId="2211" priority="2949">
      <formula>$D676=0</formula>
    </cfRule>
  </conditionalFormatting>
  <conditionalFormatting sqref="G676">
    <cfRule type="expression" dxfId="2210" priority="2946">
      <formula>$D676=1</formula>
    </cfRule>
  </conditionalFormatting>
  <conditionalFormatting sqref="Q676">
    <cfRule type="expression" dxfId="2209" priority="2945">
      <formula>$D676=1</formula>
    </cfRule>
  </conditionalFormatting>
  <conditionalFormatting sqref="H676:P676">
    <cfRule type="expression" dxfId="2208" priority="2944">
      <formula>$D676=1</formula>
    </cfRule>
  </conditionalFormatting>
  <conditionalFormatting sqref="G676:Q676">
    <cfRule type="expression" dxfId="2207" priority="2936">
      <formula>$D676=2</formula>
    </cfRule>
    <cfRule type="containsText" dxfId="2206" priority="2938" operator="containsText" text="n/a">
      <formula>NOT(ISERROR(SEARCH("n/a",G676)))</formula>
    </cfRule>
    <cfRule type="expression" dxfId="2205" priority="2939">
      <formula>$R676&gt;0</formula>
    </cfRule>
    <cfRule type="expression" dxfId="2204" priority="2940">
      <formula>$G676="out"</formula>
    </cfRule>
    <cfRule type="containsText" dxfId="2203" priority="2941" operator="containsText" text="Out">
      <formula>NOT(ISERROR(SEARCH("Out",G676)))</formula>
    </cfRule>
    <cfRule type="expression" dxfId="2202" priority="2942">
      <formula>$D676=1</formula>
    </cfRule>
  </conditionalFormatting>
  <conditionalFormatting sqref="H676">
    <cfRule type="expression" dxfId="2201" priority="2937">
      <formula>$D676=2</formula>
    </cfRule>
  </conditionalFormatting>
  <conditionalFormatting sqref="I676">
    <cfRule type="expression" dxfId="2200" priority="2943">
      <formula>$D676=2</formula>
    </cfRule>
  </conditionalFormatting>
  <conditionalFormatting sqref="C673">
    <cfRule type="expression" dxfId="2199" priority="2933">
      <formula>$D673=1</formula>
    </cfRule>
    <cfRule type="expression" dxfId="2198" priority="2934">
      <formula>$D673=2</formula>
    </cfRule>
    <cfRule type="expression" dxfId="2197" priority="2935">
      <formula>$D673=0</formula>
    </cfRule>
  </conditionalFormatting>
  <conditionalFormatting sqref="G673">
    <cfRule type="expression" dxfId="2196" priority="2932">
      <formula>$D673=1</formula>
    </cfRule>
  </conditionalFormatting>
  <conditionalFormatting sqref="Q673">
    <cfRule type="expression" dxfId="2195" priority="2931">
      <formula>$D673=1</formula>
    </cfRule>
  </conditionalFormatting>
  <conditionalFormatting sqref="H673:P673">
    <cfRule type="expression" dxfId="2194" priority="2930">
      <formula>$D673=1</formula>
    </cfRule>
  </conditionalFormatting>
  <conditionalFormatting sqref="G673:Q673">
    <cfRule type="expression" dxfId="2193" priority="2922">
      <formula>$D673=2</formula>
    </cfRule>
    <cfRule type="containsText" dxfId="2192" priority="2924" operator="containsText" text="n/a">
      <formula>NOT(ISERROR(SEARCH("n/a",G673)))</formula>
    </cfRule>
    <cfRule type="expression" dxfId="2191" priority="2925">
      <formula>$R673&gt;0</formula>
    </cfRule>
    <cfRule type="expression" dxfId="2190" priority="2926">
      <formula>$G673="out"</formula>
    </cfRule>
    <cfRule type="containsText" dxfId="2189" priority="2927" operator="containsText" text="Out">
      <formula>NOT(ISERROR(SEARCH("Out",G673)))</formula>
    </cfRule>
    <cfRule type="expression" dxfId="2188" priority="2928">
      <formula>$D673=1</formula>
    </cfRule>
  </conditionalFormatting>
  <conditionalFormatting sqref="H673">
    <cfRule type="expression" dxfId="2187" priority="2923">
      <formula>$D673=2</formula>
    </cfRule>
  </conditionalFormatting>
  <conditionalFormatting sqref="I673">
    <cfRule type="expression" dxfId="2186" priority="2929">
      <formula>$D673=2</formula>
    </cfRule>
  </conditionalFormatting>
  <conditionalFormatting sqref="C674:C675">
    <cfRule type="expression" dxfId="2185" priority="2919">
      <formula>$D674=1</formula>
    </cfRule>
    <cfRule type="expression" dxfId="2184" priority="2920">
      <formula>$D674=2</formula>
    </cfRule>
    <cfRule type="expression" dxfId="2183" priority="2921">
      <formula>$D674=0</formula>
    </cfRule>
  </conditionalFormatting>
  <conditionalFormatting sqref="G674:G675">
    <cfRule type="expression" dxfId="2182" priority="2918">
      <formula>$D674=1</formula>
    </cfRule>
  </conditionalFormatting>
  <conditionalFormatting sqref="Q674:Q675">
    <cfRule type="expression" dxfId="2181" priority="2917">
      <formula>$D674=1</formula>
    </cfRule>
  </conditionalFormatting>
  <conditionalFormatting sqref="H674:P675">
    <cfRule type="expression" dxfId="2180" priority="2916">
      <formula>$D674=1</formula>
    </cfRule>
  </conditionalFormatting>
  <conditionalFormatting sqref="G674:Q675">
    <cfRule type="expression" dxfId="2179" priority="2908">
      <formula>$D674=2</formula>
    </cfRule>
    <cfRule type="containsText" dxfId="2178" priority="2910" operator="containsText" text="n/a">
      <formula>NOT(ISERROR(SEARCH("n/a",G674)))</formula>
    </cfRule>
    <cfRule type="expression" dxfId="2177" priority="2911">
      <formula>$R674&gt;0</formula>
    </cfRule>
    <cfRule type="expression" dxfId="2176" priority="2912">
      <formula>$G674="out"</formula>
    </cfRule>
    <cfRule type="containsText" dxfId="2175" priority="2913" operator="containsText" text="Out">
      <formula>NOT(ISERROR(SEARCH("Out",G674)))</formula>
    </cfRule>
    <cfRule type="expression" dxfId="2174" priority="2914">
      <formula>$D674=1</formula>
    </cfRule>
  </conditionalFormatting>
  <conditionalFormatting sqref="H674:H675">
    <cfRule type="expression" dxfId="2173" priority="2909">
      <formula>$D674=2</formula>
    </cfRule>
  </conditionalFormatting>
  <conditionalFormatting sqref="I674:I675">
    <cfRule type="expression" dxfId="2172" priority="2915">
      <formula>$D674=2</formula>
    </cfRule>
  </conditionalFormatting>
  <conditionalFormatting sqref="C672">
    <cfRule type="expression" dxfId="2171" priority="2905">
      <formula>$D672=1</formula>
    </cfRule>
    <cfRule type="expression" dxfId="2170" priority="2906">
      <formula>$D672=2</formula>
    </cfRule>
    <cfRule type="expression" dxfId="2169" priority="2907">
      <formula>$D672=0</formula>
    </cfRule>
  </conditionalFormatting>
  <conditionalFormatting sqref="C243">
    <cfRule type="expression" dxfId="2168" priority="2902">
      <formula>$D243=1</formula>
    </cfRule>
    <cfRule type="expression" dxfId="2167" priority="2903">
      <formula>$D243=2</formula>
    </cfRule>
    <cfRule type="expression" dxfId="2166" priority="2904">
      <formula>$D243=0</formula>
    </cfRule>
  </conditionalFormatting>
  <conditionalFormatting sqref="Q243">
    <cfRule type="expression" dxfId="2165" priority="2900">
      <formula>$D243=1</formula>
    </cfRule>
  </conditionalFormatting>
  <conditionalFormatting sqref="H243:P243">
    <cfRule type="expression" dxfId="2164" priority="2899">
      <formula>$D243=1</formula>
    </cfRule>
  </conditionalFormatting>
  <conditionalFormatting sqref="H243:Q243">
    <cfRule type="expression" dxfId="2163" priority="2891">
      <formula>$D243=2</formula>
    </cfRule>
    <cfRule type="containsText" dxfId="2162" priority="2893" operator="containsText" text="n/a">
      <formula>NOT(ISERROR(SEARCH("n/a",H243)))</formula>
    </cfRule>
    <cfRule type="expression" dxfId="2161" priority="2894">
      <formula>$R243&gt;0</formula>
    </cfRule>
    <cfRule type="expression" dxfId="2160" priority="2895">
      <formula>$G243="out"</formula>
    </cfRule>
    <cfRule type="containsText" dxfId="2159" priority="2896" operator="containsText" text="Out">
      <formula>NOT(ISERROR(SEARCH("Out",H243)))</formula>
    </cfRule>
    <cfRule type="expression" dxfId="2158" priority="2897">
      <formula>$D243=1</formula>
    </cfRule>
  </conditionalFormatting>
  <conditionalFormatting sqref="H243">
    <cfRule type="expression" dxfId="2157" priority="2892">
      <formula>$D243=2</formula>
    </cfRule>
  </conditionalFormatting>
  <conditionalFormatting sqref="I243">
    <cfRule type="expression" dxfId="2156" priority="2898">
      <formula>$D243=2</formula>
    </cfRule>
  </conditionalFormatting>
  <conditionalFormatting sqref="C197">
    <cfRule type="expression" dxfId="2155" priority="2888">
      <formula>$D197=1</formula>
    </cfRule>
    <cfRule type="expression" dxfId="2154" priority="2889">
      <formula>$D197=2</formula>
    </cfRule>
    <cfRule type="expression" dxfId="2153" priority="2890">
      <formula>$D197=0</formula>
    </cfRule>
  </conditionalFormatting>
  <conditionalFormatting sqref="G197">
    <cfRule type="expression" dxfId="2152" priority="2887">
      <formula>$D197=1</formula>
    </cfRule>
  </conditionalFormatting>
  <conditionalFormatting sqref="P197:Q197">
    <cfRule type="expression" dxfId="2151" priority="2886">
      <formula>$D197=1</formula>
    </cfRule>
  </conditionalFormatting>
  <conditionalFormatting sqref="H197:P197">
    <cfRule type="expression" dxfId="2150" priority="2885">
      <formula>$D197=1</formula>
    </cfRule>
  </conditionalFormatting>
  <conditionalFormatting sqref="G197:Q197">
    <cfRule type="expression" dxfId="2149" priority="2877">
      <formula>$D197=2</formula>
    </cfRule>
    <cfRule type="containsText" dxfId="2148" priority="2879" operator="containsText" text="n/a">
      <formula>NOT(ISERROR(SEARCH("n/a",G197)))</formula>
    </cfRule>
    <cfRule type="expression" dxfId="2147" priority="2880">
      <formula>$R197&gt;0</formula>
    </cfRule>
    <cfRule type="expression" dxfId="2146" priority="2881">
      <formula>$G197="out"</formula>
    </cfRule>
    <cfRule type="containsText" dxfId="2145" priority="2882" operator="containsText" text="Out">
      <formula>NOT(ISERROR(SEARCH("Out",G197)))</formula>
    </cfRule>
    <cfRule type="expression" dxfId="2144" priority="2883">
      <formula>$D197=1</formula>
    </cfRule>
  </conditionalFormatting>
  <conditionalFormatting sqref="H197">
    <cfRule type="expression" dxfId="2143" priority="2878">
      <formula>$D197=2</formula>
    </cfRule>
  </conditionalFormatting>
  <conditionalFormatting sqref="I197">
    <cfRule type="expression" dxfId="2142" priority="2884">
      <formula>$D197=2</formula>
    </cfRule>
  </conditionalFormatting>
  <conditionalFormatting sqref="C266">
    <cfRule type="expression" dxfId="2141" priority="2874">
      <formula>$D266=1</formula>
    </cfRule>
    <cfRule type="expression" dxfId="2140" priority="2875">
      <formula>$D266=2</formula>
    </cfRule>
    <cfRule type="expression" dxfId="2139" priority="2876">
      <formula>$D266=0</formula>
    </cfRule>
  </conditionalFormatting>
  <conditionalFormatting sqref="G266">
    <cfRule type="expression" dxfId="2138" priority="2873">
      <formula>$D266=1</formula>
    </cfRule>
  </conditionalFormatting>
  <conditionalFormatting sqref="Q266">
    <cfRule type="expression" dxfId="2137" priority="2872">
      <formula>$D266=1</formula>
    </cfRule>
  </conditionalFormatting>
  <conditionalFormatting sqref="H266:P266">
    <cfRule type="expression" dxfId="2136" priority="2871">
      <formula>$D266=1</formula>
    </cfRule>
  </conditionalFormatting>
  <conditionalFormatting sqref="G266:Q266">
    <cfRule type="expression" dxfId="2135" priority="2863">
      <formula>$D266=2</formula>
    </cfRule>
    <cfRule type="containsText" dxfId="2134" priority="2865" operator="containsText" text="n/a">
      <formula>NOT(ISERROR(SEARCH("n/a",G266)))</formula>
    </cfRule>
    <cfRule type="expression" dxfId="2133" priority="2866">
      <formula>$R266&gt;0</formula>
    </cfRule>
    <cfRule type="expression" dxfId="2132" priority="2867">
      <formula>$G266="out"</formula>
    </cfRule>
    <cfRule type="containsText" dxfId="2131" priority="2868" operator="containsText" text="Out">
      <formula>NOT(ISERROR(SEARCH("Out",G266)))</formula>
    </cfRule>
    <cfRule type="expression" dxfId="2130" priority="2869">
      <formula>$D266=1</formula>
    </cfRule>
  </conditionalFormatting>
  <conditionalFormatting sqref="H266">
    <cfRule type="expression" dxfId="2129" priority="2864">
      <formula>$D266=2</formula>
    </cfRule>
  </conditionalFormatting>
  <conditionalFormatting sqref="I266">
    <cfRule type="expression" dxfId="2128" priority="2870">
      <formula>$D266=2</formula>
    </cfRule>
  </conditionalFormatting>
  <conditionalFormatting sqref="C404">
    <cfRule type="expression" dxfId="2127" priority="2860">
      <formula>$D404=1</formula>
    </cfRule>
    <cfRule type="expression" dxfId="2126" priority="2861">
      <formula>$D404=2</formula>
    </cfRule>
    <cfRule type="expression" dxfId="2125" priority="2862">
      <formula>$D404=0</formula>
    </cfRule>
  </conditionalFormatting>
  <conditionalFormatting sqref="G404">
    <cfRule type="expression" dxfId="2124" priority="2859">
      <formula>$D404=1</formula>
    </cfRule>
  </conditionalFormatting>
  <conditionalFormatting sqref="Q404">
    <cfRule type="expression" dxfId="2123" priority="2858">
      <formula>$D404=1</formula>
    </cfRule>
  </conditionalFormatting>
  <conditionalFormatting sqref="H404:P404">
    <cfRule type="expression" dxfId="2122" priority="2857">
      <formula>$D404=1</formula>
    </cfRule>
  </conditionalFormatting>
  <conditionalFormatting sqref="G404:Q404">
    <cfRule type="expression" dxfId="2121" priority="2849">
      <formula>$D404=2</formula>
    </cfRule>
    <cfRule type="containsText" dxfId="2120" priority="2851" operator="containsText" text="n/a">
      <formula>NOT(ISERROR(SEARCH("n/a",G404)))</formula>
    </cfRule>
    <cfRule type="expression" dxfId="2119" priority="2852">
      <formula>$R404&gt;0</formula>
    </cfRule>
    <cfRule type="expression" dxfId="2118" priority="2853">
      <formula>$G404="out"</formula>
    </cfRule>
    <cfRule type="containsText" dxfId="2117" priority="2854" operator="containsText" text="Out">
      <formula>NOT(ISERROR(SEARCH("Out",G404)))</formula>
    </cfRule>
    <cfRule type="expression" dxfId="2116" priority="2855">
      <formula>$D404=1</formula>
    </cfRule>
  </conditionalFormatting>
  <conditionalFormatting sqref="H404">
    <cfRule type="expression" dxfId="2115" priority="2850">
      <formula>$D404=2</formula>
    </cfRule>
  </conditionalFormatting>
  <conditionalFormatting sqref="I404">
    <cfRule type="expression" dxfId="2114" priority="2856">
      <formula>$D404=2</formula>
    </cfRule>
  </conditionalFormatting>
  <conditionalFormatting sqref="C344">
    <cfRule type="expression" dxfId="2113" priority="2812">
      <formula>$D344=1</formula>
    </cfRule>
    <cfRule type="expression" dxfId="2112" priority="2813">
      <formula>$D344=2</formula>
    </cfRule>
    <cfRule type="expression" dxfId="2111" priority="2814">
      <formula>$D344=0</formula>
    </cfRule>
  </conditionalFormatting>
  <conditionalFormatting sqref="G344">
    <cfRule type="expression" dxfId="2110" priority="2811">
      <formula>$D344=1</formula>
    </cfRule>
  </conditionalFormatting>
  <conditionalFormatting sqref="Q344">
    <cfRule type="expression" dxfId="2109" priority="2810">
      <formula>$D344=1</formula>
    </cfRule>
  </conditionalFormatting>
  <conditionalFormatting sqref="H344:P344">
    <cfRule type="expression" dxfId="2108" priority="2809">
      <formula>$D344=1</formula>
    </cfRule>
  </conditionalFormatting>
  <conditionalFormatting sqref="G344:Q344">
    <cfRule type="expression" dxfId="2107" priority="2801">
      <formula>$D344=2</formula>
    </cfRule>
    <cfRule type="containsText" dxfId="2106" priority="2803" operator="containsText" text="n/a">
      <formula>NOT(ISERROR(SEARCH("n/a",G344)))</formula>
    </cfRule>
    <cfRule type="expression" dxfId="2105" priority="2804">
      <formula>$R344&gt;0</formula>
    </cfRule>
    <cfRule type="expression" dxfId="2104" priority="2805">
      <formula>$G344="out"</formula>
    </cfRule>
    <cfRule type="containsText" dxfId="2103" priority="2806" operator="containsText" text="Out">
      <formula>NOT(ISERROR(SEARCH("Out",G344)))</formula>
    </cfRule>
    <cfRule type="expression" dxfId="2102" priority="2807">
      <formula>$D344=1</formula>
    </cfRule>
  </conditionalFormatting>
  <conditionalFormatting sqref="H344">
    <cfRule type="expression" dxfId="2101" priority="2802">
      <formula>$D344=2</formula>
    </cfRule>
  </conditionalFormatting>
  <conditionalFormatting sqref="I344">
    <cfRule type="expression" dxfId="2100" priority="2808">
      <formula>$D344=2</formula>
    </cfRule>
  </conditionalFormatting>
  <conditionalFormatting sqref="G615">
    <cfRule type="expression" dxfId="2099" priority="2786">
      <formula>$D615=1</formula>
    </cfRule>
  </conditionalFormatting>
  <conditionalFormatting sqref="Q615">
    <cfRule type="expression" dxfId="2098" priority="2785">
      <formula>$D615=1</formula>
    </cfRule>
  </conditionalFormatting>
  <conditionalFormatting sqref="H615:P615">
    <cfRule type="expression" dxfId="2097" priority="2784">
      <formula>$D615=1</formula>
    </cfRule>
  </conditionalFormatting>
  <conditionalFormatting sqref="G615:Q615">
    <cfRule type="expression" dxfId="2096" priority="2776">
      <formula>$D615=2</formula>
    </cfRule>
    <cfRule type="containsText" dxfId="2095" priority="2778" operator="containsText" text="n/a">
      <formula>NOT(ISERROR(SEARCH("n/a",G615)))</formula>
    </cfRule>
    <cfRule type="expression" dxfId="2094" priority="2779">
      <formula>$R615&gt;0</formula>
    </cfRule>
    <cfRule type="expression" dxfId="2093" priority="2780">
      <formula>$G615="out"</formula>
    </cfRule>
    <cfRule type="containsText" dxfId="2092" priority="2781" operator="containsText" text="Out">
      <formula>NOT(ISERROR(SEARCH("Out",G615)))</formula>
    </cfRule>
    <cfRule type="expression" dxfId="2091" priority="2782">
      <formula>$D615=1</formula>
    </cfRule>
  </conditionalFormatting>
  <conditionalFormatting sqref="H615">
    <cfRule type="expression" dxfId="2090" priority="2777">
      <formula>$D615=2</formula>
    </cfRule>
  </conditionalFormatting>
  <conditionalFormatting sqref="I615">
    <cfRule type="expression" dxfId="2089" priority="2783">
      <formula>$D615=2</formula>
    </cfRule>
  </conditionalFormatting>
  <conditionalFormatting sqref="C620">
    <cfRule type="expression" dxfId="2088" priority="2773">
      <formula>$D620=1</formula>
    </cfRule>
    <cfRule type="expression" dxfId="2087" priority="2774">
      <formula>$D620=2</formula>
    </cfRule>
    <cfRule type="expression" dxfId="2086" priority="2775">
      <formula>$D620=0</formula>
    </cfRule>
  </conditionalFormatting>
  <conditionalFormatting sqref="C619">
    <cfRule type="expression" dxfId="2085" priority="2770">
      <formula>$D619=1</formula>
    </cfRule>
    <cfRule type="expression" dxfId="2084" priority="2771">
      <formula>$D619=2</formula>
    </cfRule>
    <cfRule type="expression" dxfId="2083" priority="2772">
      <formula>$D619=0</formula>
    </cfRule>
  </conditionalFormatting>
  <conditionalFormatting sqref="G619:G620">
    <cfRule type="expression" dxfId="2082" priority="2769">
      <formula>$D619=1</formula>
    </cfRule>
  </conditionalFormatting>
  <conditionalFormatting sqref="Q619:Q620">
    <cfRule type="expression" dxfId="2081" priority="2768">
      <formula>$D619=1</formula>
    </cfRule>
  </conditionalFormatting>
  <conditionalFormatting sqref="H619:P620">
    <cfRule type="expression" dxfId="2080" priority="2767">
      <formula>$D619=1</formula>
    </cfRule>
  </conditionalFormatting>
  <conditionalFormatting sqref="G619:Q620">
    <cfRule type="expression" dxfId="2079" priority="2759">
      <formula>$D619=2</formula>
    </cfRule>
    <cfRule type="containsText" dxfId="2078" priority="2761" operator="containsText" text="n/a">
      <formula>NOT(ISERROR(SEARCH("n/a",G619)))</formula>
    </cfRule>
    <cfRule type="expression" dxfId="2077" priority="2762">
      <formula>$R619&gt;0</formula>
    </cfRule>
    <cfRule type="expression" dxfId="2076" priority="2763">
      <formula>$G619="out"</formula>
    </cfRule>
    <cfRule type="containsText" dxfId="2075" priority="2764" operator="containsText" text="Out">
      <formula>NOT(ISERROR(SEARCH("Out",G619)))</formula>
    </cfRule>
    <cfRule type="expression" dxfId="2074" priority="2765">
      <formula>$D619=1</formula>
    </cfRule>
  </conditionalFormatting>
  <conditionalFormatting sqref="H619:H620">
    <cfRule type="expression" dxfId="2073" priority="2760">
      <formula>$D619=2</formula>
    </cfRule>
  </conditionalFormatting>
  <conditionalFormatting sqref="I619:I620">
    <cfRule type="expression" dxfId="2072" priority="2766">
      <formula>$D619=2</formula>
    </cfRule>
  </conditionalFormatting>
  <conditionalFormatting sqref="C618">
    <cfRule type="expression" dxfId="2071" priority="2756">
      <formula>$D618=1</formula>
    </cfRule>
    <cfRule type="expression" dxfId="2070" priority="2757">
      <formula>$D618=2</formula>
    </cfRule>
    <cfRule type="expression" dxfId="2069" priority="2758">
      <formula>$D618=0</formula>
    </cfRule>
  </conditionalFormatting>
  <conditionalFormatting sqref="C616">
    <cfRule type="expression" dxfId="2068" priority="2753">
      <formula>$D616=1</formula>
    </cfRule>
    <cfRule type="expression" dxfId="2067" priority="2754">
      <formula>$D616=2</formula>
    </cfRule>
    <cfRule type="expression" dxfId="2066" priority="2755">
      <formula>$D616=0</formula>
    </cfRule>
  </conditionalFormatting>
  <conditionalFormatting sqref="G618 G616">
    <cfRule type="expression" dxfId="2065" priority="2752">
      <formula>$D616=1</formula>
    </cfRule>
  </conditionalFormatting>
  <conditionalFormatting sqref="Q618 Q616">
    <cfRule type="expression" dxfId="2064" priority="2751">
      <formula>$D616=1</formula>
    </cfRule>
  </conditionalFormatting>
  <conditionalFormatting sqref="H618:P618 H616:P616">
    <cfRule type="expression" dxfId="2063" priority="2750">
      <formula>$D616=1</formula>
    </cfRule>
  </conditionalFormatting>
  <conditionalFormatting sqref="G618:Q618 G616:Q616">
    <cfRule type="expression" dxfId="2062" priority="2742">
      <formula>$D616=2</formula>
    </cfRule>
    <cfRule type="containsText" dxfId="2061" priority="2744" operator="containsText" text="n/a">
      <formula>NOT(ISERROR(SEARCH("n/a",G616)))</formula>
    </cfRule>
    <cfRule type="expression" dxfId="2060" priority="2745">
      <formula>$R616&gt;0</formula>
    </cfRule>
    <cfRule type="expression" dxfId="2059" priority="2746">
      <formula>$G616="out"</formula>
    </cfRule>
    <cfRule type="containsText" dxfId="2058" priority="2747" operator="containsText" text="Out">
      <formula>NOT(ISERROR(SEARCH("Out",G616)))</formula>
    </cfRule>
    <cfRule type="expression" dxfId="2057" priority="2748">
      <formula>$D616=1</formula>
    </cfRule>
  </conditionalFormatting>
  <conditionalFormatting sqref="H618 H616">
    <cfRule type="expression" dxfId="2056" priority="2743">
      <formula>$D616=2</formula>
    </cfRule>
  </conditionalFormatting>
  <conditionalFormatting sqref="I618 I616">
    <cfRule type="expression" dxfId="2055" priority="2749">
      <formula>$D616=2</formula>
    </cfRule>
  </conditionalFormatting>
  <conditionalFormatting sqref="C617">
    <cfRule type="expression" dxfId="2054" priority="2739">
      <formula>$D617=1</formula>
    </cfRule>
    <cfRule type="expression" dxfId="2053" priority="2740">
      <formula>$D617=2</formula>
    </cfRule>
    <cfRule type="expression" dxfId="2052" priority="2741">
      <formula>$D617=0</formula>
    </cfRule>
  </conditionalFormatting>
  <conditionalFormatting sqref="G617">
    <cfRule type="expression" dxfId="2051" priority="2738">
      <formula>$D617=1</formula>
    </cfRule>
  </conditionalFormatting>
  <conditionalFormatting sqref="Q617">
    <cfRule type="expression" dxfId="2050" priority="2737">
      <formula>$D617=1</formula>
    </cfRule>
  </conditionalFormatting>
  <conditionalFormatting sqref="H617:P617">
    <cfRule type="expression" dxfId="2049" priority="2736">
      <formula>$D617=1</formula>
    </cfRule>
  </conditionalFormatting>
  <conditionalFormatting sqref="G617:Q617">
    <cfRule type="expression" dxfId="2048" priority="2728">
      <formula>$D617=2</formula>
    </cfRule>
    <cfRule type="containsText" dxfId="2047" priority="2730" operator="containsText" text="n/a">
      <formula>NOT(ISERROR(SEARCH("n/a",G617)))</formula>
    </cfRule>
    <cfRule type="expression" dxfId="2046" priority="2731">
      <formula>$R617&gt;0</formula>
    </cfRule>
    <cfRule type="expression" dxfId="2045" priority="2732">
      <formula>$G617="out"</formula>
    </cfRule>
    <cfRule type="containsText" dxfId="2044" priority="2733" operator="containsText" text="Out">
      <formula>NOT(ISERROR(SEARCH("Out",G617)))</formula>
    </cfRule>
    <cfRule type="expression" dxfId="2043" priority="2734">
      <formula>$D617=1</formula>
    </cfRule>
  </conditionalFormatting>
  <conditionalFormatting sqref="H617">
    <cfRule type="expression" dxfId="2042" priority="2729">
      <formula>$D617=2</formula>
    </cfRule>
  </conditionalFormatting>
  <conditionalFormatting sqref="I617">
    <cfRule type="expression" dxfId="2041" priority="2735">
      <formula>$D617=2</formula>
    </cfRule>
  </conditionalFormatting>
  <conditionalFormatting sqref="C615">
    <cfRule type="expression" dxfId="2040" priority="2725">
      <formula>$D615=1</formula>
    </cfRule>
    <cfRule type="expression" dxfId="2039" priority="2726">
      <formula>$D615=2</formula>
    </cfRule>
    <cfRule type="expression" dxfId="2038" priority="2727">
      <formula>$D615=0</formula>
    </cfRule>
  </conditionalFormatting>
  <conditionalFormatting sqref="C633">
    <cfRule type="expression" dxfId="2037" priority="2722">
      <formula>$D633=1</formula>
    </cfRule>
    <cfRule type="expression" dxfId="2036" priority="2723">
      <formula>$D633=2</formula>
    </cfRule>
    <cfRule type="expression" dxfId="2035" priority="2724">
      <formula>$D633=0</formula>
    </cfRule>
  </conditionalFormatting>
  <conditionalFormatting sqref="G633">
    <cfRule type="expression" dxfId="2034" priority="2721">
      <formula>$D633=1</formula>
    </cfRule>
  </conditionalFormatting>
  <conditionalFormatting sqref="Q633">
    <cfRule type="expression" dxfId="2033" priority="2720">
      <formula>$D633=1</formula>
    </cfRule>
  </conditionalFormatting>
  <conditionalFormatting sqref="H633:P633">
    <cfRule type="expression" dxfId="2032" priority="2719">
      <formula>$D633=1</formula>
    </cfRule>
  </conditionalFormatting>
  <conditionalFormatting sqref="G633:Q633">
    <cfRule type="expression" dxfId="2031" priority="2711">
      <formula>$D633=2</formula>
    </cfRule>
    <cfRule type="containsText" dxfId="2030" priority="2713" operator="containsText" text="n/a">
      <formula>NOT(ISERROR(SEARCH("n/a",G633)))</formula>
    </cfRule>
    <cfRule type="expression" dxfId="2029" priority="2714">
      <formula>$R633&gt;0</formula>
    </cfRule>
    <cfRule type="expression" dxfId="2028" priority="2715">
      <formula>$G633="out"</formula>
    </cfRule>
    <cfRule type="containsText" dxfId="2027" priority="2716" operator="containsText" text="Out">
      <formula>NOT(ISERROR(SEARCH("Out",G633)))</formula>
    </cfRule>
    <cfRule type="expression" dxfId="2026" priority="2717">
      <formula>$D633=1</formula>
    </cfRule>
  </conditionalFormatting>
  <conditionalFormatting sqref="H633">
    <cfRule type="expression" dxfId="2025" priority="2712">
      <formula>$D633=2</formula>
    </cfRule>
  </conditionalFormatting>
  <conditionalFormatting sqref="I633">
    <cfRule type="expression" dxfId="2024" priority="2718">
      <formula>$D633=2</formula>
    </cfRule>
  </conditionalFormatting>
  <conditionalFormatting sqref="G596">
    <cfRule type="expression" dxfId="2023" priority="2710">
      <formula>$D596=1</formula>
    </cfRule>
  </conditionalFormatting>
  <conditionalFormatting sqref="Q596">
    <cfRule type="expression" dxfId="2022" priority="2709">
      <formula>$D596=1</formula>
    </cfRule>
  </conditionalFormatting>
  <conditionalFormatting sqref="H596:J596">
    <cfRule type="expression" dxfId="2021" priority="2708">
      <formula>$D596=1</formula>
    </cfRule>
  </conditionalFormatting>
  <conditionalFormatting sqref="G596:J596 Q596">
    <cfRule type="expression" dxfId="2020" priority="2700">
      <formula>$D596=2</formula>
    </cfRule>
    <cfRule type="containsText" dxfId="2019" priority="2702" operator="containsText" text="n/a">
      <formula>NOT(ISERROR(SEARCH("n/a",G596)))</formula>
    </cfRule>
    <cfRule type="expression" dxfId="2018" priority="2703">
      <formula>$R596&gt;0</formula>
    </cfRule>
    <cfRule type="expression" dxfId="2017" priority="2704">
      <formula>$G596="out"</formula>
    </cfRule>
    <cfRule type="containsText" dxfId="2016" priority="2705" operator="containsText" text="Out">
      <formula>NOT(ISERROR(SEARCH("Out",G596)))</formula>
    </cfRule>
    <cfRule type="expression" dxfId="2015" priority="2706">
      <formula>$D596=1</formula>
    </cfRule>
  </conditionalFormatting>
  <conditionalFormatting sqref="H596">
    <cfRule type="expression" dxfId="2014" priority="2701">
      <formula>$D596=2</formula>
    </cfRule>
  </conditionalFormatting>
  <conditionalFormatting sqref="I596">
    <cfRule type="expression" dxfId="2013" priority="2707">
      <formula>$D596=2</formula>
    </cfRule>
  </conditionalFormatting>
  <conditionalFormatting sqref="C597">
    <cfRule type="expression" dxfId="2012" priority="2697">
      <formula>$D597=1</formula>
    </cfRule>
    <cfRule type="expression" dxfId="2011" priority="2698">
      <formula>$D597=2</formula>
    </cfRule>
    <cfRule type="expression" dxfId="2010" priority="2699">
      <formula>$D597=0</formula>
    </cfRule>
  </conditionalFormatting>
  <conditionalFormatting sqref="G597">
    <cfRule type="expression" dxfId="2009" priority="2696">
      <formula>$D597=1</formula>
    </cfRule>
  </conditionalFormatting>
  <conditionalFormatting sqref="Q597">
    <cfRule type="expression" dxfId="2008" priority="2695">
      <formula>$D597=1</formula>
    </cfRule>
  </conditionalFormatting>
  <conditionalFormatting sqref="H597:P597 P598:P604">
    <cfRule type="expression" dxfId="2007" priority="2694">
      <formula>$D597=1</formula>
    </cfRule>
  </conditionalFormatting>
  <conditionalFormatting sqref="G597:Q597 P598:P604">
    <cfRule type="expression" dxfId="2006" priority="2686">
      <formula>$D597=2</formula>
    </cfRule>
    <cfRule type="containsText" dxfId="2005" priority="2688" operator="containsText" text="n/a">
      <formula>NOT(ISERROR(SEARCH("n/a",G597)))</formula>
    </cfRule>
    <cfRule type="expression" dxfId="2004" priority="2689">
      <formula>$R597&gt;0</formula>
    </cfRule>
    <cfRule type="expression" dxfId="2003" priority="2690">
      <formula>$G597="out"</formula>
    </cfRule>
    <cfRule type="containsText" dxfId="2002" priority="2691" operator="containsText" text="Out">
      <formula>NOT(ISERROR(SEARCH("Out",G597)))</formula>
    </cfRule>
    <cfRule type="expression" dxfId="2001" priority="2692">
      <formula>$D597=1</formula>
    </cfRule>
  </conditionalFormatting>
  <conditionalFormatting sqref="H597">
    <cfRule type="expression" dxfId="2000" priority="2687">
      <formula>$D597=2</formula>
    </cfRule>
  </conditionalFormatting>
  <conditionalFormatting sqref="I597">
    <cfRule type="expression" dxfId="1999" priority="2693">
      <formula>$D597=2</formula>
    </cfRule>
  </conditionalFormatting>
  <conditionalFormatting sqref="C604">
    <cfRule type="expression" dxfId="1998" priority="2683">
      <formula>$D604=1</formula>
    </cfRule>
    <cfRule type="expression" dxfId="1997" priority="2684">
      <formula>$D604=2</formula>
    </cfRule>
    <cfRule type="expression" dxfId="1996" priority="2685">
      <formula>$D604=0</formula>
    </cfRule>
  </conditionalFormatting>
  <conditionalFormatting sqref="Q604">
    <cfRule type="expression" dxfId="1995" priority="2681">
      <formula>$D604=1</formula>
    </cfRule>
  </conditionalFormatting>
  <conditionalFormatting sqref="H604:O604">
    <cfRule type="expression" dxfId="1994" priority="2680">
      <formula>$D604=1</formula>
    </cfRule>
  </conditionalFormatting>
  <conditionalFormatting sqref="H604:O604 Q604">
    <cfRule type="expression" dxfId="1993" priority="2672">
      <formula>$D604=2</formula>
    </cfRule>
    <cfRule type="containsText" dxfId="1992" priority="2674" operator="containsText" text="n/a">
      <formula>NOT(ISERROR(SEARCH("n/a",H604)))</formula>
    </cfRule>
    <cfRule type="expression" dxfId="1991" priority="2675">
      <formula>$R604&gt;0</formula>
    </cfRule>
    <cfRule type="expression" dxfId="1990" priority="2676">
      <formula>$G604="out"</formula>
    </cfRule>
    <cfRule type="containsText" dxfId="1989" priority="2677" operator="containsText" text="Out">
      <formula>NOT(ISERROR(SEARCH("Out",H604)))</formula>
    </cfRule>
    <cfRule type="expression" dxfId="1988" priority="2678">
      <formula>$D604=1</formula>
    </cfRule>
  </conditionalFormatting>
  <conditionalFormatting sqref="H604">
    <cfRule type="expression" dxfId="1987" priority="2673">
      <formula>$D604=2</formula>
    </cfRule>
  </conditionalFormatting>
  <conditionalFormatting sqref="I604">
    <cfRule type="expression" dxfId="1986" priority="2679">
      <formula>$D604=2</formula>
    </cfRule>
  </conditionalFormatting>
  <conditionalFormatting sqref="C596">
    <cfRule type="expression" dxfId="1985" priority="2669">
      <formula>$D596=1</formula>
    </cfRule>
    <cfRule type="expression" dxfId="1984" priority="2670">
      <formula>$D596=2</formula>
    </cfRule>
    <cfRule type="expression" dxfId="1983" priority="2671">
      <formula>$D596=0</formula>
    </cfRule>
  </conditionalFormatting>
  <conditionalFormatting sqref="C598">
    <cfRule type="expression" dxfId="1982" priority="2666">
      <formula>$D598=1</formula>
    </cfRule>
    <cfRule type="expression" dxfId="1981" priority="2667">
      <formula>$D598=2</formula>
    </cfRule>
    <cfRule type="expression" dxfId="1980" priority="2668">
      <formula>$D598=0</formula>
    </cfRule>
  </conditionalFormatting>
  <conditionalFormatting sqref="G598">
    <cfRule type="expression" dxfId="1979" priority="2665">
      <formula>$D598=1</formula>
    </cfRule>
  </conditionalFormatting>
  <conditionalFormatting sqref="Q598">
    <cfRule type="expression" dxfId="1978" priority="2664">
      <formula>$D598=1</formula>
    </cfRule>
  </conditionalFormatting>
  <conditionalFormatting sqref="H598:O598">
    <cfRule type="expression" dxfId="1977" priority="2663">
      <formula>$D598=1</formula>
    </cfRule>
  </conditionalFormatting>
  <conditionalFormatting sqref="G598:O598 Q598">
    <cfRule type="expression" dxfId="1976" priority="2655">
      <formula>$D598=2</formula>
    </cfRule>
    <cfRule type="containsText" dxfId="1975" priority="2657" operator="containsText" text="n/a">
      <formula>NOT(ISERROR(SEARCH("n/a",G598)))</formula>
    </cfRule>
    <cfRule type="expression" dxfId="1974" priority="2658">
      <formula>$R598&gt;0</formula>
    </cfRule>
    <cfRule type="expression" dxfId="1973" priority="2659">
      <formula>$G598="out"</formula>
    </cfRule>
    <cfRule type="containsText" dxfId="1972" priority="2660" operator="containsText" text="Out">
      <formula>NOT(ISERROR(SEARCH("Out",G598)))</formula>
    </cfRule>
    <cfRule type="expression" dxfId="1971" priority="2661">
      <formula>$D598=1</formula>
    </cfRule>
  </conditionalFormatting>
  <conditionalFormatting sqref="H598">
    <cfRule type="expression" dxfId="1970" priority="2656">
      <formula>$D598=2</formula>
    </cfRule>
  </conditionalFormatting>
  <conditionalFormatting sqref="I598">
    <cfRule type="expression" dxfId="1969" priority="2662">
      <formula>$D598=2</formula>
    </cfRule>
  </conditionalFormatting>
  <conditionalFormatting sqref="C599">
    <cfRule type="expression" dxfId="1968" priority="2652">
      <formula>$D599=1</formula>
    </cfRule>
    <cfRule type="expression" dxfId="1967" priority="2653">
      <formula>$D599=2</formula>
    </cfRule>
    <cfRule type="expression" dxfId="1966" priority="2654">
      <formula>$D599=0</formula>
    </cfRule>
  </conditionalFormatting>
  <conditionalFormatting sqref="G599">
    <cfRule type="expression" dxfId="1965" priority="2651">
      <formula>$D599=1</formula>
    </cfRule>
  </conditionalFormatting>
  <conditionalFormatting sqref="Q599">
    <cfRule type="expression" dxfId="1964" priority="2650">
      <formula>$D599=1</formula>
    </cfRule>
  </conditionalFormatting>
  <conditionalFormatting sqref="H599:O599">
    <cfRule type="expression" dxfId="1963" priority="2649">
      <formula>$D599=1</formula>
    </cfRule>
  </conditionalFormatting>
  <conditionalFormatting sqref="G599:O599 Q599">
    <cfRule type="expression" dxfId="1962" priority="2641">
      <formula>$D599=2</formula>
    </cfRule>
    <cfRule type="containsText" dxfId="1961" priority="2643" operator="containsText" text="n/a">
      <formula>NOT(ISERROR(SEARCH("n/a",G599)))</formula>
    </cfRule>
    <cfRule type="expression" dxfId="1960" priority="2644">
      <formula>$R599&gt;0</formula>
    </cfRule>
    <cfRule type="expression" dxfId="1959" priority="2645">
      <formula>$G599="out"</formula>
    </cfRule>
    <cfRule type="containsText" dxfId="1958" priority="2646" operator="containsText" text="Out">
      <formula>NOT(ISERROR(SEARCH("Out",G599)))</formula>
    </cfRule>
    <cfRule type="expression" dxfId="1957" priority="2647">
      <formula>$D599=1</formula>
    </cfRule>
  </conditionalFormatting>
  <conditionalFormatting sqref="H599">
    <cfRule type="expression" dxfId="1956" priority="2642">
      <formula>$D599=2</formula>
    </cfRule>
  </conditionalFormatting>
  <conditionalFormatting sqref="I599">
    <cfRule type="expression" dxfId="1955" priority="2648">
      <formula>$D599=2</formula>
    </cfRule>
  </conditionalFormatting>
  <conditionalFormatting sqref="C600">
    <cfRule type="expression" dxfId="1954" priority="2638">
      <formula>$D600=1</formula>
    </cfRule>
    <cfRule type="expression" dxfId="1953" priority="2639">
      <formula>$D600=2</formula>
    </cfRule>
    <cfRule type="expression" dxfId="1952" priority="2640">
      <formula>$D600=0</formula>
    </cfRule>
  </conditionalFormatting>
  <conditionalFormatting sqref="G600:G604">
    <cfRule type="expression" dxfId="1951" priority="2637">
      <formula>$D600=1</formula>
    </cfRule>
  </conditionalFormatting>
  <conditionalFormatting sqref="Q600">
    <cfRule type="expression" dxfId="1950" priority="2636">
      <formula>$D600=1</formula>
    </cfRule>
  </conditionalFormatting>
  <conditionalFormatting sqref="H600:O600">
    <cfRule type="expression" dxfId="1949" priority="2635">
      <formula>$D600=1</formula>
    </cfRule>
  </conditionalFormatting>
  <conditionalFormatting sqref="G600:O600 Q600 G601:G604">
    <cfRule type="expression" dxfId="1948" priority="2627">
      <formula>$D600=2</formula>
    </cfRule>
    <cfRule type="containsText" dxfId="1947" priority="2629" operator="containsText" text="n/a">
      <formula>NOT(ISERROR(SEARCH("n/a",G600)))</formula>
    </cfRule>
    <cfRule type="expression" dxfId="1946" priority="2630">
      <formula>$R600&gt;0</formula>
    </cfRule>
    <cfRule type="expression" dxfId="1945" priority="2631">
      <formula>$G600="out"</formula>
    </cfRule>
    <cfRule type="containsText" dxfId="1944" priority="2632" operator="containsText" text="Out">
      <formula>NOT(ISERROR(SEARCH("Out",G600)))</formula>
    </cfRule>
    <cfRule type="expression" dxfId="1943" priority="2633">
      <formula>$D600=1</formula>
    </cfRule>
  </conditionalFormatting>
  <conditionalFormatting sqref="H600">
    <cfRule type="expression" dxfId="1942" priority="2628">
      <formula>$D600=2</formula>
    </cfRule>
  </conditionalFormatting>
  <conditionalFormatting sqref="I600">
    <cfRule type="expression" dxfId="1941" priority="2634">
      <formula>$D600=2</formula>
    </cfRule>
  </conditionalFormatting>
  <conditionalFormatting sqref="C601">
    <cfRule type="expression" dxfId="1940" priority="2624">
      <formula>$D601=1</formula>
    </cfRule>
    <cfRule type="expression" dxfId="1939" priority="2625">
      <formula>$D601=2</formula>
    </cfRule>
    <cfRule type="expression" dxfId="1938" priority="2626">
      <formula>$D601=0</formula>
    </cfRule>
  </conditionalFormatting>
  <conditionalFormatting sqref="Q601">
    <cfRule type="expression" dxfId="1937" priority="2622">
      <formula>$D601=1</formula>
    </cfRule>
  </conditionalFormatting>
  <conditionalFormatting sqref="H601:O601">
    <cfRule type="expression" dxfId="1936" priority="2621">
      <formula>$D601=1</formula>
    </cfRule>
  </conditionalFormatting>
  <conditionalFormatting sqref="H601:O601 Q601">
    <cfRule type="expression" dxfId="1935" priority="2613">
      <formula>$D601=2</formula>
    </cfRule>
    <cfRule type="containsText" dxfId="1934" priority="2615" operator="containsText" text="n/a">
      <formula>NOT(ISERROR(SEARCH("n/a",H601)))</formula>
    </cfRule>
    <cfRule type="expression" dxfId="1933" priority="2616">
      <formula>$R601&gt;0</formula>
    </cfRule>
    <cfRule type="expression" dxfId="1932" priority="2617">
      <formula>$G601="out"</formula>
    </cfRule>
    <cfRule type="containsText" dxfId="1931" priority="2618" operator="containsText" text="Out">
      <formula>NOT(ISERROR(SEARCH("Out",H601)))</formula>
    </cfRule>
    <cfRule type="expression" dxfId="1930" priority="2619">
      <formula>$D601=1</formula>
    </cfRule>
  </conditionalFormatting>
  <conditionalFormatting sqref="H601">
    <cfRule type="expression" dxfId="1929" priority="2614">
      <formula>$D601=2</formula>
    </cfRule>
  </conditionalFormatting>
  <conditionalFormatting sqref="I601">
    <cfRule type="expression" dxfId="1928" priority="2620">
      <formula>$D601=2</formula>
    </cfRule>
  </conditionalFormatting>
  <conditionalFormatting sqref="C602">
    <cfRule type="expression" dxfId="1927" priority="2610">
      <formula>$D602=1</formula>
    </cfRule>
    <cfRule type="expression" dxfId="1926" priority="2611">
      <formula>$D602=2</formula>
    </cfRule>
    <cfRule type="expression" dxfId="1925" priority="2612">
      <formula>$D602=0</formula>
    </cfRule>
  </conditionalFormatting>
  <conditionalFormatting sqref="Q602">
    <cfRule type="expression" dxfId="1924" priority="2608">
      <formula>$D602=1</formula>
    </cfRule>
  </conditionalFormatting>
  <conditionalFormatting sqref="H602:O602">
    <cfRule type="expression" dxfId="1923" priority="2607">
      <formula>$D602=1</formula>
    </cfRule>
  </conditionalFormatting>
  <conditionalFormatting sqref="H602:O602 Q602">
    <cfRule type="expression" dxfId="1922" priority="2599">
      <formula>$D602=2</formula>
    </cfRule>
    <cfRule type="containsText" dxfId="1921" priority="2601" operator="containsText" text="n/a">
      <formula>NOT(ISERROR(SEARCH("n/a",H602)))</formula>
    </cfRule>
    <cfRule type="expression" dxfId="1920" priority="2602">
      <formula>$R602&gt;0</formula>
    </cfRule>
    <cfRule type="expression" dxfId="1919" priority="2603">
      <formula>$G602="out"</formula>
    </cfRule>
    <cfRule type="containsText" dxfId="1918" priority="2604" operator="containsText" text="Out">
      <formula>NOT(ISERROR(SEARCH("Out",H602)))</formula>
    </cfRule>
    <cfRule type="expression" dxfId="1917" priority="2605">
      <formula>$D602=1</formula>
    </cfRule>
  </conditionalFormatting>
  <conditionalFormatting sqref="H602">
    <cfRule type="expression" dxfId="1916" priority="2600">
      <formula>$D602=2</formula>
    </cfRule>
  </conditionalFormatting>
  <conditionalFormatting sqref="I602">
    <cfRule type="expression" dxfId="1915" priority="2606">
      <formula>$D602=2</formula>
    </cfRule>
  </conditionalFormatting>
  <conditionalFormatting sqref="C603">
    <cfRule type="expression" dxfId="1914" priority="2596">
      <formula>$D603=1</formula>
    </cfRule>
    <cfRule type="expression" dxfId="1913" priority="2597">
      <formula>$D603=2</formula>
    </cfRule>
    <cfRule type="expression" dxfId="1912" priority="2598">
      <formula>$D603=0</formula>
    </cfRule>
  </conditionalFormatting>
  <conditionalFormatting sqref="Q603">
    <cfRule type="expression" dxfId="1911" priority="2594">
      <formula>$D603=1</formula>
    </cfRule>
  </conditionalFormatting>
  <conditionalFormatting sqref="H603:O603">
    <cfRule type="expression" dxfId="1910" priority="2593">
      <formula>$D603=1</formula>
    </cfRule>
  </conditionalFormatting>
  <conditionalFormatting sqref="H603:O603 Q603">
    <cfRule type="expression" dxfId="1909" priority="2585">
      <formula>$D603=2</formula>
    </cfRule>
    <cfRule type="containsText" dxfId="1908" priority="2587" operator="containsText" text="n/a">
      <formula>NOT(ISERROR(SEARCH("n/a",H603)))</formula>
    </cfRule>
    <cfRule type="expression" dxfId="1907" priority="2588">
      <formula>$R603&gt;0</formula>
    </cfRule>
    <cfRule type="expression" dxfId="1906" priority="2589">
      <formula>$G603="out"</formula>
    </cfRule>
    <cfRule type="containsText" dxfId="1905" priority="2590" operator="containsText" text="Out">
      <formula>NOT(ISERROR(SEARCH("Out",H603)))</formula>
    </cfRule>
    <cfRule type="expression" dxfId="1904" priority="2591">
      <formula>$D603=1</formula>
    </cfRule>
  </conditionalFormatting>
  <conditionalFormatting sqref="H603">
    <cfRule type="expression" dxfId="1903" priority="2586">
      <formula>$D603=2</formula>
    </cfRule>
  </conditionalFormatting>
  <conditionalFormatting sqref="I603">
    <cfRule type="expression" dxfId="1902" priority="2592">
      <formula>$D603=2</formula>
    </cfRule>
  </conditionalFormatting>
  <conditionalFormatting sqref="C538">
    <cfRule type="expression" dxfId="1901" priority="2582">
      <formula>$D538=1</formula>
    </cfRule>
    <cfRule type="expression" dxfId="1900" priority="2583">
      <formula>$D538=2</formula>
    </cfRule>
    <cfRule type="expression" dxfId="1899" priority="2584">
      <formula>$D538=0</formula>
    </cfRule>
  </conditionalFormatting>
  <conditionalFormatting sqref="Q538">
    <cfRule type="expression" dxfId="1898" priority="2580">
      <formula>$D538=1</formula>
    </cfRule>
  </conditionalFormatting>
  <conditionalFormatting sqref="H538:P538">
    <cfRule type="expression" dxfId="1897" priority="2579">
      <formula>$D538=1</formula>
    </cfRule>
  </conditionalFormatting>
  <conditionalFormatting sqref="H538:Q538">
    <cfRule type="expression" dxfId="1896" priority="2571">
      <formula>$D538=2</formula>
    </cfRule>
    <cfRule type="containsText" dxfId="1895" priority="2573" operator="containsText" text="n/a">
      <formula>NOT(ISERROR(SEARCH("n/a",H538)))</formula>
    </cfRule>
    <cfRule type="expression" dxfId="1894" priority="2574">
      <formula>$R538&gt;0</formula>
    </cfRule>
    <cfRule type="expression" dxfId="1893" priority="2575">
      <formula>$G538="out"</formula>
    </cfRule>
    <cfRule type="containsText" dxfId="1892" priority="2576" operator="containsText" text="Out">
      <formula>NOT(ISERROR(SEARCH("Out",H538)))</formula>
    </cfRule>
    <cfRule type="expression" dxfId="1891" priority="2577">
      <formula>$D538=1</formula>
    </cfRule>
  </conditionalFormatting>
  <conditionalFormatting sqref="H538">
    <cfRule type="expression" dxfId="1890" priority="2572">
      <formula>$D538=2</formula>
    </cfRule>
  </conditionalFormatting>
  <conditionalFormatting sqref="I538">
    <cfRule type="expression" dxfId="1889" priority="2578">
      <formula>$D538=2</formula>
    </cfRule>
  </conditionalFormatting>
  <conditionalFormatting sqref="C688">
    <cfRule type="expression" dxfId="1888" priority="2568">
      <formula>$D688=1</formula>
    </cfRule>
    <cfRule type="expression" dxfId="1887" priority="2569">
      <formula>$D688=2</formula>
    </cfRule>
    <cfRule type="expression" dxfId="1886" priority="2570">
      <formula>$D688=0</formula>
    </cfRule>
  </conditionalFormatting>
  <conditionalFormatting sqref="G688">
    <cfRule type="expression" dxfId="1885" priority="2567">
      <formula>$D688=1</formula>
    </cfRule>
  </conditionalFormatting>
  <conditionalFormatting sqref="Q688">
    <cfRule type="expression" dxfId="1884" priority="2566">
      <formula>$D688=1</formula>
    </cfRule>
  </conditionalFormatting>
  <conditionalFormatting sqref="H688:P688">
    <cfRule type="expression" dxfId="1883" priority="2565">
      <formula>$D688=1</formula>
    </cfRule>
  </conditionalFormatting>
  <conditionalFormatting sqref="G688:Q688">
    <cfRule type="expression" dxfId="1882" priority="2557">
      <formula>$D688=2</formula>
    </cfRule>
    <cfRule type="containsText" dxfId="1881" priority="2559" operator="containsText" text="n/a">
      <formula>NOT(ISERROR(SEARCH("n/a",G688)))</formula>
    </cfRule>
    <cfRule type="expression" dxfId="1880" priority="2560">
      <formula>$R688&gt;0</formula>
    </cfRule>
    <cfRule type="expression" dxfId="1879" priority="2561">
      <formula>$G688="out"</formula>
    </cfRule>
    <cfRule type="containsText" dxfId="1878" priority="2562" operator="containsText" text="Out">
      <formula>NOT(ISERROR(SEARCH("Out",G688)))</formula>
    </cfRule>
    <cfRule type="expression" dxfId="1877" priority="2563">
      <formula>$D688=1</formula>
    </cfRule>
  </conditionalFormatting>
  <conditionalFormatting sqref="H688">
    <cfRule type="expression" dxfId="1876" priority="2558">
      <formula>$D688=2</formula>
    </cfRule>
  </conditionalFormatting>
  <conditionalFormatting sqref="I688">
    <cfRule type="expression" dxfId="1875" priority="2564">
      <formula>$D688=2</formula>
    </cfRule>
  </conditionalFormatting>
  <conditionalFormatting sqref="G683">
    <cfRule type="expression" dxfId="1874" priority="2556">
      <formula>$D683=1</formula>
    </cfRule>
  </conditionalFormatting>
  <conditionalFormatting sqref="Q683">
    <cfRule type="expression" dxfId="1873" priority="2555">
      <formula>$D683=1</formula>
    </cfRule>
  </conditionalFormatting>
  <conditionalFormatting sqref="H683:P683">
    <cfRule type="expression" dxfId="1872" priority="2554">
      <formula>$D683=1</formula>
    </cfRule>
  </conditionalFormatting>
  <conditionalFormatting sqref="G683:Q683">
    <cfRule type="expression" dxfId="1871" priority="2546">
      <formula>$D683=2</formula>
    </cfRule>
    <cfRule type="containsText" dxfId="1870" priority="2548" operator="containsText" text="n/a">
      <formula>NOT(ISERROR(SEARCH("n/a",G683)))</formula>
    </cfRule>
    <cfRule type="expression" dxfId="1869" priority="2549">
      <formula>$R683&gt;0</formula>
    </cfRule>
    <cfRule type="expression" dxfId="1868" priority="2550">
      <formula>$G683="out"</formula>
    </cfRule>
    <cfRule type="containsText" dxfId="1867" priority="2551" operator="containsText" text="Out">
      <formula>NOT(ISERROR(SEARCH("Out",G683)))</formula>
    </cfRule>
    <cfRule type="expression" dxfId="1866" priority="2552">
      <formula>$D683=1</formula>
    </cfRule>
  </conditionalFormatting>
  <conditionalFormatting sqref="H683">
    <cfRule type="expression" dxfId="1865" priority="2547">
      <formula>$D683=2</formula>
    </cfRule>
  </conditionalFormatting>
  <conditionalFormatting sqref="I683">
    <cfRule type="expression" dxfId="1864" priority="2553">
      <formula>$D683=2</formula>
    </cfRule>
  </conditionalFormatting>
  <conditionalFormatting sqref="C684">
    <cfRule type="expression" dxfId="1863" priority="2543">
      <formula>$D684=1</formula>
    </cfRule>
    <cfRule type="expression" dxfId="1862" priority="2544">
      <formula>$D684=2</formula>
    </cfRule>
    <cfRule type="expression" dxfId="1861" priority="2545">
      <formula>$D684=0</formula>
    </cfRule>
  </conditionalFormatting>
  <conditionalFormatting sqref="G684:G685">
    <cfRule type="expression" dxfId="1860" priority="2542">
      <formula>$D684=1</formula>
    </cfRule>
  </conditionalFormatting>
  <conditionalFormatting sqref="Q684">
    <cfRule type="expression" dxfId="1859" priority="2541">
      <formula>$D684=1</formula>
    </cfRule>
  </conditionalFormatting>
  <conditionalFormatting sqref="H684:P684 O685:O686">
    <cfRule type="expression" dxfId="1858" priority="2540">
      <formula>$D684=1</formula>
    </cfRule>
  </conditionalFormatting>
  <conditionalFormatting sqref="H684:Q684 G684:G685 O685:O686">
    <cfRule type="expression" dxfId="1857" priority="2532">
      <formula>$D684=2</formula>
    </cfRule>
    <cfRule type="containsText" dxfId="1856" priority="2534" operator="containsText" text="n/a">
      <formula>NOT(ISERROR(SEARCH("n/a",G684)))</formula>
    </cfRule>
    <cfRule type="expression" dxfId="1855" priority="2535">
      <formula>$R684&gt;0</formula>
    </cfRule>
    <cfRule type="expression" dxfId="1854" priority="2536">
      <formula>$G684="out"</formula>
    </cfRule>
    <cfRule type="containsText" dxfId="1853" priority="2537" operator="containsText" text="Out">
      <formula>NOT(ISERROR(SEARCH("Out",G684)))</formula>
    </cfRule>
    <cfRule type="expression" dxfId="1852" priority="2538">
      <formula>$D684=1</formula>
    </cfRule>
  </conditionalFormatting>
  <conditionalFormatting sqref="H684">
    <cfRule type="expression" dxfId="1851" priority="2533">
      <formula>$D684=2</formula>
    </cfRule>
  </conditionalFormatting>
  <conditionalFormatting sqref="I684">
    <cfRule type="expression" dxfId="1850" priority="2539">
      <formula>$D684=2</formula>
    </cfRule>
  </conditionalFormatting>
  <conditionalFormatting sqref="C685">
    <cfRule type="expression" dxfId="1849" priority="2529">
      <formula>$D685=1</formula>
    </cfRule>
    <cfRule type="expression" dxfId="1848" priority="2530">
      <formula>$D685=2</formula>
    </cfRule>
    <cfRule type="expression" dxfId="1847" priority="2531">
      <formula>$D685=0</formula>
    </cfRule>
  </conditionalFormatting>
  <conditionalFormatting sqref="Q685">
    <cfRule type="expression" dxfId="1846" priority="2528">
      <formula>$D685=1</formula>
    </cfRule>
  </conditionalFormatting>
  <conditionalFormatting sqref="H685:N685 P685">
    <cfRule type="expression" dxfId="1845" priority="2527">
      <formula>$D685=1</formula>
    </cfRule>
  </conditionalFormatting>
  <conditionalFormatting sqref="H685:N685 P685:Q685">
    <cfRule type="expression" dxfId="1844" priority="2519">
      <formula>$D685=2</formula>
    </cfRule>
    <cfRule type="containsText" dxfId="1843" priority="2521" operator="containsText" text="n/a">
      <formula>NOT(ISERROR(SEARCH("n/a",H685)))</formula>
    </cfRule>
    <cfRule type="expression" dxfId="1842" priority="2522">
      <formula>$R685&gt;0</formula>
    </cfRule>
    <cfRule type="expression" dxfId="1841" priority="2523">
      <formula>$G685="out"</formula>
    </cfRule>
    <cfRule type="containsText" dxfId="1840" priority="2524" operator="containsText" text="Out">
      <formula>NOT(ISERROR(SEARCH("Out",H685)))</formula>
    </cfRule>
    <cfRule type="expression" dxfId="1839" priority="2525">
      <formula>$D685=1</formula>
    </cfRule>
  </conditionalFormatting>
  <conditionalFormatting sqref="H685">
    <cfRule type="expression" dxfId="1838" priority="2520">
      <formula>$D685=2</formula>
    </cfRule>
  </conditionalFormatting>
  <conditionalFormatting sqref="I685">
    <cfRule type="expression" dxfId="1837" priority="2526">
      <formula>$D685=2</formula>
    </cfRule>
  </conditionalFormatting>
  <conditionalFormatting sqref="G686">
    <cfRule type="expression" dxfId="1836" priority="2518">
      <formula>$D686=1</formula>
    </cfRule>
  </conditionalFormatting>
  <conditionalFormatting sqref="G686">
    <cfRule type="expression" dxfId="1835" priority="2512">
      <formula>$D686=2</formula>
    </cfRule>
    <cfRule type="containsText" dxfId="1834" priority="2513" operator="containsText" text="n/a">
      <formula>NOT(ISERROR(SEARCH("n/a",G686)))</formula>
    </cfRule>
    <cfRule type="expression" dxfId="1833" priority="2514">
      <formula>$R686&gt;0</formula>
    </cfRule>
    <cfRule type="expression" dxfId="1832" priority="2515">
      <formula>$G686="out"</formula>
    </cfRule>
    <cfRule type="containsText" dxfId="1831" priority="2516" operator="containsText" text="Out">
      <formula>NOT(ISERROR(SEARCH("Out",G686)))</formula>
    </cfRule>
    <cfRule type="expression" dxfId="1830" priority="2517">
      <formula>$D686=1</formula>
    </cfRule>
  </conditionalFormatting>
  <conditionalFormatting sqref="C686">
    <cfRule type="expression" dxfId="1829" priority="2509">
      <formula>$D686=1</formula>
    </cfRule>
    <cfRule type="expression" dxfId="1828" priority="2510">
      <formula>$D686=2</formula>
    </cfRule>
    <cfRule type="expression" dxfId="1827" priority="2511">
      <formula>$D686=0</formula>
    </cfRule>
  </conditionalFormatting>
  <conditionalFormatting sqref="Q686">
    <cfRule type="expression" dxfId="1826" priority="2508">
      <formula>$D686=1</formula>
    </cfRule>
  </conditionalFormatting>
  <conditionalFormatting sqref="H686:N686 P686">
    <cfRule type="expression" dxfId="1825" priority="2507">
      <formula>$D686=1</formula>
    </cfRule>
  </conditionalFormatting>
  <conditionalFormatting sqref="H686:N686 P686:Q686">
    <cfRule type="expression" dxfId="1824" priority="2499">
      <formula>$D686=2</formula>
    </cfRule>
    <cfRule type="containsText" dxfId="1823" priority="2501" operator="containsText" text="n/a">
      <formula>NOT(ISERROR(SEARCH("n/a",H686)))</formula>
    </cfRule>
    <cfRule type="expression" dxfId="1822" priority="2502">
      <formula>$R686&gt;0</formula>
    </cfRule>
    <cfRule type="expression" dxfId="1821" priority="2503">
      <formula>$G686="out"</formula>
    </cfRule>
    <cfRule type="containsText" dxfId="1820" priority="2504" operator="containsText" text="Out">
      <formula>NOT(ISERROR(SEARCH("Out",H686)))</formula>
    </cfRule>
    <cfRule type="expression" dxfId="1819" priority="2505">
      <formula>$D686=1</formula>
    </cfRule>
  </conditionalFormatting>
  <conditionalFormatting sqref="H686">
    <cfRule type="expression" dxfId="1818" priority="2500">
      <formula>$D686=2</formula>
    </cfRule>
  </conditionalFormatting>
  <conditionalFormatting sqref="I686">
    <cfRule type="expression" dxfId="1817" priority="2506">
      <formula>$D686=2</formula>
    </cfRule>
  </conditionalFormatting>
  <conditionalFormatting sqref="C683">
    <cfRule type="expression" dxfId="1816" priority="2496">
      <formula>$D683=1</formula>
    </cfRule>
    <cfRule type="expression" dxfId="1815" priority="2497">
      <formula>$D683=2</formula>
    </cfRule>
    <cfRule type="expression" dxfId="1814" priority="2498">
      <formula>$D683=0</formula>
    </cfRule>
  </conditionalFormatting>
  <conditionalFormatting sqref="G689">
    <cfRule type="expression" dxfId="1813" priority="2495">
      <formula>$D689=1</formula>
    </cfRule>
  </conditionalFormatting>
  <conditionalFormatting sqref="Q689">
    <cfRule type="expression" dxfId="1812" priority="2494">
      <formula>$D689=1</formula>
    </cfRule>
  </conditionalFormatting>
  <conditionalFormatting sqref="H689:P689">
    <cfRule type="expression" dxfId="1811" priority="2493">
      <formula>$D689=1</formula>
    </cfRule>
  </conditionalFormatting>
  <conditionalFormatting sqref="G689:Q689">
    <cfRule type="expression" dxfId="1810" priority="2485">
      <formula>$D689=2</formula>
    </cfRule>
    <cfRule type="containsText" dxfId="1809" priority="2487" operator="containsText" text="n/a">
      <formula>NOT(ISERROR(SEARCH("n/a",G689)))</formula>
    </cfRule>
    <cfRule type="expression" dxfId="1808" priority="2488">
      <formula>$R689&gt;0</formula>
    </cfRule>
    <cfRule type="expression" dxfId="1807" priority="2489">
      <formula>$G689="out"</formula>
    </cfRule>
    <cfRule type="containsText" dxfId="1806" priority="2490" operator="containsText" text="Out">
      <formula>NOT(ISERROR(SEARCH("Out",G689)))</formula>
    </cfRule>
    <cfRule type="expression" dxfId="1805" priority="2491">
      <formula>$D689=1</formula>
    </cfRule>
  </conditionalFormatting>
  <conditionalFormatting sqref="H689">
    <cfRule type="expression" dxfId="1804" priority="2486">
      <formula>$D689=2</formula>
    </cfRule>
  </conditionalFormatting>
  <conditionalFormatting sqref="I689">
    <cfRule type="expression" dxfId="1803" priority="2492">
      <formula>$D689=2</formula>
    </cfRule>
  </conditionalFormatting>
  <conditionalFormatting sqref="C690">
    <cfRule type="expression" dxfId="1802" priority="2482">
      <formula>$D690=1</formula>
    </cfRule>
    <cfRule type="expression" dxfId="1801" priority="2483">
      <formula>$D690=2</formula>
    </cfRule>
    <cfRule type="expression" dxfId="1800" priority="2484">
      <formula>$D690=0</formula>
    </cfRule>
  </conditionalFormatting>
  <conditionalFormatting sqref="G690">
    <cfRule type="expression" dxfId="1799" priority="2481">
      <formula>$D690=1</formula>
    </cfRule>
  </conditionalFormatting>
  <conditionalFormatting sqref="Q690">
    <cfRule type="expression" dxfId="1798" priority="2480">
      <formula>$D690=1</formula>
    </cfRule>
  </conditionalFormatting>
  <conditionalFormatting sqref="H690:P690">
    <cfRule type="expression" dxfId="1797" priority="2479">
      <formula>$D690=1</formula>
    </cfRule>
  </conditionalFormatting>
  <conditionalFormatting sqref="G690:Q690">
    <cfRule type="expression" dxfId="1796" priority="2471">
      <formula>$D690=2</formula>
    </cfRule>
    <cfRule type="containsText" dxfId="1795" priority="2473" operator="containsText" text="n/a">
      <formula>NOT(ISERROR(SEARCH("n/a",G690)))</formula>
    </cfRule>
    <cfRule type="expression" dxfId="1794" priority="2474">
      <formula>$R690&gt;0</formula>
    </cfRule>
    <cfRule type="expression" dxfId="1793" priority="2475">
      <formula>$G690="out"</formula>
    </cfRule>
    <cfRule type="containsText" dxfId="1792" priority="2476" operator="containsText" text="Out">
      <formula>NOT(ISERROR(SEARCH("Out",G690)))</formula>
    </cfRule>
    <cfRule type="expression" dxfId="1791" priority="2477">
      <formula>$D690=1</formula>
    </cfRule>
  </conditionalFormatting>
  <conditionalFormatting sqref="H690">
    <cfRule type="expression" dxfId="1790" priority="2472">
      <formula>$D690=2</formula>
    </cfRule>
  </conditionalFormatting>
  <conditionalFormatting sqref="I690">
    <cfRule type="expression" dxfId="1789" priority="2478">
      <formula>$D690=2</formula>
    </cfRule>
  </conditionalFormatting>
  <conditionalFormatting sqref="C691:C692">
    <cfRule type="expression" dxfId="1788" priority="2468">
      <formula>$D691=1</formula>
    </cfRule>
    <cfRule type="expression" dxfId="1787" priority="2469">
      <formula>$D691=2</formula>
    </cfRule>
    <cfRule type="expression" dxfId="1786" priority="2470">
      <formula>$D691=0</formula>
    </cfRule>
  </conditionalFormatting>
  <conditionalFormatting sqref="G691:G692">
    <cfRule type="expression" dxfId="1785" priority="2467">
      <formula>$D691=1</formula>
    </cfRule>
  </conditionalFormatting>
  <conditionalFormatting sqref="Q691:Q692">
    <cfRule type="expression" dxfId="1784" priority="2466">
      <formula>$D691=1</formula>
    </cfRule>
  </conditionalFormatting>
  <conditionalFormatting sqref="H691:P692">
    <cfRule type="expression" dxfId="1783" priority="2465">
      <formula>$D691=1</formula>
    </cfRule>
  </conditionalFormatting>
  <conditionalFormatting sqref="G691:Q692">
    <cfRule type="expression" dxfId="1782" priority="2457">
      <formula>$D691=2</formula>
    </cfRule>
    <cfRule type="containsText" dxfId="1781" priority="2459" operator="containsText" text="n/a">
      <formula>NOT(ISERROR(SEARCH("n/a",G691)))</formula>
    </cfRule>
    <cfRule type="expression" dxfId="1780" priority="2460">
      <formula>$R691&gt;0</formula>
    </cfRule>
    <cfRule type="expression" dxfId="1779" priority="2461">
      <formula>$G691="out"</formula>
    </cfRule>
    <cfRule type="containsText" dxfId="1778" priority="2462" operator="containsText" text="Out">
      <formula>NOT(ISERROR(SEARCH("Out",G691)))</formula>
    </cfRule>
    <cfRule type="expression" dxfId="1777" priority="2463">
      <formula>$D691=1</formula>
    </cfRule>
  </conditionalFormatting>
  <conditionalFormatting sqref="H691:H692">
    <cfRule type="expression" dxfId="1776" priority="2458">
      <formula>$D691=2</formula>
    </cfRule>
  </conditionalFormatting>
  <conditionalFormatting sqref="I691:I692">
    <cfRule type="expression" dxfId="1775" priority="2464">
      <formula>$D691=2</formula>
    </cfRule>
  </conditionalFormatting>
  <conditionalFormatting sqref="C689">
    <cfRule type="expression" dxfId="1774" priority="2454">
      <formula>$D689=1</formula>
    </cfRule>
    <cfRule type="expression" dxfId="1773" priority="2455">
      <formula>$D689=2</formula>
    </cfRule>
    <cfRule type="expression" dxfId="1772" priority="2456">
      <formula>$D689=0</formula>
    </cfRule>
  </conditionalFormatting>
  <conditionalFormatting sqref="C687">
    <cfRule type="expression" dxfId="1771" priority="2451">
      <formula>$D687=1</formula>
    </cfRule>
    <cfRule type="expression" dxfId="1770" priority="2452">
      <formula>$D687=2</formula>
    </cfRule>
    <cfRule type="expression" dxfId="1769" priority="2453">
      <formula>$D687=0</formula>
    </cfRule>
  </conditionalFormatting>
  <conditionalFormatting sqref="G687">
    <cfRule type="expression" dxfId="1768" priority="2450">
      <formula>$D687=1</formula>
    </cfRule>
  </conditionalFormatting>
  <conditionalFormatting sqref="Q687">
    <cfRule type="expression" dxfId="1767" priority="2449">
      <formula>$D687=1</formula>
    </cfRule>
  </conditionalFormatting>
  <conditionalFormatting sqref="H687:P687">
    <cfRule type="expression" dxfId="1766" priority="2448">
      <formula>$D687=1</formula>
    </cfRule>
  </conditionalFormatting>
  <conditionalFormatting sqref="G687:Q687">
    <cfRule type="expression" dxfId="1765" priority="2440">
      <formula>$D687=2</formula>
    </cfRule>
    <cfRule type="containsText" dxfId="1764" priority="2442" operator="containsText" text="n/a">
      <formula>NOT(ISERROR(SEARCH("n/a",G687)))</formula>
    </cfRule>
    <cfRule type="expression" dxfId="1763" priority="2443">
      <formula>$R687&gt;0</formula>
    </cfRule>
    <cfRule type="expression" dxfId="1762" priority="2444">
      <formula>$G687="out"</formula>
    </cfRule>
    <cfRule type="containsText" dxfId="1761" priority="2445" operator="containsText" text="Out">
      <formula>NOT(ISERROR(SEARCH("Out",G687)))</formula>
    </cfRule>
    <cfRule type="expression" dxfId="1760" priority="2446">
      <formula>$D687=1</formula>
    </cfRule>
  </conditionalFormatting>
  <conditionalFormatting sqref="H687">
    <cfRule type="expression" dxfId="1759" priority="2441">
      <formula>$D687=2</formula>
    </cfRule>
  </conditionalFormatting>
  <conditionalFormatting sqref="I687">
    <cfRule type="expression" dxfId="1758" priority="2447">
      <formula>$D687=2</formula>
    </cfRule>
  </conditionalFormatting>
  <conditionalFormatting sqref="C264">
    <cfRule type="expression" dxfId="1757" priority="2437">
      <formula>$D264=1</formula>
    </cfRule>
    <cfRule type="expression" dxfId="1756" priority="2438">
      <formula>$D264=2</formula>
    </cfRule>
    <cfRule type="expression" dxfId="1755" priority="2439">
      <formula>$D264=0</formula>
    </cfRule>
  </conditionalFormatting>
  <conditionalFormatting sqref="G264">
    <cfRule type="expression" dxfId="1754" priority="2436">
      <formula>$D264=1</formula>
    </cfRule>
  </conditionalFormatting>
  <conditionalFormatting sqref="Q264">
    <cfRule type="expression" dxfId="1753" priority="2435">
      <formula>$D264=1</formula>
    </cfRule>
  </conditionalFormatting>
  <conditionalFormatting sqref="H264:P264">
    <cfRule type="expression" dxfId="1752" priority="2434">
      <formula>$D264=1</formula>
    </cfRule>
  </conditionalFormatting>
  <conditionalFormatting sqref="G264:Q264">
    <cfRule type="expression" dxfId="1751" priority="2426">
      <formula>$D264=2</formula>
    </cfRule>
    <cfRule type="containsText" dxfId="1750" priority="2428" operator="containsText" text="n/a">
      <formula>NOT(ISERROR(SEARCH("n/a",G264)))</formula>
    </cfRule>
    <cfRule type="expression" dxfId="1749" priority="2429">
      <formula>$R264&gt;0</formula>
    </cfRule>
    <cfRule type="expression" dxfId="1748" priority="2430">
      <formula>$G264="out"</formula>
    </cfRule>
    <cfRule type="containsText" dxfId="1747" priority="2431" operator="containsText" text="Out">
      <formula>NOT(ISERROR(SEARCH("Out",G264)))</formula>
    </cfRule>
    <cfRule type="expression" dxfId="1746" priority="2432">
      <formula>$D264=1</formula>
    </cfRule>
  </conditionalFormatting>
  <conditionalFormatting sqref="H264">
    <cfRule type="expression" dxfId="1745" priority="2427">
      <formula>$D264=2</formula>
    </cfRule>
  </conditionalFormatting>
  <conditionalFormatting sqref="I264">
    <cfRule type="expression" dxfId="1744" priority="2433">
      <formula>$D264=2</formula>
    </cfRule>
  </conditionalFormatting>
  <conditionalFormatting sqref="Q745">
    <cfRule type="expression" dxfId="1743" priority="2421">
      <formula>$D745=1</formula>
    </cfRule>
  </conditionalFormatting>
  <conditionalFormatting sqref="H745:P745">
    <cfRule type="expression" dxfId="1742" priority="2420">
      <formula>$D745=1</formula>
    </cfRule>
  </conditionalFormatting>
  <conditionalFormatting sqref="H745:Q745">
    <cfRule type="expression" dxfId="1741" priority="2412">
      <formula>$D745=2</formula>
    </cfRule>
    <cfRule type="containsText" dxfId="1740" priority="2414" operator="containsText" text="n/a">
      <formula>NOT(ISERROR(SEARCH("n/a",H745)))</formula>
    </cfRule>
    <cfRule type="expression" dxfId="1739" priority="2415">
      <formula>$R745&gt;0</formula>
    </cfRule>
    <cfRule type="expression" dxfId="1738" priority="2416">
      <formula>$G745="out"</formula>
    </cfRule>
    <cfRule type="containsText" dxfId="1737" priority="2417" operator="containsText" text="Out">
      <formula>NOT(ISERROR(SEARCH("Out",H745)))</formula>
    </cfRule>
    <cfRule type="expression" dxfId="1736" priority="2418">
      <formula>$D745=1</formula>
    </cfRule>
  </conditionalFormatting>
  <conditionalFormatting sqref="H745">
    <cfRule type="expression" dxfId="1735" priority="2413">
      <formula>$D745=2</formula>
    </cfRule>
  </conditionalFormatting>
  <conditionalFormatting sqref="I745">
    <cfRule type="expression" dxfId="1734" priority="2419">
      <formula>$D745=2</formula>
    </cfRule>
  </conditionalFormatting>
  <conditionalFormatting sqref="C745">
    <cfRule type="expression" dxfId="1733" priority="2423">
      <formula>$D745=1</formula>
    </cfRule>
    <cfRule type="expression" dxfId="1732" priority="2424">
      <formula>$D745=2</formula>
    </cfRule>
    <cfRule type="expression" dxfId="1731" priority="2425">
      <formula>$D745=0</formula>
    </cfRule>
  </conditionalFormatting>
  <conditionalFormatting sqref="G185">
    <cfRule type="expression" dxfId="1730" priority="2408">
      <formula>$D185=1</formula>
    </cfRule>
  </conditionalFormatting>
  <conditionalFormatting sqref="C185">
    <cfRule type="expression" dxfId="1729" priority="2409">
      <formula>$D185=1</formula>
    </cfRule>
    <cfRule type="expression" dxfId="1728" priority="2410">
      <formula>$D185=2</formula>
    </cfRule>
    <cfRule type="expression" dxfId="1727" priority="2411">
      <formula>$D185=0</formula>
    </cfRule>
  </conditionalFormatting>
  <conditionalFormatting sqref="Q185">
    <cfRule type="expression" dxfId="1726" priority="2407">
      <formula>$D185=1</formula>
    </cfRule>
  </conditionalFormatting>
  <conditionalFormatting sqref="H185:P185">
    <cfRule type="expression" dxfId="1725" priority="2406">
      <formula>$D185=1</formula>
    </cfRule>
  </conditionalFormatting>
  <conditionalFormatting sqref="G185:Q185">
    <cfRule type="expression" dxfId="1724" priority="2398">
      <formula>$D185=2</formula>
    </cfRule>
    <cfRule type="containsText" dxfId="1723" priority="2400" operator="containsText" text="n/a">
      <formula>NOT(ISERROR(SEARCH("n/a",G185)))</formula>
    </cfRule>
    <cfRule type="expression" dxfId="1722" priority="2401">
      <formula>$R185&gt;0</formula>
    </cfRule>
    <cfRule type="expression" dxfId="1721" priority="2402">
      <formula>$G185="out"</formula>
    </cfRule>
    <cfRule type="containsText" dxfId="1720" priority="2403" operator="containsText" text="Out">
      <formula>NOT(ISERROR(SEARCH("Out",G185)))</formula>
    </cfRule>
    <cfRule type="expression" dxfId="1719" priority="2404">
      <formula>$D185=1</formula>
    </cfRule>
  </conditionalFormatting>
  <conditionalFormatting sqref="H185">
    <cfRule type="expression" dxfId="1718" priority="2399">
      <formula>$D185=2</formula>
    </cfRule>
  </conditionalFormatting>
  <conditionalFormatting sqref="I185">
    <cfRule type="expression" dxfId="1717" priority="2405">
      <formula>$D185=2</formula>
    </cfRule>
  </conditionalFormatting>
  <conditionalFormatting sqref="C550">
    <cfRule type="expression" dxfId="1716" priority="2238">
      <formula>$D550=1</formula>
    </cfRule>
    <cfRule type="expression" dxfId="1715" priority="2239">
      <formula>$D550=2</formula>
    </cfRule>
    <cfRule type="expression" dxfId="1714" priority="2240">
      <formula>$D550=0</formula>
    </cfRule>
  </conditionalFormatting>
  <conditionalFormatting sqref="Q550">
    <cfRule type="expression" dxfId="1713" priority="2237">
      <formula>$D550=1</formula>
    </cfRule>
  </conditionalFormatting>
  <conditionalFormatting sqref="H550:P550">
    <cfRule type="expression" dxfId="1712" priority="2236">
      <formula>$D550=1</formula>
    </cfRule>
  </conditionalFormatting>
  <conditionalFormatting sqref="H550:Q550">
    <cfRule type="expression" dxfId="1711" priority="2228">
      <formula>$D550=2</formula>
    </cfRule>
    <cfRule type="containsText" dxfId="1710" priority="2230" operator="containsText" text="n/a">
      <formula>NOT(ISERROR(SEARCH("n/a",H550)))</formula>
    </cfRule>
    <cfRule type="expression" dxfId="1709" priority="2231">
      <formula>$R550&gt;0</formula>
    </cfRule>
    <cfRule type="expression" dxfId="1708" priority="2232">
      <formula>$G550="out"</formula>
    </cfRule>
    <cfRule type="containsText" dxfId="1707" priority="2233" operator="containsText" text="Out">
      <formula>NOT(ISERROR(SEARCH("Out",H550)))</formula>
    </cfRule>
    <cfRule type="expression" dxfId="1706" priority="2234">
      <formula>$D550=1</formula>
    </cfRule>
  </conditionalFormatting>
  <conditionalFormatting sqref="H550">
    <cfRule type="expression" dxfId="1705" priority="2229">
      <formula>$D550=2</formula>
    </cfRule>
  </conditionalFormatting>
  <conditionalFormatting sqref="I550">
    <cfRule type="expression" dxfId="1704" priority="2235">
      <formula>$D550=2</formula>
    </cfRule>
  </conditionalFormatting>
  <conditionalFormatting sqref="C549">
    <cfRule type="expression" dxfId="1703" priority="2225">
      <formula>$D549=1</formula>
    </cfRule>
    <cfRule type="expression" dxfId="1702" priority="2226">
      <formula>$D549=2</formula>
    </cfRule>
    <cfRule type="expression" dxfId="1701" priority="2227">
      <formula>$D549=0</formula>
    </cfRule>
  </conditionalFormatting>
  <conditionalFormatting sqref="G549">
    <cfRule type="expression" dxfId="1700" priority="2224">
      <formula>$D549=1</formula>
    </cfRule>
  </conditionalFormatting>
  <conditionalFormatting sqref="Q549">
    <cfRule type="expression" dxfId="1699" priority="2223">
      <formula>$D549=1</formula>
    </cfRule>
  </conditionalFormatting>
  <conditionalFormatting sqref="H549:P549">
    <cfRule type="expression" dxfId="1698" priority="2222">
      <formula>$D549=1</formula>
    </cfRule>
  </conditionalFormatting>
  <conditionalFormatting sqref="G549:Q549">
    <cfRule type="expression" dxfId="1697" priority="2214">
      <formula>$D549=2</formula>
    </cfRule>
    <cfRule type="containsText" dxfId="1696" priority="2216" operator="containsText" text="n/a">
      <formula>NOT(ISERROR(SEARCH("n/a",G549)))</formula>
    </cfRule>
    <cfRule type="expression" dxfId="1695" priority="2217">
      <formula>$R549&gt;0</formula>
    </cfRule>
    <cfRule type="expression" dxfId="1694" priority="2218">
      <formula>$G549="out"</formula>
    </cfRule>
    <cfRule type="containsText" dxfId="1693" priority="2219" operator="containsText" text="Out">
      <formula>NOT(ISERROR(SEARCH("Out",G549)))</formula>
    </cfRule>
    <cfRule type="expression" dxfId="1692" priority="2220">
      <formula>$D549=1</formula>
    </cfRule>
  </conditionalFormatting>
  <conditionalFormatting sqref="H549">
    <cfRule type="expression" dxfId="1691" priority="2215">
      <formula>$D549=2</formula>
    </cfRule>
  </conditionalFormatting>
  <conditionalFormatting sqref="I549">
    <cfRule type="expression" dxfId="1690" priority="2221">
      <formula>$D549=2</formula>
    </cfRule>
  </conditionalFormatting>
  <conditionalFormatting sqref="C551:C553">
    <cfRule type="expression" dxfId="1689" priority="2211">
      <formula>$D551=1</formula>
    </cfRule>
    <cfRule type="expression" dxfId="1688" priority="2212">
      <formula>$D551=2</formula>
    </cfRule>
    <cfRule type="expression" dxfId="1687" priority="2213">
      <formula>$D551=0</formula>
    </cfRule>
  </conditionalFormatting>
  <conditionalFormatting sqref="G550:G553">
    <cfRule type="expression" dxfId="1686" priority="2210">
      <formula>$D550=1</formula>
    </cfRule>
  </conditionalFormatting>
  <conditionalFormatting sqref="Q551:Q553">
    <cfRule type="expression" dxfId="1685" priority="2209">
      <formula>$D551=1</formula>
    </cfRule>
  </conditionalFormatting>
  <conditionalFormatting sqref="H551:P553">
    <cfRule type="expression" dxfId="1684" priority="2208">
      <formula>$D551=1</formula>
    </cfRule>
  </conditionalFormatting>
  <conditionalFormatting sqref="H551:Q551 G552:Q553 G550:G551">
    <cfRule type="expression" dxfId="1683" priority="2200">
      <formula>$D550=2</formula>
    </cfRule>
    <cfRule type="containsText" dxfId="1682" priority="2202" operator="containsText" text="n/a">
      <formula>NOT(ISERROR(SEARCH("n/a",G550)))</formula>
    </cfRule>
    <cfRule type="expression" dxfId="1681" priority="2203">
      <formula>$R550&gt;0</formula>
    </cfRule>
    <cfRule type="expression" dxfId="1680" priority="2204">
      <formula>$G550="out"</formula>
    </cfRule>
    <cfRule type="containsText" dxfId="1679" priority="2205" operator="containsText" text="Out">
      <formula>NOT(ISERROR(SEARCH("Out",G550)))</formula>
    </cfRule>
    <cfRule type="expression" dxfId="1678" priority="2206">
      <formula>$D550=1</formula>
    </cfRule>
  </conditionalFormatting>
  <conditionalFormatting sqref="H551:H553">
    <cfRule type="expression" dxfId="1677" priority="2201">
      <formula>$D551=2</formula>
    </cfRule>
  </conditionalFormatting>
  <conditionalFormatting sqref="I551:I553">
    <cfRule type="expression" dxfId="1676" priority="2207">
      <formula>$D551=2</formula>
    </cfRule>
  </conditionalFormatting>
  <conditionalFormatting sqref="G605">
    <cfRule type="expression" dxfId="1675" priority="2199">
      <formula>$D605=1</formula>
    </cfRule>
  </conditionalFormatting>
  <conditionalFormatting sqref="Q605">
    <cfRule type="expression" dxfId="1674" priority="2198">
      <formula>$D605=1</formula>
    </cfRule>
  </conditionalFormatting>
  <conditionalFormatting sqref="H605:P605">
    <cfRule type="expression" dxfId="1673" priority="2197">
      <formula>$D605=1</formula>
    </cfRule>
  </conditionalFormatting>
  <conditionalFormatting sqref="G605:Q605">
    <cfRule type="expression" dxfId="1672" priority="2189">
      <formula>$D605=2</formula>
    </cfRule>
    <cfRule type="containsText" dxfId="1671" priority="2191" operator="containsText" text="n/a">
      <formula>NOT(ISERROR(SEARCH("n/a",G605)))</formula>
    </cfRule>
    <cfRule type="expression" dxfId="1670" priority="2192">
      <formula>$R605&gt;0</formula>
    </cfRule>
    <cfRule type="expression" dxfId="1669" priority="2193">
      <formula>$G605="out"</formula>
    </cfRule>
    <cfRule type="containsText" dxfId="1668" priority="2194" operator="containsText" text="Out">
      <formula>NOT(ISERROR(SEARCH("Out",G605)))</formula>
    </cfRule>
    <cfRule type="expression" dxfId="1667" priority="2195">
      <formula>$D605=1</formula>
    </cfRule>
  </conditionalFormatting>
  <conditionalFormatting sqref="H605">
    <cfRule type="expression" dxfId="1666" priority="2190">
      <formula>$D605=2</formula>
    </cfRule>
  </conditionalFormatting>
  <conditionalFormatting sqref="I605">
    <cfRule type="expression" dxfId="1665" priority="2196">
      <formula>$D605=2</formula>
    </cfRule>
  </conditionalFormatting>
  <conditionalFormatting sqref="C608">
    <cfRule type="expression" dxfId="1664" priority="2186">
      <formula>$D608=1</formula>
    </cfRule>
    <cfRule type="expression" dxfId="1663" priority="2187">
      <formula>$D608=2</formula>
    </cfRule>
    <cfRule type="expression" dxfId="1662" priority="2188">
      <formula>$D608=0</formula>
    </cfRule>
  </conditionalFormatting>
  <conditionalFormatting sqref="Q608">
    <cfRule type="expression" dxfId="1661" priority="2184">
      <formula>$D608=1</formula>
    </cfRule>
  </conditionalFormatting>
  <conditionalFormatting sqref="H608:P608">
    <cfRule type="expression" dxfId="1660" priority="2183">
      <formula>$D608=1</formula>
    </cfRule>
  </conditionalFormatting>
  <conditionalFormatting sqref="H608:Q608">
    <cfRule type="expression" dxfId="1659" priority="2175">
      <formula>$D608=2</formula>
    </cfRule>
    <cfRule type="containsText" dxfId="1658" priority="2177" operator="containsText" text="n/a">
      <formula>NOT(ISERROR(SEARCH("n/a",H608)))</formula>
    </cfRule>
    <cfRule type="expression" dxfId="1657" priority="2178">
      <formula>$R608&gt;0</formula>
    </cfRule>
    <cfRule type="expression" dxfId="1656" priority="2179">
      <formula>$G608="out"</formula>
    </cfRule>
    <cfRule type="containsText" dxfId="1655" priority="2180" operator="containsText" text="Out">
      <formula>NOT(ISERROR(SEARCH("Out",H608)))</formula>
    </cfRule>
    <cfRule type="expression" dxfId="1654" priority="2181">
      <formula>$D608=1</formula>
    </cfRule>
  </conditionalFormatting>
  <conditionalFormatting sqref="H608">
    <cfRule type="expression" dxfId="1653" priority="2176">
      <formula>$D608=2</formula>
    </cfRule>
  </conditionalFormatting>
  <conditionalFormatting sqref="I608">
    <cfRule type="expression" dxfId="1652" priority="2182">
      <formula>$D608=2</formula>
    </cfRule>
  </conditionalFormatting>
  <conditionalFormatting sqref="C609:C610">
    <cfRule type="expression" dxfId="1651" priority="2172">
      <formula>$D609=1</formula>
    </cfRule>
    <cfRule type="expression" dxfId="1650" priority="2173">
      <formula>$D609=2</formula>
    </cfRule>
    <cfRule type="expression" dxfId="1649" priority="2174">
      <formula>$D609=0</formula>
    </cfRule>
  </conditionalFormatting>
  <conditionalFormatting sqref="G608:G610">
    <cfRule type="expression" dxfId="1648" priority="2171">
      <formula>$D608=1</formula>
    </cfRule>
  </conditionalFormatting>
  <conditionalFormatting sqref="Q609:Q610">
    <cfRule type="expression" dxfId="1647" priority="2170">
      <formula>$D609=1</formula>
    </cfRule>
  </conditionalFormatting>
  <conditionalFormatting sqref="H609:P610">
    <cfRule type="expression" dxfId="1646" priority="2169">
      <formula>$D609=1</formula>
    </cfRule>
  </conditionalFormatting>
  <conditionalFormatting sqref="G609:Q610 G608">
    <cfRule type="expression" dxfId="1645" priority="2161">
      <formula>$D608=2</formula>
    </cfRule>
    <cfRule type="containsText" dxfId="1644" priority="2163" operator="containsText" text="n/a">
      <formula>NOT(ISERROR(SEARCH("n/a",G608)))</formula>
    </cfRule>
    <cfRule type="expression" dxfId="1643" priority="2164">
      <formula>$R608&gt;0</formula>
    </cfRule>
    <cfRule type="expression" dxfId="1642" priority="2165">
      <formula>$G608="out"</formula>
    </cfRule>
    <cfRule type="containsText" dxfId="1641" priority="2166" operator="containsText" text="Out">
      <formula>NOT(ISERROR(SEARCH("Out",G608)))</formula>
    </cfRule>
    <cfRule type="expression" dxfId="1640" priority="2167">
      <formula>$D608=1</formula>
    </cfRule>
  </conditionalFormatting>
  <conditionalFormatting sqref="H609:H610">
    <cfRule type="expression" dxfId="1639" priority="2162">
      <formula>$D609=2</formula>
    </cfRule>
  </conditionalFormatting>
  <conditionalFormatting sqref="I609:I610">
    <cfRule type="expression" dxfId="1638" priority="2168">
      <formula>$D609=2</formula>
    </cfRule>
  </conditionalFormatting>
  <conditionalFormatting sqref="C605">
    <cfRule type="expression" dxfId="1637" priority="2158">
      <formula>$D605=1</formula>
    </cfRule>
    <cfRule type="expression" dxfId="1636" priority="2159">
      <formula>$D605=2</formula>
    </cfRule>
    <cfRule type="expression" dxfId="1635" priority="2160">
      <formula>$D605=0</formula>
    </cfRule>
  </conditionalFormatting>
  <conditionalFormatting sqref="K596:P596">
    <cfRule type="expression" dxfId="1634" priority="2157">
      <formula>$D596=1</formula>
    </cfRule>
  </conditionalFormatting>
  <conditionalFormatting sqref="K596:P596">
    <cfRule type="expression" dxfId="1633" priority="2151">
      <formula>$D596=2</formula>
    </cfRule>
    <cfRule type="containsText" dxfId="1632" priority="2152" operator="containsText" text="n/a">
      <formula>NOT(ISERROR(SEARCH("n/a",K596)))</formula>
    </cfRule>
    <cfRule type="expression" dxfId="1631" priority="2153">
      <formula>$R596&gt;0</formula>
    </cfRule>
    <cfRule type="expression" dxfId="1630" priority="2154">
      <formula>$G596="out"</formula>
    </cfRule>
    <cfRule type="containsText" dxfId="1629" priority="2155" operator="containsText" text="Out">
      <formula>NOT(ISERROR(SEARCH("Out",K596)))</formula>
    </cfRule>
    <cfRule type="expression" dxfId="1628" priority="2156">
      <formula>$D596=1</formula>
    </cfRule>
  </conditionalFormatting>
  <conditionalFormatting sqref="C767">
    <cfRule type="expression" dxfId="1627" priority="2148">
      <formula>$D767=1</formula>
    </cfRule>
    <cfRule type="expression" dxfId="1626" priority="2149">
      <formula>$D767=2</formula>
    </cfRule>
    <cfRule type="expression" dxfId="1625" priority="2150">
      <formula>$D767=0</formula>
    </cfRule>
  </conditionalFormatting>
  <conditionalFormatting sqref="G767">
    <cfRule type="expression" dxfId="1624" priority="2147">
      <formula>$D767=1</formula>
    </cfRule>
  </conditionalFormatting>
  <conditionalFormatting sqref="Q767">
    <cfRule type="expression" dxfId="1623" priority="2146">
      <formula>$D767=1</formula>
    </cfRule>
  </conditionalFormatting>
  <conditionalFormatting sqref="H767:P767">
    <cfRule type="expression" dxfId="1622" priority="2145">
      <formula>$D767=1</formula>
    </cfRule>
  </conditionalFormatting>
  <conditionalFormatting sqref="G767:Q767">
    <cfRule type="expression" dxfId="1621" priority="2137">
      <formula>$D767=2</formula>
    </cfRule>
    <cfRule type="containsText" dxfId="1620" priority="2139" operator="containsText" text="n/a">
      <formula>NOT(ISERROR(SEARCH("n/a",G767)))</formula>
    </cfRule>
    <cfRule type="expression" dxfId="1619" priority="2140">
      <formula>$R767&gt;0</formula>
    </cfRule>
    <cfRule type="expression" dxfId="1618" priority="2141">
      <formula>$G767="out"</formula>
    </cfRule>
    <cfRule type="containsText" dxfId="1617" priority="2142" operator="containsText" text="Out">
      <formula>NOT(ISERROR(SEARCH("Out",G767)))</formula>
    </cfRule>
    <cfRule type="expression" dxfId="1616" priority="2143">
      <formula>$D767=1</formula>
    </cfRule>
  </conditionalFormatting>
  <conditionalFormatting sqref="H767">
    <cfRule type="expression" dxfId="1615" priority="2138">
      <formula>$D767=2</formula>
    </cfRule>
  </conditionalFormatting>
  <conditionalFormatting sqref="I767">
    <cfRule type="expression" dxfId="1614" priority="2144">
      <formula>$D767=2</formula>
    </cfRule>
  </conditionalFormatting>
  <conditionalFormatting sqref="C446">
    <cfRule type="expression" dxfId="1613" priority="2089">
      <formula>$D446=1</formula>
    </cfRule>
    <cfRule type="expression" dxfId="1612" priority="2090">
      <formula>$D446=2</formula>
    </cfRule>
    <cfRule type="expression" dxfId="1611" priority="2091">
      <formula>$D446=0</formula>
    </cfRule>
  </conditionalFormatting>
  <conditionalFormatting sqref="G446">
    <cfRule type="expression" dxfId="1610" priority="2088">
      <formula>$D446=1</formula>
    </cfRule>
  </conditionalFormatting>
  <conditionalFormatting sqref="Q446">
    <cfRule type="expression" dxfId="1609" priority="2087">
      <formula>$D446=1</formula>
    </cfRule>
  </conditionalFormatting>
  <conditionalFormatting sqref="H446:P446">
    <cfRule type="expression" dxfId="1608" priority="2086">
      <formula>$D446=1</formula>
    </cfRule>
  </conditionalFormatting>
  <conditionalFormatting sqref="G446:Q446">
    <cfRule type="expression" dxfId="1607" priority="2078">
      <formula>$D446=2</formula>
    </cfRule>
    <cfRule type="containsText" dxfId="1606" priority="2080" operator="containsText" text="n/a">
      <formula>NOT(ISERROR(SEARCH("n/a",G446)))</formula>
    </cfRule>
    <cfRule type="expression" dxfId="1605" priority="2081">
      <formula>$R446&gt;0</formula>
    </cfRule>
    <cfRule type="expression" dxfId="1604" priority="2082">
      <formula>$G446="out"</formula>
    </cfRule>
    <cfRule type="containsText" dxfId="1603" priority="2083" operator="containsText" text="Out">
      <formula>NOT(ISERROR(SEARCH("Out",G446)))</formula>
    </cfRule>
    <cfRule type="expression" dxfId="1602" priority="2084">
      <formula>$D446=1</formula>
    </cfRule>
  </conditionalFormatting>
  <conditionalFormatting sqref="H446">
    <cfRule type="expression" dxfId="1601" priority="2079">
      <formula>$D446=2</formula>
    </cfRule>
  </conditionalFormatting>
  <conditionalFormatting sqref="I446">
    <cfRule type="expression" dxfId="1600" priority="2085">
      <formula>$D446=2</formula>
    </cfRule>
  </conditionalFormatting>
  <conditionalFormatting sqref="G621">
    <cfRule type="expression" dxfId="1599" priority="2077">
      <formula>$D621=1</formula>
    </cfRule>
  </conditionalFormatting>
  <conditionalFormatting sqref="Q621">
    <cfRule type="expression" dxfId="1598" priority="2076">
      <formula>$D621=1</formula>
    </cfRule>
  </conditionalFormatting>
  <conditionalFormatting sqref="H621:P621">
    <cfRule type="expression" dxfId="1597" priority="2075">
      <formula>$D621=1</formula>
    </cfRule>
  </conditionalFormatting>
  <conditionalFormatting sqref="G621:Q621">
    <cfRule type="expression" dxfId="1596" priority="2067">
      <formula>$D621=2</formula>
    </cfRule>
    <cfRule type="containsText" dxfId="1595" priority="2069" operator="containsText" text="n/a">
      <formula>NOT(ISERROR(SEARCH("n/a",G621)))</formula>
    </cfRule>
    <cfRule type="expression" dxfId="1594" priority="2070">
      <formula>$R621&gt;0</formula>
    </cfRule>
    <cfRule type="expression" dxfId="1593" priority="2071">
      <formula>$G621="out"</formula>
    </cfRule>
    <cfRule type="containsText" dxfId="1592" priority="2072" operator="containsText" text="Out">
      <formula>NOT(ISERROR(SEARCH("Out",G621)))</formula>
    </cfRule>
    <cfRule type="expression" dxfId="1591" priority="2073">
      <formula>$D621=1</formula>
    </cfRule>
  </conditionalFormatting>
  <conditionalFormatting sqref="H621">
    <cfRule type="expression" dxfId="1590" priority="2068">
      <formula>$D621=2</formula>
    </cfRule>
  </conditionalFormatting>
  <conditionalFormatting sqref="I621">
    <cfRule type="expression" dxfId="1589" priority="2074">
      <formula>$D621=2</formula>
    </cfRule>
  </conditionalFormatting>
  <conditionalFormatting sqref="C627">
    <cfRule type="expression" dxfId="1588" priority="2064">
      <formula>$D627=1</formula>
    </cfRule>
    <cfRule type="expression" dxfId="1587" priority="2065">
      <formula>$D627=2</formula>
    </cfRule>
    <cfRule type="expression" dxfId="1586" priority="2066">
      <formula>$D627=0</formula>
    </cfRule>
  </conditionalFormatting>
  <conditionalFormatting sqref="C625">
    <cfRule type="expression" dxfId="1585" priority="2061">
      <formula>$D625=1</formula>
    </cfRule>
    <cfRule type="expression" dxfId="1584" priority="2062">
      <formula>$D625=2</formula>
    </cfRule>
    <cfRule type="expression" dxfId="1583" priority="2063">
      <formula>$D625=0</formula>
    </cfRule>
  </conditionalFormatting>
  <conditionalFormatting sqref="G625 G627">
    <cfRule type="expression" dxfId="1582" priority="2060">
      <formula>$D625=1</formula>
    </cfRule>
  </conditionalFormatting>
  <conditionalFormatting sqref="Q625 Q627">
    <cfRule type="expression" dxfId="1581" priority="2059">
      <formula>$D625=1</formula>
    </cfRule>
  </conditionalFormatting>
  <conditionalFormatting sqref="H625:J625 H627:J627 P627 P625">
    <cfRule type="expression" dxfId="1580" priority="2058">
      <formula>$D625=1</formula>
    </cfRule>
  </conditionalFormatting>
  <conditionalFormatting sqref="G625:J625 G627:J627 P627:Q627 P625:Q625">
    <cfRule type="expression" dxfId="1579" priority="2050">
      <formula>$D625=2</formula>
    </cfRule>
    <cfRule type="containsText" dxfId="1578" priority="2052" operator="containsText" text="n/a">
      <formula>NOT(ISERROR(SEARCH("n/a",G625)))</formula>
    </cfRule>
    <cfRule type="expression" dxfId="1577" priority="2053">
      <formula>$R625&gt;0</formula>
    </cfRule>
    <cfRule type="expression" dxfId="1576" priority="2054">
      <formula>$G625="out"</formula>
    </cfRule>
    <cfRule type="containsText" dxfId="1575" priority="2055" operator="containsText" text="Out">
      <formula>NOT(ISERROR(SEARCH("Out",G625)))</formula>
    </cfRule>
    <cfRule type="expression" dxfId="1574" priority="2056">
      <formula>$D625=1</formula>
    </cfRule>
  </conditionalFormatting>
  <conditionalFormatting sqref="H625 H627">
    <cfRule type="expression" dxfId="1573" priority="2051">
      <formula>$D625=2</formula>
    </cfRule>
  </conditionalFormatting>
  <conditionalFormatting sqref="I625 I627">
    <cfRule type="expression" dxfId="1572" priority="2057">
      <formula>$D625=2</formula>
    </cfRule>
  </conditionalFormatting>
  <conditionalFormatting sqref="C624">
    <cfRule type="expression" dxfId="1571" priority="2047">
      <formula>$D624=1</formula>
    </cfRule>
    <cfRule type="expression" dxfId="1570" priority="2048">
      <formula>$D624=2</formula>
    </cfRule>
    <cfRule type="expression" dxfId="1569" priority="2049">
      <formula>$D624=0</formula>
    </cfRule>
  </conditionalFormatting>
  <conditionalFormatting sqref="C622">
    <cfRule type="expression" dxfId="1568" priority="2044">
      <formula>$D622=1</formula>
    </cfRule>
    <cfRule type="expression" dxfId="1567" priority="2045">
      <formula>$D622=2</formula>
    </cfRule>
    <cfRule type="expression" dxfId="1566" priority="2046">
      <formula>$D622=0</formula>
    </cfRule>
  </conditionalFormatting>
  <conditionalFormatting sqref="G624 G622">
    <cfRule type="expression" dxfId="1565" priority="2043">
      <formula>$D622=1</formula>
    </cfRule>
  </conditionalFormatting>
  <conditionalFormatting sqref="Q624 Q622">
    <cfRule type="expression" dxfId="1564" priority="2042">
      <formula>$D622=1</formula>
    </cfRule>
  </conditionalFormatting>
  <conditionalFormatting sqref="H624:J624 H622:P622 P624 K623:O627">
    <cfRule type="expression" dxfId="1563" priority="2041">
      <formula>$D622=1</formula>
    </cfRule>
  </conditionalFormatting>
  <conditionalFormatting sqref="G624:J624 G622:Q622 P624:Q624 K623:O627">
    <cfRule type="expression" dxfId="1562" priority="2033">
      <formula>$D622=2</formula>
    </cfRule>
    <cfRule type="containsText" dxfId="1561" priority="2035" operator="containsText" text="n/a">
      <formula>NOT(ISERROR(SEARCH("n/a",G622)))</formula>
    </cfRule>
    <cfRule type="expression" dxfId="1560" priority="2036">
      <formula>$R622&gt;0</formula>
    </cfRule>
    <cfRule type="expression" dxfId="1559" priority="2037">
      <formula>$G622="out"</formula>
    </cfRule>
    <cfRule type="containsText" dxfId="1558" priority="2038" operator="containsText" text="Out">
      <formula>NOT(ISERROR(SEARCH("Out",G622)))</formula>
    </cfRule>
    <cfRule type="expression" dxfId="1557" priority="2039">
      <formula>$D622=1</formula>
    </cfRule>
  </conditionalFormatting>
  <conditionalFormatting sqref="H624 H622">
    <cfRule type="expression" dxfId="1556" priority="2034">
      <formula>$D622=2</formula>
    </cfRule>
  </conditionalFormatting>
  <conditionalFormatting sqref="I624 I622">
    <cfRule type="expression" dxfId="1555" priority="2040">
      <formula>$D622=2</formula>
    </cfRule>
  </conditionalFormatting>
  <conditionalFormatting sqref="C623">
    <cfRule type="expression" dxfId="1554" priority="2030">
      <formula>$D623=1</formula>
    </cfRule>
    <cfRule type="expression" dxfId="1553" priority="2031">
      <formula>$D623=2</formula>
    </cfRule>
    <cfRule type="expression" dxfId="1552" priority="2032">
      <formula>$D623=0</formula>
    </cfRule>
  </conditionalFormatting>
  <conditionalFormatting sqref="G623">
    <cfRule type="expression" dxfId="1551" priority="2029">
      <formula>$D623=1</formula>
    </cfRule>
  </conditionalFormatting>
  <conditionalFormatting sqref="Q623">
    <cfRule type="expression" dxfId="1550" priority="2028">
      <formula>$D623=1</formula>
    </cfRule>
  </conditionalFormatting>
  <conditionalFormatting sqref="H623:J623 P623">
    <cfRule type="expression" dxfId="1549" priority="2027">
      <formula>$D623=1</formula>
    </cfRule>
  </conditionalFormatting>
  <conditionalFormatting sqref="G623:J623 P623:Q623">
    <cfRule type="expression" dxfId="1548" priority="2019">
      <formula>$D623=2</formula>
    </cfRule>
    <cfRule type="containsText" dxfId="1547" priority="2021" operator="containsText" text="n/a">
      <formula>NOT(ISERROR(SEARCH("n/a",G623)))</formula>
    </cfRule>
    <cfRule type="expression" dxfId="1546" priority="2022">
      <formula>$R623&gt;0</formula>
    </cfRule>
    <cfRule type="expression" dxfId="1545" priority="2023">
      <formula>$G623="out"</formula>
    </cfRule>
    <cfRule type="containsText" dxfId="1544" priority="2024" operator="containsText" text="Out">
      <formula>NOT(ISERROR(SEARCH("Out",G623)))</formula>
    </cfRule>
    <cfRule type="expression" dxfId="1543" priority="2025">
      <formula>$D623=1</formula>
    </cfRule>
  </conditionalFormatting>
  <conditionalFormatting sqref="H623">
    <cfRule type="expression" dxfId="1542" priority="2020">
      <formula>$D623=2</formula>
    </cfRule>
  </conditionalFormatting>
  <conditionalFormatting sqref="I623">
    <cfRule type="expression" dxfId="1541" priority="2026">
      <formula>$D623=2</formula>
    </cfRule>
  </conditionalFormatting>
  <conditionalFormatting sqref="C621">
    <cfRule type="expression" dxfId="1540" priority="2016">
      <formula>$D621=1</formula>
    </cfRule>
    <cfRule type="expression" dxfId="1539" priority="2017">
      <formula>$D621=2</formula>
    </cfRule>
    <cfRule type="expression" dxfId="1538" priority="2018">
      <formula>$D621=0</formula>
    </cfRule>
  </conditionalFormatting>
  <conditionalFormatting sqref="C626">
    <cfRule type="expression" dxfId="1537" priority="2013">
      <formula>$D626=1</formula>
    </cfRule>
    <cfRule type="expression" dxfId="1536" priority="2014">
      <formula>$D626=2</formula>
    </cfRule>
    <cfRule type="expression" dxfId="1535" priority="2015">
      <formula>$D626=0</formula>
    </cfRule>
  </conditionalFormatting>
  <conditionalFormatting sqref="G626">
    <cfRule type="expression" dxfId="1534" priority="2012">
      <formula>$D626=1</formula>
    </cfRule>
  </conditionalFormatting>
  <conditionalFormatting sqref="Q626">
    <cfRule type="expression" dxfId="1533" priority="2011">
      <formula>$D626=1</formula>
    </cfRule>
  </conditionalFormatting>
  <conditionalFormatting sqref="H626:J626 P626">
    <cfRule type="expression" dxfId="1532" priority="2010">
      <formula>$D626=1</formula>
    </cfRule>
  </conditionalFormatting>
  <conditionalFormatting sqref="G626:J626 P626:Q626">
    <cfRule type="expression" dxfId="1531" priority="2002">
      <formula>$D626=2</formula>
    </cfRule>
    <cfRule type="containsText" dxfId="1530" priority="2004" operator="containsText" text="n/a">
      <formula>NOT(ISERROR(SEARCH("n/a",G626)))</formula>
    </cfRule>
    <cfRule type="expression" dxfId="1529" priority="2005">
      <formula>$R626&gt;0</formula>
    </cfRule>
    <cfRule type="expression" dxfId="1528" priority="2006">
      <formula>$G626="out"</formula>
    </cfRule>
    <cfRule type="containsText" dxfId="1527" priority="2007" operator="containsText" text="Out">
      <formula>NOT(ISERROR(SEARCH("Out",G626)))</formula>
    </cfRule>
    <cfRule type="expression" dxfId="1526" priority="2008">
      <formula>$D626=1</formula>
    </cfRule>
  </conditionalFormatting>
  <conditionalFormatting sqref="H626">
    <cfRule type="expression" dxfId="1525" priority="2003">
      <formula>$D626=2</formula>
    </cfRule>
  </conditionalFormatting>
  <conditionalFormatting sqref="I626">
    <cfRule type="expression" dxfId="1524" priority="2009">
      <formula>$D626=2</formula>
    </cfRule>
  </conditionalFormatting>
  <conditionalFormatting sqref="C463 C465">
    <cfRule type="expression" dxfId="1523" priority="1999">
      <formula>$D463=1</formula>
    </cfRule>
    <cfRule type="expression" dxfId="1522" priority="2000">
      <formula>$D463=2</formula>
    </cfRule>
    <cfRule type="expression" dxfId="1521" priority="2001">
      <formula>$D463=0</formula>
    </cfRule>
  </conditionalFormatting>
  <conditionalFormatting sqref="G462:G463 G465">
    <cfRule type="expression" dxfId="1520" priority="1998">
      <formula>$D462=1</formula>
    </cfRule>
  </conditionalFormatting>
  <conditionalFormatting sqref="G462:G463 G465">
    <cfRule type="expression" dxfId="1519" priority="1992">
      <formula>$D462=2</formula>
    </cfRule>
    <cfRule type="containsText" dxfId="1518" priority="1993" operator="containsText" text="n/a">
      <formula>NOT(ISERROR(SEARCH("n/a",G462)))</formula>
    </cfRule>
    <cfRule type="expression" dxfId="1517" priority="1994">
      <formula>$R462&gt;0</formula>
    </cfRule>
    <cfRule type="expression" dxfId="1516" priority="1995">
      <formula>$G462="out"</formula>
    </cfRule>
    <cfRule type="containsText" dxfId="1515" priority="1996" operator="containsText" text="Out">
      <formula>NOT(ISERROR(SEARCH("Out",G462)))</formula>
    </cfRule>
    <cfRule type="expression" dxfId="1514" priority="1997">
      <formula>$D462=1</formula>
    </cfRule>
  </conditionalFormatting>
  <conditionalFormatting sqref="C462">
    <cfRule type="expression" dxfId="1513" priority="1989">
      <formula>$D462=1</formula>
    </cfRule>
    <cfRule type="expression" dxfId="1512" priority="1990">
      <formula>$D462=2</formula>
    </cfRule>
    <cfRule type="expression" dxfId="1511" priority="1991">
      <formula>$D462=0</formula>
    </cfRule>
  </conditionalFormatting>
  <conditionalFormatting sqref="Q462:Q463 Q465">
    <cfRule type="expression" dxfId="1510" priority="1988">
      <formula>$D462=1</formula>
    </cfRule>
  </conditionalFormatting>
  <conditionalFormatting sqref="H462:P463 H465:P465">
    <cfRule type="expression" dxfId="1509" priority="1987">
      <formula>$D462=1</formula>
    </cfRule>
  </conditionalFormatting>
  <conditionalFormatting sqref="H462:Q463 H465:Q465">
    <cfRule type="expression" dxfId="1508" priority="1979">
      <formula>$D462=2</formula>
    </cfRule>
    <cfRule type="containsText" dxfId="1507" priority="1981" operator="containsText" text="n/a">
      <formula>NOT(ISERROR(SEARCH("n/a",H462)))</formula>
    </cfRule>
    <cfRule type="expression" dxfId="1506" priority="1982">
      <formula>$R462&gt;0</formula>
    </cfRule>
    <cfRule type="expression" dxfId="1505" priority="1983">
      <formula>$G462="out"</formula>
    </cfRule>
    <cfRule type="containsText" dxfId="1504" priority="1984" operator="containsText" text="Out">
      <formula>NOT(ISERROR(SEARCH("Out",H462)))</formula>
    </cfRule>
    <cfRule type="expression" dxfId="1503" priority="1985">
      <formula>$D462=1</formula>
    </cfRule>
  </conditionalFormatting>
  <conditionalFormatting sqref="H462:H463 H465">
    <cfRule type="expression" dxfId="1502" priority="1980">
      <formula>$D462=2</formula>
    </cfRule>
  </conditionalFormatting>
  <conditionalFormatting sqref="I462:I463 I465">
    <cfRule type="expression" dxfId="1501" priority="1986">
      <formula>$D462=2</formula>
    </cfRule>
  </conditionalFormatting>
  <conditionalFormatting sqref="C325">
    <cfRule type="expression" dxfId="1500" priority="1976">
      <formula>$D325=1</formula>
    </cfRule>
    <cfRule type="expression" dxfId="1499" priority="1977">
      <formula>$D325=2</formula>
    </cfRule>
    <cfRule type="expression" dxfId="1498" priority="1978">
      <formula>$D325=0</formula>
    </cfRule>
  </conditionalFormatting>
  <conditionalFormatting sqref="G325">
    <cfRule type="expression" dxfId="1497" priority="1975">
      <formula>$D325=1</formula>
    </cfRule>
  </conditionalFormatting>
  <conditionalFormatting sqref="Q325">
    <cfRule type="expression" dxfId="1496" priority="1974">
      <formula>$D325=1</formula>
    </cfRule>
  </conditionalFormatting>
  <conditionalFormatting sqref="H325:P325">
    <cfRule type="expression" dxfId="1495" priority="1973">
      <formula>$D325=1</formula>
    </cfRule>
  </conditionalFormatting>
  <conditionalFormatting sqref="G325:Q325">
    <cfRule type="expression" dxfId="1494" priority="1965">
      <formula>$D325=2</formula>
    </cfRule>
    <cfRule type="containsText" dxfId="1493" priority="1967" operator="containsText" text="n/a">
      <formula>NOT(ISERROR(SEARCH("n/a",G325)))</formula>
    </cfRule>
    <cfRule type="expression" dxfId="1492" priority="1968">
      <formula>$R325&gt;0</formula>
    </cfRule>
    <cfRule type="expression" dxfId="1491" priority="1969">
      <formula>$G325="out"</formula>
    </cfRule>
    <cfRule type="containsText" dxfId="1490" priority="1970" operator="containsText" text="Out">
      <formula>NOT(ISERROR(SEARCH("Out",G325)))</formula>
    </cfRule>
    <cfRule type="expression" dxfId="1489" priority="1971">
      <formula>$D325=1</formula>
    </cfRule>
  </conditionalFormatting>
  <conditionalFormatting sqref="H325">
    <cfRule type="expression" dxfId="1488" priority="1966">
      <formula>$D325=2</formula>
    </cfRule>
  </conditionalFormatting>
  <conditionalFormatting sqref="I325">
    <cfRule type="expression" dxfId="1487" priority="1972">
      <formula>$D325=2</formula>
    </cfRule>
  </conditionalFormatting>
  <conditionalFormatting sqref="C452">
    <cfRule type="expression" dxfId="1486" priority="1962">
      <formula>$D452=1</formula>
    </cfRule>
    <cfRule type="expression" dxfId="1485" priority="1963">
      <formula>$D452=2</formula>
    </cfRule>
    <cfRule type="expression" dxfId="1484" priority="1964">
      <formula>$D452=0</formula>
    </cfRule>
  </conditionalFormatting>
  <conditionalFormatting sqref="G452">
    <cfRule type="expression" dxfId="1483" priority="1961">
      <formula>$D452=1</formula>
    </cfRule>
  </conditionalFormatting>
  <conditionalFormatting sqref="G452">
    <cfRule type="expression" dxfId="1482" priority="1955">
      <formula>$D452=2</formula>
    </cfRule>
    <cfRule type="containsText" dxfId="1481" priority="1956" operator="containsText" text="n/a">
      <formula>NOT(ISERROR(SEARCH("n/a",G452)))</formula>
    </cfRule>
    <cfRule type="expression" dxfId="1480" priority="1957">
      <formula>$R452&gt;0</formula>
    </cfRule>
    <cfRule type="expression" dxfId="1479" priority="1958">
      <formula>$G452="out"</formula>
    </cfRule>
    <cfRule type="containsText" dxfId="1478" priority="1959" operator="containsText" text="Out">
      <formula>NOT(ISERROR(SEARCH("Out",G452)))</formula>
    </cfRule>
    <cfRule type="expression" dxfId="1477" priority="1960">
      <formula>$D452=1</formula>
    </cfRule>
  </conditionalFormatting>
  <conditionalFormatting sqref="C269">
    <cfRule type="expression" dxfId="1476" priority="1791">
      <formula>$D269=1</formula>
    </cfRule>
    <cfRule type="expression" dxfId="1475" priority="1792">
      <formula>$D269=2</formula>
    </cfRule>
    <cfRule type="expression" dxfId="1474" priority="1793">
      <formula>$D269=0</formula>
    </cfRule>
  </conditionalFormatting>
  <conditionalFormatting sqref="G269">
    <cfRule type="expression" dxfId="1473" priority="1790">
      <formula>$D269=1</formula>
    </cfRule>
  </conditionalFormatting>
  <conditionalFormatting sqref="Q269">
    <cfRule type="expression" dxfId="1472" priority="1789">
      <formula>$D269=1</formula>
    </cfRule>
  </conditionalFormatting>
  <conditionalFormatting sqref="H269:P269">
    <cfRule type="expression" dxfId="1471" priority="1788">
      <formula>$D269=1</formula>
    </cfRule>
  </conditionalFormatting>
  <conditionalFormatting sqref="G269:Q269">
    <cfRule type="expression" dxfId="1470" priority="1780">
      <formula>$D269=2</formula>
    </cfRule>
    <cfRule type="containsText" dxfId="1469" priority="1782" operator="containsText" text="n/a">
      <formula>NOT(ISERROR(SEARCH("n/a",G269)))</formula>
    </cfRule>
    <cfRule type="expression" dxfId="1468" priority="1783">
      <formula>$R269&gt;0</formula>
    </cfRule>
    <cfRule type="expression" dxfId="1467" priority="1784">
      <formula>$G269="out"</formula>
    </cfRule>
    <cfRule type="containsText" dxfId="1466" priority="1785" operator="containsText" text="Out">
      <formula>NOT(ISERROR(SEARCH("Out",G269)))</formula>
    </cfRule>
    <cfRule type="expression" dxfId="1465" priority="1786">
      <formula>$D269=1</formula>
    </cfRule>
  </conditionalFormatting>
  <conditionalFormatting sqref="H269">
    <cfRule type="expression" dxfId="1464" priority="1781">
      <formula>$D269=2</formula>
    </cfRule>
  </conditionalFormatting>
  <conditionalFormatting sqref="I269">
    <cfRule type="expression" dxfId="1463" priority="1787">
      <formula>$D269=2</formula>
    </cfRule>
  </conditionalFormatting>
  <conditionalFormatting sqref="C115">
    <cfRule type="expression" dxfId="1462" priority="1777">
      <formula>$D115=1</formula>
    </cfRule>
    <cfRule type="expression" dxfId="1461" priority="1778">
      <formula>$D115=2</formula>
    </cfRule>
    <cfRule type="expression" dxfId="1460" priority="1779">
      <formula>$D115=0</formula>
    </cfRule>
  </conditionalFormatting>
  <conditionalFormatting sqref="G115">
    <cfRule type="expression" dxfId="1459" priority="1776">
      <formula>$D115=1</formula>
    </cfRule>
  </conditionalFormatting>
  <conditionalFormatting sqref="Q115">
    <cfRule type="expression" dxfId="1458" priority="1775">
      <formula>$D115=1</formula>
    </cfRule>
  </conditionalFormatting>
  <conditionalFormatting sqref="H115:P115">
    <cfRule type="expression" dxfId="1457" priority="1774">
      <formula>$D115=1</formula>
    </cfRule>
  </conditionalFormatting>
  <conditionalFormatting sqref="G115:Q115">
    <cfRule type="expression" dxfId="1456" priority="1766">
      <formula>$D115=2</formula>
    </cfRule>
    <cfRule type="containsText" dxfId="1455" priority="1768" operator="containsText" text="n/a">
      <formula>NOT(ISERROR(SEARCH("n/a",G115)))</formula>
    </cfRule>
    <cfRule type="expression" dxfId="1454" priority="1769">
      <formula>$R115&gt;0</formula>
    </cfRule>
    <cfRule type="expression" dxfId="1453" priority="1770">
      <formula>$G115="out"</formula>
    </cfRule>
    <cfRule type="containsText" dxfId="1452" priority="1771" operator="containsText" text="Out">
      <formula>NOT(ISERROR(SEARCH("Out",G115)))</formula>
    </cfRule>
    <cfRule type="expression" dxfId="1451" priority="1772">
      <formula>$D115=1</formula>
    </cfRule>
  </conditionalFormatting>
  <conditionalFormatting sqref="H115">
    <cfRule type="expression" dxfId="1450" priority="1767">
      <formula>$D115=2</formula>
    </cfRule>
  </conditionalFormatting>
  <conditionalFormatting sqref="I115">
    <cfRule type="expression" dxfId="1449" priority="1773">
      <formula>$D115=2</formula>
    </cfRule>
  </conditionalFormatting>
  <conditionalFormatting sqref="C423">
    <cfRule type="expression" dxfId="1448" priority="1763">
      <formula>$D423=1</formula>
    </cfRule>
    <cfRule type="expression" dxfId="1447" priority="1764">
      <formula>$D423=2</formula>
    </cfRule>
    <cfRule type="expression" dxfId="1446" priority="1765">
      <formula>$D423=0</formula>
    </cfRule>
  </conditionalFormatting>
  <conditionalFormatting sqref="G422:G423">
    <cfRule type="expression" dxfId="1445" priority="1762">
      <formula>$D422=1</formula>
    </cfRule>
  </conditionalFormatting>
  <conditionalFormatting sqref="Q422:Q423">
    <cfRule type="expression" dxfId="1444" priority="1761">
      <formula>$D422=1</formula>
    </cfRule>
  </conditionalFormatting>
  <conditionalFormatting sqref="H422:P423">
    <cfRule type="expression" dxfId="1443" priority="1760">
      <formula>$D422=1</formula>
    </cfRule>
  </conditionalFormatting>
  <conditionalFormatting sqref="G422:Q423">
    <cfRule type="expression" dxfId="1442" priority="1752">
      <formula>$D422=2</formula>
    </cfRule>
    <cfRule type="containsText" dxfId="1441" priority="1754" operator="containsText" text="n/a">
      <formula>NOT(ISERROR(SEARCH("n/a",G422)))</formula>
    </cfRule>
    <cfRule type="expression" dxfId="1440" priority="1755">
      <formula>$R422&gt;0</formula>
    </cfRule>
    <cfRule type="expression" dxfId="1439" priority="1756">
      <formula>$G422="out"</formula>
    </cfRule>
    <cfRule type="containsText" dxfId="1438" priority="1757" operator="containsText" text="Out">
      <formula>NOT(ISERROR(SEARCH("Out",G422)))</formula>
    </cfRule>
    <cfRule type="expression" dxfId="1437" priority="1758">
      <formula>$D422=1</formula>
    </cfRule>
  </conditionalFormatting>
  <conditionalFormatting sqref="H422:H423">
    <cfRule type="expression" dxfId="1436" priority="1753">
      <formula>$D422=2</formula>
    </cfRule>
  </conditionalFormatting>
  <conditionalFormatting sqref="I422:I423">
    <cfRule type="expression" dxfId="1435" priority="1759">
      <formula>$D422=2</formula>
    </cfRule>
  </conditionalFormatting>
  <conditionalFormatting sqref="C422">
    <cfRule type="expression" dxfId="1434" priority="1749">
      <formula>$D422=1</formula>
    </cfRule>
    <cfRule type="expression" dxfId="1433" priority="1750">
      <formula>$D422=2</formula>
    </cfRule>
    <cfRule type="expression" dxfId="1432" priority="1751">
      <formula>$D422=0</formula>
    </cfRule>
  </conditionalFormatting>
  <conditionalFormatting sqref="C656">
    <cfRule type="expression" dxfId="1431" priority="1746">
      <formula>$D656=1</formula>
    </cfRule>
    <cfRule type="expression" dxfId="1430" priority="1747">
      <formula>$D656=2</formula>
    </cfRule>
    <cfRule type="expression" dxfId="1429" priority="1748">
      <formula>$D656=0</formula>
    </cfRule>
  </conditionalFormatting>
  <conditionalFormatting sqref="Q656">
    <cfRule type="expression" dxfId="1428" priority="1744">
      <formula>$D656=1</formula>
    </cfRule>
  </conditionalFormatting>
  <conditionalFormatting sqref="H656:P656">
    <cfRule type="expression" dxfId="1427" priority="1743">
      <formula>$D656=1</formula>
    </cfRule>
  </conditionalFormatting>
  <conditionalFormatting sqref="H656:Q656">
    <cfRule type="expression" dxfId="1426" priority="1735">
      <formula>$D656=2</formula>
    </cfRule>
    <cfRule type="containsText" dxfId="1425" priority="1737" operator="containsText" text="n/a">
      <formula>NOT(ISERROR(SEARCH("n/a",H656)))</formula>
    </cfRule>
    <cfRule type="expression" dxfId="1424" priority="1738">
      <formula>$R656&gt;0</formula>
    </cfRule>
    <cfRule type="expression" dxfId="1423" priority="1739">
      <formula>$G656="out"</formula>
    </cfRule>
    <cfRule type="containsText" dxfId="1422" priority="1740" operator="containsText" text="Out">
      <formula>NOT(ISERROR(SEARCH("Out",H656)))</formula>
    </cfRule>
    <cfRule type="expression" dxfId="1421" priority="1741">
      <formula>$D656=1</formula>
    </cfRule>
  </conditionalFormatting>
  <conditionalFormatting sqref="H656">
    <cfRule type="expression" dxfId="1420" priority="1736">
      <formula>$D656=2</formula>
    </cfRule>
  </conditionalFormatting>
  <conditionalFormatting sqref="I656">
    <cfRule type="expression" dxfId="1419" priority="1742">
      <formula>$D656=2</formula>
    </cfRule>
  </conditionalFormatting>
  <conditionalFormatting sqref="C654">
    <cfRule type="expression" dxfId="1418" priority="1732">
      <formula>$D654=1</formula>
    </cfRule>
    <cfRule type="expression" dxfId="1417" priority="1733">
      <formula>$D654=2</formula>
    </cfRule>
    <cfRule type="expression" dxfId="1416" priority="1734">
      <formula>$D654=0</formula>
    </cfRule>
  </conditionalFormatting>
  <conditionalFormatting sqref="Q654">
    <cfRule type="expression" dxfId="1415" priority="1730">
      <formula>$D654=1</formula>
    </cfRule>
  </conditionalFormatting>
  <conditionalFormatting sqref="H654:P654">
    <cfRule type="expression" dxfId="1414" priority="1729">
      <formula>$D654=1</formula>
    </cfRule>
  </conditionalFormatting>
  <conditionalFormatting sqref="H654:Q654">
    <cfRule type="expression" dxfId="1413" priority="1721">
      <formula>$D654=2</formula>
    </cfRule>
    <cfRule type="containsText" dxfId="1412" priority="1723" operator="containsText" text="n/a">
      <formula>NOT(ISERROR(SEARCH("n/a",H654)))</formula>
    </cfRule>
    <cfRule type="expression" dxfId="1411" priority="1724">
      <formula>$R654&gt;0</formula>
    </cfRule>
    <cfRule type="expression" dxfId="1410" priority="1725">
      <formula>$G654="out"</formula>
    </cfRule>
    <cfRule type="containsText" dxfId="1409" priority="1726" operator="containsText" text="Out">
      <formula>NOT(ISERROR(SEARCH("Out",H654)))</formula>
    </cfRule>
    <cfRule type="expression" dxfId="1408" priority="1727">
      <formula>$D654=1</formula>
    </cfRule>
  </conditionalFormatting>
  <conditionalFormatting sqref="H654">
    <cfRule type="expression" dxfId="1407" priority="1722">
      <formula>$D654=2</formula>
    </cfRule>
  </conditionalFormatting>
  <conditionalFormatting sqref="I654">
    <cfRule type="expression" dxfId="1406" priority="1728">
      <formula>$D654=2</formula>
    </cfRule>
  </conditionalFormatting>
  <conditionalFormatting sqref="C142">
    <cfRule type="expression" dxfId="1405" priority="1704">
      <formula>$D142=1</formula>
    </cfRule>
    <cfRule type="expression" dxfId="1404" priority="1705">
      <formula>$D142=2</formula>
    </cfRule>
    <cfRule type="expression" dxfId="1403" priority="1706">
      <formula>$D142=0</formula>
    </cfRule>
  </conditionalFormatting>
  <conditionalFormatting sqref="G142">
    <cfRule type="expression" dxfId="1402" priority="1703">
      <formula>$D142=1</formula>
    </cfRule>
  </conditionalFormatting>
  <conditionalFormatting sqref="Q142">
    <cfRule type="expression" dxfId="1401" priority="1702">
      <formula>$D142=1</formula>
    </cfRule>
  </conditionalFormatting>
  <conditionalFormatting sqref="H142:P142">
    <cfRule type="expression" dxfId="1400" priority="1701">
      <formula>$D142=1</formula>
    </cfRule>
  </conditionalFormatting>
  <conditionalFormatting sqref="G142:Q142">
    <cfRule type="expression" dxfId="1399" priority="1693">
      <formula>$D142=2</formula>
    </cfRule>
    <cfRule type="containsText" dxfId="1398" priority="1695" operator="containsText" text="n/a">
      <formula>NOT(ISERROR(SEARCH("n/a",G142)))</formula>
    </cfRule>
    <cfRule type="expression" dxfId="1397" priority="1696">
      <formula>$R142&gt;0</formula>
    </cfRule>
    <cfRule type="expression" dxfId="1396" priority="1697">
      <formula>$G142="out"</formula>
    </cfRule>
    <cfRule type="containsText" dxfId="1395" priority="1698" operator="containsText" text="Out">
      <formula>NOT(ISERROR(SEARCH("Out",G142)))</formula>
    </cfRule>
    <cfRule type="expression" dxfId="1394" priority="1699">
      <formula>$D142=1</formula>
    </cfRule>
  </conditionalFormatting>
  <conditionalFormatting sqref="H142">
    <cfRule type="expression" dxfId="1393" priority="1694">
      <formula>$D142=2</formula>
    </cfRule>
  </conditionalFormatting>
  <conditionalFormatting sqref="I142">
    <cfRule type="expression" dxfId="1392" priority="1700">
      <formula>$D142=2</formula>
    </cfRule>
  </conditionalFormatting>
  <conditionalFormatting sqref="G655">
    <cfRule type="expression" dxfId="1391" priority="1692">
      <formula>$D655=1</formula>
    </cfRule>
  </conditionalFormatting>
  <conditionalFormatting sqref="G655">
    <cfRule type="expression" dxfId="1390" priority="1686">
      <formula>$D655=2</formula>
    </cfRule>
    <cfRule type="containsText" dxfId="1389" priority="1687" operator="containsText" text="n/a">
      <formula>NOT(ISERROR(SEARCH("n/a",G655)))</formula>
    </cfRule>
    <cfRule type="expression" dxfId="1388" priority="1688">
      <formula>$R655&gt;0</formula>
    </cfRule>
    <cfRule type="expression" dxfId="1387" priority="1689">
      <formula>$G655="out"</formula>
    </cfRule>
    <cfRule type="containsText" dxfId="1386" priority="1690" operator="containsText" text="Out">
      <formula>NOT(ISERROR(SEARCH("Out",G655)))</formula>
    </cfRule>
    <cfRule type="expression" dxfId="1385" priority="1691">
      <formula>$D655=1</formula>
    </cfRule>
  </conditionalFormatting>
  <conditionalFormatting sqref="C655">
    <cfRule type="expression" dxfId="1384" priority="1683">
      <formula>$D655=1</formula>
    </cfRule>
    <cfRule type="expression" dxfId="1383" priority="1684">
      <formula>$D655=2</formula>
    </cfRule>
    <cfRule type="expression" dxfId="1382" priority="1685">
      <formula>$D655=0</formula>
    </cfRule>
  </conditionalFormatting>
  <conditionalFormatting sqref="Q655">
    <cfRule type="expression" dxfId="1381" priority="1682">
      <formula>$D655=1</formula>
    </cfRule>
  </conditionalFormatting>
  <conditionalFormatting sqref="H655:P655">
    <cfRule type="expression" dxfId="1380" priority="1681">
      <formula>$D655=1</formula>
    </cfRule>
  </conditionalFormatting>
  <conditionalFormatting sqref="H655:Q655">
    <cfRule type="expression" dxfId="1379" priority="1673">
      <formula>$D655=2</formula>
    </cfRule>
    <cfRule type="containsText" dxfId="1378" priority="1675" operator="containsText" text="n/a">
      <formula>NOT(ISERROR(SEARCH("n/a",H655)))</formula>
    </cfRule>
    <cfRule type="expression" dxfId="1377" priority="1676">
      <formula>$R655&gt;0</formula>
    </cfRule>
    <cfRule type="expression" dxfId="1376" priority="1677">
      <formula>$G655="out"</formula>
    </cfRule>
    <cfRule type="containsText" dxfId="1375" priority="1678" operator="containsText" text="Out">
      <formula>NOT(ISERROR(SEARCH("Out",H655)))</formula>
    </cfRule>
    <cfRule type="expression" dxfId="1374" priority="1679">
      <formula>$D655=1</formula>
    </cfRule>
  </conditionalFormatting>
  <conditionalFormatting sqref="H655">
    <cfRule type="expression" dxfId="1373" priority="1674">
      <formula>$D655=2</formula>
    </cfRule>
  </conditionalFormatting>
  <conditionalFormatting sqref="I655">
    <cfRule type="expression" dxfId="1372" priority="1680">
      <formula>$D655=2</formula>
    </cfRule>
  </conditionalFormatting>
  <conditionalFormatting sqref="G461">
    <cfRule type="expression" dxfId="1371" priority="1672">
      <formula>$D461=1</formula>
    </cfRule>
  </conditionalFormatting>
  <conditionalFormatting sqref="G461">
    <cfRule type="expression" dxfId="1370" priority="1666">
      <formula>$D461=2</formula>
    </cfRule>
    <cfRule type="containsText" dxfId="1369" priority="1667" operator="containsText" text="n/a">
      <formula>NOT(ISERROR(SEARCH("n/a",G461)))</formula>
    </cfRule>
    <cfRule type="expression" dxfId="1368" priority="1668">
      <formula>$R461&gt;0</formula>
    </cfRule>
    <cfRule type="expression" dxfId="1367" priority="1669">
      <formula>$G461="out"</formula>
    </cfRule>
    <cfRule type="containsText" dxfId="1366" priority="1670" operator="containsText" text="Out">
      <formula>NOT(ISERROR(SEARCH("Out",G461)))</formula>
    </cfRule>
    <cfRule type="expression" dxfId="1365" priority="1671">
      <formula>$D461=1</formula>
    </cfRule>
  </conditionalFormatting>
  <conditionalFormatting sqref="C461">
    <cfRule type="expression" dxfId="1364" priority="1663">
      <formula>$D461=1</formula>
    </cfRule>
    <cfRule type="expression" dxfId="1363" priority="1664">
      <formula>$D461=2</formula>
    </cfRule>
    <cfRule type="expression" dxfId="1362" priority="1665">
      <formula>$D461=0</formula>
    </cfRule>
  </conditionalFormatting>
  <conditionalFormatting sqref="Q461">
    <cfRule type="expression" dxfId="1361" priority="1662">
      <formula>$D461=1</formula>
    </cfRule>
  </conditionalFormatting>
  <conditionalFormatting sqref="H461:P461">
    <cfRule type="expression" dxfId="1360" priority="1661">
      <formula>$D461=1</formula>
    </cfRule>
  </conditionalFormatting>
  <conditionalFormatting sqref="H461:Q461">
    <cfRule type="expression" dxfId="1359" priority="1653">
      <formula>$D461=2</formula>
    </cfRule>
    <cfRule type="containsText" dxfId="1358" priority="1655" operator="containsText" text="n/a">
      <formula>NOT(ISERROR(SEARCH("n/a",H461)))</formula>
    </cfRule>
    <cfRule type="expression" dxfId="1357" priority="1656">
      <formula>$R461&gt;0</formula>
    </cfRule>
    <cfRule type="expression" dxfId="1356" priority="1657">
      <formula>$G461="out"</formula>
    </cfRule>
    <cfRule type="containsText" dxfId="1355" priority="1658" operator="containsText" text="Out">
      <formula>NOT(ISERROR(SEARCH("Out",H461)))</formula>
    </cfRule>
    <cfRule type="expression" dxfId="1354" priority="1659">
      <formula>$D461=1</formula>
    </cfRule>
  </conditionalFormatting>
  <conditionalFormatting sqref="H461">
    <cfRule type="expression" dxfId="1353" priority="1654">
      <formula>$D461=2</formula>
    </cfRule>
  </conditionalFormatting>
  <conditionalFormatting sqref="I461">
    <cfRule type="expression" dxfId="1352" priority="1660">
      <formula>$D461=2</formula>
    </cfRule>
  </conditionalFormatting>
  <conditionalFormatting sqref="G19">
    <cfRule type="expression" dxfId="1351" priority="1652">
      <formula>$D19=1</formula>
    </cfRule>
  </conditionalFormatting>
  <conditionalFormatting sqref="G19">
    <cfRule type="expression" dxfId="1350" priority="1646">
      <formula>$D19=2</formula>
    </cfRule>
    <cfRule type="containsText" dxfId="1349" priority="1647" operator="containsText" text="n/a">
      <formula>NOT(ISERROR(SEARCH("n/a",G19)))</formula>
    </cfRule>
    <cfRule type="expression" dxfId="1348" priority="1648">
      <formula>$R19&gt;0</formula>
    </cfRule>
    <cfRule type="expression" dxfId="1347" priority="1649">
      <formula>$G19="out"</formula>
    </cfRule>
    <cfRule type="containsText" dxfId="1346" priority="1650" operator="containsText" text="Out">
      <formula>NOT(ISERROR(SEARCH("Out",G19)))</formula>
    </cfRule>
    <cfRule type="expression" dxfId="1345" priority="1651">
      <formula>$D19=1</formula>
    </cfRule>
  </conditionalFormatting>
  <conditionalFormatting sqref="M18:N18">
    <cfRule type="expression" dxfId="1344" priority="1618">
      <formula>$D18=2</formula>
    </cfRule>
    <cfRule type="containsText" dxfId="1343" priority="1619" operator="containsText" text="n/a">
      <formula>NOT(ISERROR(SEARCH("n/a",M18)))</formula>
    </cfRule>
    <cfRule type="expression" dxfId="1342" priority="1620">
      <formula>$R18&gt;0</formula>
    </cfRule>
    <cfRule type="expression" dxfId="1341" priority="1621">
      <formula>$G18="out"</formula>
    </cfRule>
    <cfRule type="containsText" dxfId="1340" priority="1622" operator="containsText" text="Out">
      <formula>NOT(ISERROR(SEARCH("Out",M18)))</formula>
    </cfRule>
    <cfRule type="expression" dxfId="1339" priority="1623">
      <formula>$D18=1</formula>
    </cfRule>
  </conditionalFormatting>
  <conditionalFormatting sqref="G18">
    <cfRule type="expression" dxfId="1338" priority="1645">
      <formula>$D18=1</formula>
    </cfRule>
  </conditionalFormatting>
  <conditionalFormatting sqref="Q18">
    <cfRule type="expression" dxfId="1337" priority="1644">
      <formula>$D18=1</formula>
    </cfRule>
  </conditionalFormatting>
  <conditionalFormatting sqref="H18:I18 K18:L18">
    <cfRule type="expression" dxfId="1336" priority="1643">
      <formula>$D18=1</formula>
    </cfRule>
  </conditionalFormatting>
  <conditionalFormatting sqref="G18:I18 K18:L18 Q18">
    <cfRule type="expression" dxfId="1335" priority="1635">
      <formula>$D18=2</formula>
    </cfRule>
    <cfRule type="containsText" dxfId="1334" priority="1637" operator="containsText" text="n/a">
      <formula>NOT(ISERROR(SEARCH("n/a",G18)))</formula>
    </cfRule>
    <cfRule type="expression" dxfId="1333" priority="1638">
      <formula>$R18&gt;0</formula>
    </cfRule>
    <cfRule type="expression" dxfId="1332" priority="1639">
      <formula>$G18="out"</formula>
    </cfRule>
    <cfRule type="containsText" dxfId="1331" priority="1640" operator="containsText" text="Out">
      <formula>NOT(ISERROR(SEARCH("Out",G18)))</formula>
    </cfRule>
    <cfRule type="expression" dxfId="1330" priority="1641">
      <formula>$D18=1</formula>
    </cfRule>
  </conditionalFormatting>
  <conditionalFormatting sqref="H18">
    <cfRule type="expression" dxfId="1329" priority="1636">
      <formula>$D18=2</formula>
    </cfRule>
  </conditionalFormatting>
  <conditionalFormatting sqref="I18">
    <cfRule type="expression" dxfId="1328" priority="1642">
      <formula>$D18=2</formula>
    </cfRule>
  </conditionalFormatting>
  <conditionalFormatting sqref="J18">
    <cfRule type="expression" dxfId="1327" priority="1634">
      <formula>$D18=1</formula>
    </cfRule>
  </conditionalFormatting>
  <conditionalFormatting sqref="J18">
    <cfRule type="expression" dxfId="1326" priority="1628">
      <formula>$D18=2</formula>
    </cfRule>
    <cfRule type="containsText" dxfId="1325" priority="1629" operator="containsText" text="n/a">
      <formula>NOT(ISERROR(SEARCH("n/a",J18)))</formula>
    </cfRule>
    <cfRule type="expression" dxfId="1324" priority="1630">
      <formula>$R18&gt;0</formula>
    </cfRule>
    <cfRule type="expression" dxfId="1323" priority="1631">
      <formula>$G18="out"</formula>
    </cfRule>
    <cfRule type="containsText" dxfId="1322" priority="1632" operator="containsText" text="Out">
      <formula>NOT(ISERROR(SEARCH("Out",J18)))</formula>
    </cfRule>
    <cfRule type="expression" dxfId="1321" priority="1633">
      <formula>$D18=1</formula>
    </cfRule>
  </conditionalFormatting>
  <conditionalFormatting sqref="C18">
    <cfRule type="expression" dxfId="1320" priority="1625">
      <formula>$D18=1</formula>
    </cfRule>
    <cfRule type="expression" dxfId="1319" priority="1626">
      <formula>$D18=2</formula>
    </cfRule>
    <cfRule type="expression" dxfId="1318" priority="1627">
      <formula>$D18=0</formula>
    </cfRule>
  </conditionalFormatting>
  <conditionalFormatting sqref="M18:N18">
    <cfRule type="expression" dxfId="1317" priority="1624">
      <formula>$D18=1</formula>
    </cfRule>
  </conditionalFormatting>
  <conditionalFormatting sqref="Q19">
    <cfRule type="expression" dxfId="1316" priority="1617">
      <formula>$D19=1</formula>
    </cfRule>
  </conditionalFormatting>
  <conditionalFormatting sqref="H19:I19 K19:L19">
    <cfRule type="expression" dxfId="1315" priority="1616">
      <formula>$D19=1</formula>
    </cfRule>
  </conditionalFormatting>
  <conditionalFormatting sqref="H19:I19 K19:L19 Q19">
    <cfRule type="expression" dxfId="1314" priority="1608">
      <formula>$D19=2</formula>
    </cfRule>
    <cfRule type="containsText" dxfId="1313" priority="1610" operator="containsText" text="n/a">
      <formula>NOT(ISERROR(SEARCH("n/a",H19)))</formula>
    </cfRule>
    <cfRule type="expression" dxfId="1312" priority="1611">
      <formula>$R19&gt;0</formula>
    </cfRule>
    <cfRule type="expression" dxfId="1311" priority="1612">
      <formula>$G19="out"</formula>
    </cfRule>
    <cfRule type="containsText" dxfId="1310" priority="1613" operator="containsText" text="Out">
      <formula>NOT(ISERROR(SEARCH("Out",H19)))</formula>
    </cfRule>
    <cfRule type="expression" dxfId="1309" priority="1614">
      <formula>$D19=1</formula>
    </cfRule>
  </conditionalFormatting>
  <conditionalFormatting sqref="H19">
    <cfRule type="expression" dxfId="1308" priority="1609">
      <formula>$D19=2</formula>
    </cfRule>
  </conditionalFormatting>
  <conditionalFormatting sqref="I19">
    <cfRule type="expression" dxfId="1307" priority="1615">
      <formula>$D19=2</formula>
    </cfRule>
  </conditionalFormatting>
  <conditionalFormatting sqref="J19">
    <cfRule type="expression" dxfId="1306" priority="1607">
      <formula>$D19=1</formula>
    </cfRule>
  </conditionalFormatting>
  <conditionalFormatting sqref="J19">
    <cfRule type="expression" dxfId="1305" priority="1601">
      <formula>$D19=2</formula>
    </cfRule>
    <cfRule type="containsText" dxfId="1304" priority="1602" operator="containsText" text="n/a">
      <formula>NOT(ISERROR(SEARCH("n/a",J19)))</formula>
    </cfRule>
    <cfRule type="expression" dxfId="1303" priority="1603">
      <formula>$R19&gt;0</formula>
    </cfRule>
    <cfRule type="expression" dxfId="1302" priority="1604">
      <formula>$G19="out"</formula>
    </cfRule>
    <cfRule type="containsText" dxfId="1301" priority="1605" operator="containsText" text="Out">
      <formula>NOT(ISERROR(SEARCH("Out",J19)))</formula>
    </cfRule>
    <cfRule type="expression" dxfId="1300" priority="1606">
      <formula>$D19=1</formula>
    </cfRule>
  </conditionalFormatting>
  <conditionalFormatting sqref="M19:P19">
    <cfRule type="expression" dxfId="1299" priority="1600">
      <formula>$D19=1</formula>
    </cfRule>
  </conditionalFormatting>
  <conditionalFormatting sqref="M19:P19">
    <cfRule type="expression" dxfId="1298" priority="1594">
      <formula>$D19=2</formula>
    </cfRule>
    <cfRule type="containsText" dxfId="1297" priority="1595" operator="containsText" text="n/a">
      <formula>NOT(ISERROR(SEARCH("n/a",M19)))</formula>
    </cfRule>
    <cfRule type="expression" dxfId="1296" priority="1596">
      <formula>$R19&gt;0</formula>
    </cfRule>
    <cfRule type="expression" dxfId="1295" priority="1597">
      <formula>$G19="out"</formula>
    </cfRule>
    <cfRule type="containsText" dxfId="1294" priority="1598" operator="containsText" text="Out">
      <formula>NOT(ISERROR(SEARCH("Out",M19)))</formula>
    </cfRule>
    <cfRule type="expression" dxfId="1293" priority="1599">
      <formula>$D19=1</formula>
    </cfRule>
  </conditionalFormatting>
  <conditionalFormatting sqref="C19">
    <cfRule type="expression" dxfId="1292" priority="1591">
      <formula>$D19=1</formula>
    </cfRule>
    <cfRule type="expression" dxfId="1291" priority="1592">
      <formula>$D19=2</formula>
    </cfRule>
    <cfRule type="expression" dxfId="1290" priority="1593">
      <formula>$D19=0</formula>
    </cfRule>
  </conditionalFormatting>
  <conditionalFormatting sqref="C158">
    <cfRule type="expression" dxfId="1289" priority="1574">
      <formula>$D158=1</formula>
    </cfRule>
    <cfRule type="expression" dxfId="1288" priority="1575">
      <formula>$D158=2</formula>
    </cfRule>
    <cfRule type="expression" dxfId="1287" priority="1576">
      <formula>$D158=0</formula>
    </cfRule>
  </conditionalFormatting>
  <conditionalFormatting sqref="G158">
    <cfRule type="expression" dxfId="1286" priority="1573">
      <formula>$D158=1</formula>
    </cfRule>
  </conditionalFormatting>
  <conditionalFormatting sqref="Q158">
    <cfRule type="expression" dxfId="1285" priority="1572">
      <formula>$D158=1</formula>
    </cfRule>
  </conditionalFormatting>
  <conditionalFormatting sqref="H158:P158">
    <cfRule type="expression" dxfId="1284" priority="1571">
      <formula>$D158=1</formula>
    </cfRule>
  </conditionalFormatting>
  <conditionalFormatting sqref="G158:Q158">
    <cfRule type="expression" dxfId="1283" priority="1563">
      <formula>$D158=2</formula>
    </cfRule>
    <cfRule type="containsText" dxfId="1282" priority="1565" operator="containsText" text="n/a">
      <formula>NOT(ISERROR(SEARCH("n/a",G158)))</formula>
    </cfRule>
    <cfRule type="expression" dxfId="1281" priority="1566">
      <formula>$R158&gt;0</formula>
    </cfRule>
    <cfRule type="expression" dxfId="1280" priority="1567">
      <formula>$G158="out"</formula>
    </cfRule>
    <cfRule type="containsText" dxfId="1279" priority="1568" operator="containsText" text="Out">
      <formula>NOT(ISERROR(SEARCH("Out",G158)))</formula>
    </cfRule>
    <cfRule type="expression" dxfId="1278" priority="1569">
      <formula>$D158=1</formula>
    </cfRule>
  </conditionalFormatting>
  <conditionalFormatting sqref="H158">
    <cfRule type="expression" dxfId="1277" priority="1564">
      <formula>$D158=2</formula>
    </cfRule>
  </conditionalFormatting>
  <conditionalFormatting sqref="I158">
    <cfRule type="expression" dxfId="1276" priority="1570">
      <formula>$D158=2</formula>
    </cfRule>
  </conditionalFormatting>
  <conditionalFormatting sqref="C568">
    <cfRule type="expression" dxfId="1275" priority="1546">
      <formula>$D568=1</formula>
    </cfRule>
    <cfRule type="expression" dxfId="1274" priority="1547">
      <formula>$D568=2</formula>
    </cfRule>
    <cfRule type="expression" dxfId="1273" priority="1548">
      <formula>$D568=0</formula>
    </cfRule>
  </conditionalFormatting>
  <conditionalFormatting sqref="Q568">
    <cfRule type="expression" dxfId="1272" priority="1545">
      <formula>$D568=1</formula>
    </cfRule>
  </conditionalFormatting>
  <conditionalFormatting sqref="H568:P568">
    <cfRule type="expression" dxfId="1271" priority="1544">
      <formula>$D568=1</formula>
    </cfRule>
  </conditionalFormatting>
  <conditionalFormatting sqref="H568:Q568">
    <cfRule type="expression" dxfId="1270" priority="1536">
      <formula>$D568=2</formula>
    </cfRule>
    <cfRule type="containsText" dxfId="1269" priority="1538" operator="containsText" text="n/a">
      <formula>NOT(ISERROR(SEARCH("n/a",H568)))</formula>
    </cfRule>
    <cfRule type="expression" dxfId="1268" priority="1539">
      <formula>$R568&gt;0</formula>
    </cfRule>
    <cfRule type="expression" dxfId="1267" priority="1540">
      <formula>$G568="out"</formula>
    </cfRule>
    <cfRule type="containsText" dxfId="1266" priority="1541" operator="containsText" text="Out">
      <formula>NOT(ISERROR(SEARCH("Out",H568)))</formula>
    </cfRule>
    <cfRule type="expression" dxfId="1265" priority="1542">
      <formula>$D568=1</formula>
    </cfRule>
  </conditionalFormatting>
  <conditionalFormatting sqref="H568">
    <cfRule type="expression" dxfId="1264" priority="1537">
      <formula>$D568=2</formula>
    </cfRule>
  </conditionalFormatting>
  <conditionalFormatting sqref="I568">
    <cfRule type="expression" dxfId="1263" priority="1543">
      <formula>$D568=2</formula>
    </cfRule>
  </conditionalFormatting>
  <conditionalFormatting sqref="C567">
    <cfRule type="expression" dxfId="1262" priority="1533">
      <formula>$D567=1</formula>
    </cfRule>
    <cfRule type="expression" dxfId="1261" priority="1534">
      <formula>$D567=2</formula>
    </cfRule>
    <cfRule type="expression" dxfId="1260" priority="1535">
      <formula>$D567=0</formula>
    </cfRule>
  </conditionalFormatting>
  <conditionalFormatting sqref="G567">
    <cfRule type="expression" dxfId="1259" priority="1532">
      <formula>$D567=1</formula>
    </cfRule>
  </conditionalFormatting>
  <conditionalFormatting sqref="Q567">
    <cfRule type="expression" dxfId="1258" priority="1531">
      <formula>$D567=1</formula>
    </cfRule>
  </conditionalFormatting>
  <conditionalFormatting sqref="H567:P567">
    <cfRule type="expression" dxfId="1257" priority="1530">
      <formula>$D567=1</formula>
    </cfRule>
  </conditionalFormatting>
  <conditionalFormatting sqref="G567:Q567">
    <cfRule type="expression" dxfId="1256" priority="1522">
      <formula>$D567=2</formula>
    </cfRule>
    <cfRule type="containsText" dxfId="1255" priority="1524" operator="containsText" text="n/a">
      <formula>NOT(ISERROR(SEARCH("n/a",G567)))</formula>
    </cfRule>
    <cfRule type="expression" dxfId="1254" priority="1525">
      <formula>$R567&gt;0</formula>
    </cfRule>
    <cfRule type="expression" dxfId="1253" priority="1526">
      <formula>$G567="out"</formula>
    </cfRule>
    <cfRule type="containsText" dxfId="1252" priority="1527" operator="containsText" text="Out">
      <formula>NOT(ISERROR(SEARCH("Out",G567)))</formula>
    </cfRule>
    <cfRule type="expression" dxfId="1251" priority="1528">
      <formula>$D567=1</formula>
    </cfRule>
  </conditionalFormatting>
  <conditionalFormatting sqref="H567">
    <cfRule type="expression" dxfId="1250" priority="1523">
      <formula>$D567=2</formula>
    </cfRule>
  </conditionalFormatting>
  <conditionalFormatting sqref="I567">
    <cfRule type="expression" dxfId="1249" priority="1529">
      <formula>$D567=2</formula>
    </cfRule>
  </conditionalFormatting>
  <conditionalFormatting sqref="C569:C571">
    <cfRule type="expression" dxfId="1248" priority="1519">
      <formula>$D569=1</formula>
    </cfRule>
    <cfRule type="expression" dxfId="1247" priority="1520">
      <formula>$D569=2</formula>
    </cfRule>
    <cfRule type="expression" dxfId="1246" priority="1521">
      <formula>$D569=0</formula>
    </cfRule>
  </conditionalFormatting>
  <conditionalFormatting sqref="G568:G571">
    <cfRule type="expression" dxfId="1245" priority="1518">
      <formula>$D568=1</formula>
    </cfRule>
  </conditionalFormatting>
  <conditionalFormatting sqref="Q569:Q571">
    <cfRule type="expression" dxfId="1244" priority="1517">
      <formula>$D569=1</formula>
    </cfRule>
  </conditionalFormatting>
  <conditionalFormatting sqref="H569:P571">
    <cfRule type="expression" dxfId="1243" priority="1516">
      <formula>$D569=1</formula>
    </cfRule>
  </conditionalFormatting>
  <conditionalFormatting sqref="G570:Q571 H569:Q569 G568:G569">
    <cfRule type="expression" dxfId="1242" priority="1508">
      <formula>$D568=2</formula>
    </cfRule>
    <cfRule type="containsText" dxfId="1241" priority="1510" operator="containsText" text="n/a">
      <formula>NOT(ISERROR(SEARCH("n/a",G568)))</formula>
    </cfRule>
    <cfRule type="expression" dxfId="1240" priority="1511">
      <formula>$R568&gt;0</formula>
    </cfRule>
    <cfRule type="expression" dxfId="1239" priority="1512">
      <formula>$G568="out"</formula>
    </cfRule>
    <cfRule type="containsText" dxfId="1238" priority="1513" operator="containsText" text="Out">
      <formula>NOT(ISERROR(SEARCH("Out",G568)))</formula>
    </cfRule>
    <cfRule type="expression" dxfId="1237" priority="1514">
      <formula>$D568=1</formula>
    </cfRule>
  </conditionalFormatting>
  <conditionalFormatting sqref="H569:H571">
    <cfRule type="expression" dxfId="1236" priority="1509">
      <formula>$D569=2</formula>
    </cfRule>
  </conditionalFormatting>
  <conditionalFormatting sqref="I569:I571">
    <cfRule type="expression" dxfId="1235" priority="1515">
      <formula>$D569=2</formula>
    </cfRule>
  </conditionalFormatting>
  <conditionalFormatting sqref="C558">
    <cfRule type="expression" dxfId="1234" priority="1505">
      <formula>$D558=1</formula>
    </cfRule>
    <cfRule type="expression" dxfId="1233" priority="1506">
      <formula>$D558=2</formula>
    </cfRule>
    <cfRule type="expression" dxfId="1232" priority="1507">
      <formula>$D558=0</formula>
    </cfRule>
  </conditionalFormatting>
  <conditionalFormatting sqref="Q558">
    <cfRule type="expression" dxfId="1231" priority="1504">
      <formula>$D558=1</formula>
    </cfRule>
  </conditionalFormatting>
  <conditionalFormatting sqref="H558:P558">
    <cfRule type="expression" dxfId="1230" priority="1503">
      <formula>$D558=1</formula>
    </cfRule>
  </conditionalFormatting>
  <conditionalFormatting sqref="H558:Q558">
    <cfRule type="expression" dxfId="1229" priority="1495">
      <formula>$D558=2</formula>
    </cfRule>
    <cfRule type="containsText" dxfId="1228" priority="1497" operator="containsText" text="n/a">
      <formula>NOT(ISERROR(SEARCH("n/a",H558)))</formula>
    </cfRule>
    <cfRule type="expression" dxfId="1227" priority="1498">
      <formula>$R558&gt;0</formula>
    </cfRule>
    <cfRule type="expression" dxfId="1226" priority="1499">
      <formula>$G558="out"</formula>
    </cfRule>
    <cfRule type="containsText" dxfId="1225" priority="1500" operator="containsText" text="Out">
      <formula>NOT(ISERROR(SEARCH("Out",H558)))</formula>
    </cfRule>
    <cfRule type="expression" dxfId="1224" priority="1501">
      <formula>$D558=1</formula>
    </cfRule>
  </conditionalFormatting>
  <conditionalFormatting sqref="H558">
    <cfRule type="expression" dxfId="1223" priority="1496">
      <formula>$D558=2</formula>
    </cfRule>
  </conditionalFormatting>
  <conditionalFormatting sqref="I558">
    <cfRule type="expression" dxfId="1222" priority="1502">
      <formula>$D558=2</formula>
    </cfRule>
  </conditionalFormatting>
  <conditionalFormatting sqref="C557">
    <cfRule type="expression" dxfId="1221" priority="1492">
      <formula>$D557=1</formula>
    </cfRule>
    <cfRule type="expression" dxfId="1220" priority="1493">
      <formula>$D557=2</formula>
    </cfRule>
    <cfRule type="expression" dxfId="1219" priority="1494">
      <formula>$D557=0</formula>
    </cfRule>
  </conditionalFormatting>
  <conditionalFormatting sqref="G557">
    <cfRule type="expression" dxfId="1218" priority="1491">
      <formula>$D557=1</formula>
    </cfRule>
  </conditionalFormatting>
  <conditionalFormatting sqref="Q557">
    <cfRule type="expression" dxfId="1217" priority="1490">
      <formula>$D557=1</formula>
    </cfRule>
  </conditionalFormatting>
  <conditionalFormatting sqref="H557:P557">
    <cfRule type="expression" dxfId="1216" priority="1489">
      <formula>$D557=1</formula>
    </cfRule>
  </conditionalFormatting>
  <conditionalFormatting sqref="G557:Q557">
    <cfRule type="expression" dxfId="1215" priority="1481">
      <formula>$D557=2</formula>
    </cfRule>
    <cfRule type="containsText" dxfId="1214" priority="1483" operator="containsText" text="n/a">
      <formula>NOT(ISERROR(SEARCH("n/a",G557)))</formula>
    </cfRule>
    <cfRule type="expression" dxfId="1213" priority="1484">
      <formula>$R557&gt;0</formula>
    </cfRule>
    <cfRule type="expression" dxfId="1212" priority="1485">
      <formula>$G557="out"</formula>
    </cfRule>
    <cfRule type="containsText" dxfId="1211" priority="1486" operator="containsText" text="Out">
      <formula>NOT(ISERROR(SEARCH("Out",G557)))</formula>
    </cfRule>
    <cfRule type="expression" dxfId="1210" priority="1487">
      <formula>$D557=1</formula>
    </cfRule>
  </conditionalFormatting>
  <conditionalFormatting sqref="H557">
    <cfRule type="expression" dxfId="1209" priority="1482">
      <formula>$D557=2</formula>
    </cfRule>
  </conditionalFormatting>
  <conditionalFormatting sqref="I557">
    <cfRule type="expression" dxfId="1208" priority="1488">
      <formula>$D557=2</formula>
    </cfRule>
  </conditionalFormatting>
  <conditionalFormatting sqref="C559:C561">
    <cfRule type="expression" dxfId="1207" priority="1478">
      <formula>$D559=1</formula>
    </cfRule>
    <cfRule type="expression" dxfId="1206" priority="1479">
      <formula>$D559=2</formula>
    </cfRule>
    <cfRule type="expression" dxfId="1205" priority="1480">
      <formula>$D559=0</formula>
    </cfRule>
  </conditionalFormatting>
  <conditionalFormatting sqref="G558:G561">
    <cfRule type="expression" dxfId="1204" priority="1477">
      <formula>$D558=1</formula>
    </cfRule>
  </conditionalFormatting>
  <conditionalFormatting sqref="Q559:Q561">
    <cfRule type="expression" dxfId="1203" priority="1476">
      <formula>$D559=1</formula>
    </cfRule>
  </conditionalFormatting>
  <conditionalFormatting sqref="H559:P561">
    <cfRule type="expression" dxfId="1202" priority="1475">
      <formula>$D559=1</formula>
    </cfRule>
  </conditionalFormatting>
  <conditionalFormatting sqref="G560:Q561 H559:Q559 G558:G559">
    <cfRule type="expression" dxfId="1201" priority="1467">
      <formula>$D558=2</formula>
    </cfRule>
    <cfRule type="containsText" dxfId="1200" priority="1469" operator="containsText" text="n/a">
      <formula>NOT(ISERROR(SEARCH("n/a",G558)))</formula>
    </cfRule>
    <cfRule type="expression" dxfId="1199" priority="1470">
      <formula>$R558&gt;0</formula>
    </cfRule>
    <cfRule type="expression" dxfId="1198" priority="1471">
      <formula>$G558="out"</formula>
    </cfRule>
    <cfRule type="containsText" dxfId="1197" priority="1472" operator="containsText" text="Out">
      <formula>NOT(ISERROR(SEARCH("Out",G558)))</formula>
    </cfRule>
    <cfRule type="expression" dxfId="1196" priority="1473">
      <formula>$D558=1</formula>
    </cfRule>
  </conditionalFormatting>
  <conditionalFormatting sqref="H559:H561">
    <cfRule type="expression" dxfId="1195" priority="1468">
      <formula>$D559=2</formula>
    </cfRule>
  </conditionalFormatting>
  <conditionalFormatting sqref="I559:I561">
    <cfRule type="expression" dxfId="1194" priority="1474">
      <formula>$D559=2</formula>
    </cfRule>
  </conditionalFormatting>
  <conditionalFormatting sqref="C577">
    <cfRule type="expression" dxfId="1193" priority="1464">
      <formula>$D577=1</formula>
    </cfRule>
    <cfRule type="expression" dxfId="1192" priority="1465">
      <formula>$D577=2</formula>
    </cfRule>
    <cfRule type="expression" dxfId="1191" priority="1466">
      <formula>$D577=0</formula>
    </cfRule>
  </conditionalFormatting>
  <conditionalFormatting sqref="G577">
    <cfRule type="expression" dxfId="1190" priority="1463">
      <formula>$D577=1</formula>
    </cfRule>
  </conditionalFormatting>
  <conditionalFormatting sqref="Q577">
    <cfRule type="expression" dxfId="1189" priority="1462">
      <formula>$D577=1</formula>
    </cfRule>
  </conditionalFormatting>
  <conditionalFormatting sqref="H577:P577">
    <cfRule type="expression" dxfId="1188" priority="1461">
      <formula>$D577=1</formula>
    </cfRule>
  </conditionalFormatting>
  <conditionalFormatting sqref="G577:Q577">
    <cfRule type="expression" dxfId="1187" priority="1453">
      <formula>$D577=2</formula>
    </cfRule>
    <cfRule type="containsText" dxfId="1186" priority="1455" operator="containsText" text="n/a">
      <formula>NOT(ISERROR(SEARCH("n/a",G577)))</formula>
    </cfRule>
    <cfRule type="expression" dxfId="1185" priority="1456">
      <formula>$R577&gt;0</formula>
    </cfRule>
    <cfRule type="expression" dxfId="1184" priority="1457">
      <formula>$G577="out"</formula>
    </cfRule>
    <cfRule type="containsText" dxfId="1183" priority="1458" operator="containsText" text="Out">
      <formula>NOT(ISERROR(SEARCH("Out",G577)))</formula>
    </cfRule>
    <cfRule type="expression" dxfId="1182" priority="1459">
      <formula>$D577=1</formula>
    </cfRule>
  </conditionalFormatting>
  <conditionalFormatting sqref="H577">
    <cfRule type="expression" dxfId="1181" priority="1454">
      <formula>$D577=2</formula>
    </cfRule>
  </conditionalFormatting>
  <conditionalFormatting sqref="I577">
    <cfRule type="expression" dxfId="1180" priority="1460">
      <formula>$D577=2</formula>
    </cfRule>
  </conditionalFormatting>
  <conditionalFormatting sqref="C574">
    <cfRule type="expression" dxfId="1179" priority="1450">
      <formula>$D574=1</formula>
    </cfRule>
    <cfRule type="expression" dxfId="1178" priority="1451">
      <formula>$D574=2</formula>
    </cfRule>
    <cfRule type="expression" dxfId="1177" priority="1452">
      <formula>$D574=0</formula>
    </cfRule>
  </conditionalFormatting>
  <conditionalFormatting sqref="G574">
    <cfRule type="expression" dxfId="1176" priority="1449">
      <formula>$D574=1</formula>
    </cfRule>
  </conditionalFormatting>
  <conditionalFormatting sqref="Q574">
    <cfRule type="expression" dxfId="1175" priority="1448">
      <formula>$D574=1</formula>
    </cfRule>
  </conditionalFormatting>
  <conditionalFormatting sqref="H574:P574">
    <cfRule type="expression" dxfId="1174" priority="1447">
      <formula>$D574=1</formula>
    </cfRule>
  </conditionalFormatting>
  <conditionalFormatting sqref="G574:Q574">
    <cfRule type="expression" dxfId="1173" priority="1439">
      <formula>$D574=2</formula>
    </cfRule>
    <cfRule type="containsText" dxfId="1172" priority="1441" operator="containsText" text="n/a">
      <formula>NOT(ISERROR(SEARCH("n/a",G574)))</formula>
    </cfRule>
    <cfRule type="expression" dxfId="1171" priority="1442">
      <formula>$R574&gt;0</formula>
    </cfRule>
    <cfRule type="expression" dxfId="1170" priority="1443">
      <formula>$G574="out"</formula>
    </cfRule>
    <cfRule type="containsText" dxfId="1169" priority="1444" operator="containsText" text="Out">
      <formula>NOT(ISERROR(SEARCH("Out",G574)))</formula>
    </cfRule>
    <cfRule type="expression" dxfId="1168" priority="1445">
      <formula>$D574=1</formula>
    </cfRule>
  </conditionalFormatting>
  <conditionalFormatting sqref="H574">
    <cfRule type="expression" dxfId="1167" priority="1440">
      <formula>$D574=2</formula>
    </cfRule>
  </conditionalFormatting>
  <conditionalFormatting sqref="I574">
    <cfRule type="expression" dxfId="1166" priority="1446">
      <formula>$D574=2</formula>
    </cfRule>
  </conditionalFormatting>
  <conditionalFormatting sqref="C573">
    <cfRule type="expression" dxfId="1165" priority="1436">
      <formula>$D573=1</formula>
    </cfRule>
    <cfRule type="expression" dxfId="1164" priority="1437">
      <formula>$D573=2</formula>
    </cfRule>
    <cfRule type="expression" dxfId="1163" priority="1438">
      <formula>$D573=0</formula>
    </cfRule>
  </conditionalFormatting>
  <conditionalFormatting sqref="G573">
    <cfRule type="expression" dxfId="1162" priority="1435">
      <formula>$D573=1</formula>
    </cfRule>
  </conditionalFormatting>
  <conditionalFormatting sqref="Q573">
    <cfRule type="expression" dxfId="1161" priority="1434">
      <formula>$D573=1</formula>
    </cfRule>
  </conditionalFormatting>
  <conditionalFormatting sqref="H573:P573">
    <cfRule type="expression" dxfId="1160" priority="1433">
      <formula>$D573=1</formula>
    </cfRule>
  </conditionalFormatting>
  <conditionalFormatting sqref="G573:Q573">
    <cfRule type="expression" dxfId="1159" priority="1425">
      <formula>$D573=2</formula>
    </cfRule>
    <cfRule type="containsText" dxfId="1158" priority="1427" operator="containsText" text="n/a">
      <formula>NOT(ISERROR(SEARCH("n/a",G573)))</formula>
    </cfRule>
    <cfRule type="expression" dxfId="1157" priority="1428">
      <formula>$R573&gt;0</formula>
    </cfRule>
    <cfRule type="expression" dxfId="1156" priority="1429">
      <formula>$G573="out"</formula>
    </cfRule>
    <cfRule type="containsText" dxfId="1155" priority="1430" operator="containsText" text="Out">
      <formula>NOT(ISERROR(SEARCH("Out",G573)))</formula>
    </cfRule>
    <cfRule type="expression" dxfId="1154" priority="1431">
      <formula>$D573=1</formula>
    </cfRule>
  </conditionalFormatting>
  <conditionalFormatting sqref="H573">
    <cfRule type="expression" dxfId="1153" priority="1426">
      <formula>$D573=2</formula>
    </cfRule>
  </conditionalFormatting>
  <conditionalFormatting sqref="I573">
    <cfRule type="expression" dxfId="1152" priority="1432">
      <formula>$D573=2</formula>
    </cfRule>
  </conditionalFormatting>
  <conditionalFormatting sqref="C576">
    <cfRule type="expression" dxfId="1151" priority="1422">
      <formula>$D576=1</formula>
    </cfRule>
    <cfRule type="expression" dxfId="1150" priority="1423">
      <formula>$D576=2</formula>
    </cfRule>
    <cfRule type="expression" dxfId="1149" priority="1424">
      <formula>$D576=0</formula>
    </cfRule>
  </conditionalFormatting>
  <conditionalFormatting sqref="G576">
    <cfRule type="expression" dxfId="1148" priority="1421">
      <formula>$D576=1</formula>
    </cfRule>
  </conditionalFormatting>
  <conditionalFormatting sqref="Q576">
    <cfRule type="expression" dxfId="1147" priority="1420">
      <formula>$D576=1</formula>
    </cfRule>
  </conditionalFormatting>
  <conditionalFormatting sqref="H576:P576">
    <cfRule type="expression" dxfId="1146" priority="1419">
      <formula>$D576=1</formula>
    </cfRule>
  </conditionalFormatting>
  <conditionalFormatting sqref="G576:Q576">
    <cfRule type="expression" dxfId="1145" priority="1411">
      <formula>$D576=2</formula>
    </cfRule>
    <cfRule type="containsText" dxfId="1144" priority="1413" operator="containsText" text="n/a">
      <formula>NOT(ISERROR(SEARCH("n/a",G576)))</formula>
    </cfRule>
    <cfRule type="expression" dxfId="1143" priority="1414">
      <formula>$R576&gt;0</formula>
    </cfRule>
    <cfRule type="expression" dxfId="1142" priority="1415">
      <formula>$G576="out"</formula>
    </cfRule>
    <cfRule type="containsText" dxfId="1141" priority="1416" operator="containsText" text="Out">
      <formula>NOT(ISERROR(SEARCH("Out",G576)))</formula>
    </cfRule>
    <cfRule type="expression" dxfId="1140" priority="1417">
      <formula>$D576=1</formula>
    </cfRule>
  </conditionalFormatting>
  <conditionalFormatting sqref="H576">
    <cfRule type="expression" dxfId="1139" priority="1412">
      <formula>$D576=2</formula>
    </cfRule>
  </conditionalFormatting>
  <conditionalFormatting sqref="I576">
    <cfRule type="expression" dxfId="1138" priority="1418">
      <formula>$D576=2</formula>
    </cfRule>
  </conditionalFormatting>
  <conditionalFormatting sqref="C575">
    <cfRule type="expression" dxfId="1137" priority="1408">
      <formula>$D575=1</formula>
    </cfRule>
    <cfRule type="expression" dxfId="1136" priority="1409">
      <formula>$D575=2</formula>
    </cfRule>
    <cfRule type="expression" dxfId="1135" priority="1410">
      <formula>$D575=0</formula>
    </cfRule>
  </conditionalFormatting>
  <conditionalFormatting sqref="G575">
    <cfRule type="expression" dxfId="1134" priority="1407">
      <formula>$D575=1</formula>
    </cfRule>
  </conditionalFormatting>
  <conditionalFormatting sqref="Q575">
    <cfRule type="expression" dxfId="1133" priority="1406">
      <formula>$D575=1</formula>
    </cfRule>
  </conditionalFormatting>
  <conditionalFormatting sqref="H575:P575">
    <cfRule type="expression" dxfId="1132" priority="1405">
      <formula>$D575=1</formula>
    </cfRule>
  </conditionalFormatting>
  <conditionalFormatting sqref="G575:Q575">
    <cfRule type="expression" dxfId="1131" priority="1397">
      <formula>$D575=2</formula>
    </cfRule>
    <cfRule type="containsText" dxfId="1130" priority="1399" operator="containsText" text="n/a">
      <formula>NOT(ISERROR(SEARCH("n/a",G575)))</formula>
    </cfRule>
    <cfRule type="expression" dxfId="1129" priority="1400">
      <formula>$R575&gt;0</formula>
    </cfRule>
    <cfRule type="expression" dxfId="1128" priority="1401">
      <formula>$G575="out"</formula>
    </cfRule>
    <cfRule type="containsText" dxfId="1127" priority="1402" operator="containsText" text="Out">
      <formula>NOT(ISERROR(SEARCH("Out",G575)))</formula>
    </cfRule>
    <cfRule type="expression" dxfId="1126" priority="1403">
      <formula>$D575=1</formula>
    </cfRule>
  </conditionalFormatting>
  <conditionalFormatting sqref="H575">
    <cfRule type="expression" dxfId="1125" priority="1398">
      <formula>$D575=2</formula>
    </cfRule>
  </conditionalFormatting>
  <conditionalFormatting sqref="I575">
    <cfRule type="expression" dxfId="1124" priority="1404">
      <formula>$D575=2</formula>
    </cfRule>
  </conditionalFormatting>
  <conditionalFormatting sqref="C527:C528 C530">
    <cfRule type="expression" dxfId="1123" priority="1394">
      <formula>$D527=1</formula>
    </cfRule>
    <cfRule type="expression" dxfId="1122" priority="1395">
      <formula>$D527=2</formula>
    </cfRule>
    <cfRule type="expression" dxfId="1121" priority="1396">
      <formula>$D527=0</formula>
    </cfRule>
  </conditionalFormatting>
  <conditionalFormatting sqref="Q527:Q528 Q530">
    <cfRule type="expression" dxfId="1120" priority="1392">
      <formula>$D527=1</formula>
    </cfRule>
  </conditionalFormatting>
  <conditionalFormatting sqref="H527:P528 H530:P530">
    <cfRule type="expression" dxfId="1119" priority="1391">
      <formula>$D527=1</formula>
    </cfRule>
  </conditionalFormatting>
  <conditionalFormatting sqref="H530:Q530 H527:Q528">
    <cfRule type="expression" dxfId="1118" priority="1383">
      <formula>$D527=2</formula>
    </cfRule>
    <cfRule type="containsText" dxfId="1117" priority="1385" operator="containsText" text="n/a">
      <formula>NOT(ISERROR(SEARCH("n/a",H527)))</formula>
    </cfRule>
    <cfRule type="expression" dxfId="1116" priority="1386">
      <formula>$R527&gt;0</formula>
    </cfRule>
    <cfRule type="expression" dxfId="1115" priority="1387">
      <formula>$G527="out"</formula>
    </cfRule>
    <cfRule type="containsText" dxfId="1114" priority="1388" operator="containsText" text="Out">
      <formula>NOT(ISERROR(SEARCH("Out",H527)))</formula>
    </cfRule>
    <cfRule type="expression" dxfId="1113" priority="1389">
      <formula>$D527=1</formula>
    </cfRule>
  </conditionalFormatting>
  <conditionalFormatting sqref="H527:H528 H530">
    <cfRule type="expression" dxfId="1112" priority="1384">
      <formula>$D527=2</formula>
    </cfRule>
  </conditionalFormatting>
  <conditionalFormatting sqref="I527:I528 I530">
    <cfRule type="expression" dxfId="1111" priority="1390">
      <formula>$D527=2</formula>
    </cfRule>
  </conditionalFormatting>
  <conditionalFormatting sqref="G526:G530">
    <cfRule type="expression" dxfId="1110" priority="1382">
      <formula>$D526=1</formula>
    </cfRule>
  </conditionalFormatting>
  <conditionalFormatting sqref="G526:G530">
    <cfRule type="expression" dxfId="1109" priority="1376">
      <formula>$D526=2</formula>
    </cfRule>
    <cfRule type="containsText" dxfId="1108" priority="1377" operator="containsText" text="n/a">
      <formula>NOT(ISERROR(SEARCH("n/a",G526)))</formula>
    </cfRule>
    <cfRule type="expression" dxfId="1107" priority="1378">
      <formula>$R526&gt;0</formula>
    </cfRule>
    <cfRule type="expression" dxfId="1106" priority="1379">
      <formula>$G526="out"</formula>
    </cfRule>
    <cfRule type="containsText" dxfId="1105" priority="1380" operator="containsText" text="Out">
      <formula>NOT(ISERROR(SEARCH("Out",G526)))</formula>
    </cfRule>
    <cfRule type="expression" dxfId="1104" priority="1381">
      <formula>$D526=1</formula>
    </cfRule>
  </conditionalFormatting>
  <conditionalFormatting sqref="C526">
    <cfRule type="expression" dxfId="1103" priority="1373">
      <formula>$D526=1</formula>
    </cfRule>
    <cfRule type="expression" dxfId="1102" priority="1374">
      <formula>$D526=2</formula>
    </cfRule>
    <cfRule type="expression" dxfId="1101" priority="1375">
      <formula>$D526=0</formula>
    </cfRule>
  </conditionalFormatting>
  <conditionalFormatting sqref="Q526">
    <cfRule type="expression" dxfId="1100" priority="1372">
      <formula>$D526=1</formula>
    </cfRule>
  </conditionalFormatting>
  <conditionalFormatting sqref="H526:P526">
    <cfRule type="expression" dxfId="1099" priority="1371">
      <formula>$D526=1</formula>
    </cfRule>
  </conditionalFormatting>
  <conditionalFormatting sqref="H526:Q526">
    <cfRule type="expression" dxfId="1098" priority="1363">
      <formula>$D526=2</formula>
    </cfRule>
    <cfRule type="containsText" dxfId="1097" priority="1365" operator="containsText" text="n/a">
      <formula>NOT(ISERROR(SEARCH("n/a",H526)))</formula>
    </cfRule>
    <cfRule type="expression" dxfId="1096" priority="1366">
      <formula>$R526&gt;0</formula>
    </cfRule>
    <cfRule type="expression" dxfId="1095" priority="1367">
      <formula>$G526="out"</formula>
    </cfRule>
    <cfRule type="containsText" dxfId="1094" priority="1368" operator="containsText" text="Out">
      <formula>NOT(ISERROR(SEARCH("Out",H526)))</formula>
    </cfRule>
    <cfRule type="expression" dxfId="1093" priority="1369">
      <formula>$D526=1</formula>
    </cfRule>
  </conditionalFormatting>
  <conditionalFormatting sqref="H526">
    <cfRule type="expression" dxfId="1092" priority="1364">
      <formula>$D526=2</formula>
    </cfRule>
  </conditionalFormatting>
  <conditionalFormatting sqref="I526">
    <cfRule type="expression" dxfId="1091" priority="1370">
      <formula>$D526=2</formula>
    </cfRule>
  </conditionalFormatting>
  <conditionalFormatting sqref="C525">
    <cfRule type="expression" dxfId="1090" priority="1360">
      <formula>$D525=1</formula>
    </cfRule>
    <cfRule type="expression" dxfId="1089" priority="1361">
      <formula>$D525=2</formula>
    </cfRule>
    <cfRule type="expression" dxfId="1088" priority="1362">
      <formula>$D525=0</formula>
    </cfRule>
  </conditionalFormatting>
  <conditionalFormatting sqref="G525">
    <cfRule type="expression" dxfId="1087" priority="1359">
      <formula>$D525=1</formula>
    </cfRule>
  </conditionalFormatting>
  <conditionalFormatting sqref="Q525">
    <cfRule type="expression" dxfId="1086" priority="1358">
      <formula>$D525=1</formula>
    </cfRule>
  </conditionalFormatting>
  <conditionalFormatting sqref="H525:P525">
    <cfRule type="expression" dxfId="1085" priority="1357">
      <formula>$D525=1</formula>
    </cfRule>
  </conditionalFormatting>
  <conditionalFormatting sqref="G525:Q525">
    <cfRule type="expression" dxfId="1084" priority="1349">
      <formula>$D525=2</formula>
    </cfRule>
    <cfRule type="containsText" dxfId="1083" priority="1351" operator="containsText" text="n/a">
      <formula>NOT(ISERROR(SEARCH("n/a",G525)))</formula>
    </cfRule>
    <cfRule type="expression" dxfId="1082" priority="1352">
      <formula>$R525&gt;0</formula>
    </cfRule>
    <cfRule type="expression" dxfId="1081" priority="1353">
      <formula>$G525="out"</formula>
    </cfRule>
    <cfRule type="containsText" dxfId="1080" priority="1354" operator="containsText" text="Out">
      <formula>NOT(ISERROR(SEARCH("Out",G525)))</formula>
    </cfRule>
    <cfRule type="expression" dxfId="1079" priority="1355">
      <formula>$D525=1</formula>
    </cfRule>
  </conditionalFormatting>
  <conditionalFormatting sqref="H525">
    <cfRule type="expression" dxfId="1078" priority="1350">
      <formula>$D525=2</formula>
    </cfRule>
  </conditionalFormatting>
  <conditionalFormatting sqref="I525">
    <cfRule type="expression" dxfId="1077" priority="1356">
      <formula>$D525=2</formula>
    </cfRule>
  </conditionalFormatting>
  <conditionalFormatting sqref="C529">
    <cfRule type="expression" dxfId="1076" priority="1346">
      <formula>$D529=1</formula>
    </cfRule>
    <cfRule type="expression" dxfId="1075" priority="1347">
      <formula>$D529=2</formula>
    </cfRule>
    <cfRule type="expression" dxfId="1074" priority="1348">
      <formula>$D529=0</formula>
    </cfRule>
  </conditionalFormatting>
  <conditionalFormatting sqref="Q529">
    <cfRule type="expression" dxfId="1073" priority="1345">
      <formula>$D529=1</formula>
    </cfRule>
  </conditionalFormatting>
  <conditionalFormatting sqref="H529:P529">
    <cfRule type="expression" dxfId="1072" priority="1344">
      <formula>$D529=1</formula>
    </cfRule>
  </conditionalFormatting>
  <conditionalFormatting sqref="H529:Q529">
    <cfRule type="expression" dxfId="1071" priority="1336">
      <formula>$D529=2</formula>
    </cfRule>
    <cfRule type="containsText" dxfId="1070" priority="1338" operator="containsText" text="n/a">
      <formula>NOT(ISERROR(SEARCH("n/a",H529)))</formula>
    </cfRule>
    <cfRule type="expression" dxfId="1069" priority="1339">
      <formula>$R529&gt;0</formula>
    </cfRule>
    <cfRule type="expression" dxfId="1068" priority="1340">
      <formula>$G529="out"</formula>
    </cfRule>
    <cfRule type="containsText" dxfId="1067" priority="1341" operator="containsText" text="Out">
      <formula>NOT(ISERROR(SEARCH("Out",H529)))</formula>
    </cfRule>
    <cfRule type="expression" dxfId="1066" priority="1342">
      <formula>$D529=1</formula>
    </cfRule>
  </conditionalFormatting>
  <conditionalFormatting sqref="H529">
    <cfRule type="expression" dxfId="1065" priority="1337">
      <formula>$D529=2</formula>
    </cfRule>
  </conditionalFormatting>
  <conditionalFormatting sqref="I529">
    <cfRule type="expression" dxfId="1064" priority="1343">
      <formula>$D529=2</formula>
    </cfRule>
  </conditionalFormatting>
  <conditionalFormatting sqref="C57">
    <cfRule type="expression" dxfId="1063" priority="1333">
      <formula>$D57=1</formula>
    </cfRule>
    <cfRule type="expression" dxfId="1062" priority="1334">
      <formula>$D57=2</formula>
    </cfRule>
    <cfRule type="expression" dxfId="1061" priority="1335">
      <formula>$D57=0</formula>
    </cfRule>
  </conditionalFormatting>
  <conditionalFormatting sqref="Q57">
    <cfRule type="expression" dxfId="1060" priority="1331">
      <formula>$D57=1</formula>
    </cfRule>
  </conditionalFormatting>
  <conditionalFormatting sqref="H57:P57">
    <cfRule type="expression" dxfId="1059" priority="1330">
      <formula>$D57=1</formula>
    </cfRule>
  </conditionalFormatting>
  <conditionalFormatting sqref="H57:Q57">
    <cfRule type="expression" dxfId="1058" priority="1322">
      <formula>$D57=2</formula>
    </cfRule>
    <cfRule type="containsText" dxfId="1057" priority="1324" operator="containsText" text="n/a">
      <formula>NOT(ISERROR(SEARCH("n/a",H57)))</formula>
    </cfRule>
    <cfRule type="expression" dxfId="1056" priority="1325">
      <formula>$R57&gt;0</formula>
    </cfRule>
    <cfRule type="expression" dxfId="1055" priority="1326">
      <formula>$G57="out"</formula>
    </cfRule>
    <cfRule type="containsText" dxfId="1054" priority="1327" operator="containsText" text="Out">
      <formula>NOT(ISERROR(SEARCH("Out",H57)))</formula>
    </cfRule>
    <cfRule type="expression" dxfId="1053" priority="1328">
      <formula>$D57=1</formula>
    </cfRule>
  </conditionalFormatting>
  <conditionalFormatting sqref="H57">
    <cfRule type="expression" dxfId="1052" priority="1323">
      <formula>$D57=2</formula>
    </cfRule>
  </conditionalFormatting>
  <conditionalFormatting sqref="I57">
    <cfRule type="expression" dxfId="1051" priority="1329">
      <formula>$D57=2</formula>
    </cfRule>
  </conditionalFormatting>
  <conditionalFormatting sqref="C169">
    <cfRule type="expression" dxfId="1050" priority="1319">
      <formula>$D169=1</formula>
    </cfRule>
    <cfRule type="expression" dxfId="1049" priority="1320">
      <formula>$D169=2</formula>
    </cfRule>
    <cfRule type="expression" dxfId="1048" priority="1321">
      <formula>$D169=0</formula>
    </cfRule>
  </conditionalFormatting>
  <conditionalFormatting sqref="G169">
    <cfRule type="expression" dxfId="1047" priority="1318">
      <formula>$D169=1</formula>
    </cfRule>
  </conditionalFormatting>
  <conditionalFormatting sqref="Q169">
    <cfRule type="expression" dxfId="1046" priority="1317">
      <formula>$D169=1</formula>
    </cfRule>
  </conditionalFormatting>
  <conditionalFormatting sqref="H169:P169">
    <cfRule type="expression" dxfId="1045" priority="1316">
      <formula>$D169=1</formula>
    </cfRule>
  </conditionalFormatting>
  <conditionalFormatting sqref="G169:Q169">
    <cfRule type="expression" dxfId="1044" priority="1308">
      <formula>$D169=2</formula>
    </cfRule>
    <cfRule type="containsText" dxfId="1043" priority="1310" operator="containsText" text="n/a">
      <formula>NOT(ISERROR(SEARCH("n/a",G169)))</formula>
    </cfRule>
    <cfRule type="expression" dxfId="1042" priority="1311">
      <formula>$R169&gt;0</formula>
    </cfRule>
    <cfRule type="expression" dxfId="1041" priority="1312">
      <formula>$G169="out"</formula>
    </cfRule>
    <cfRule type="containsText" dxfId="1040" priority="1313" operator="containsText" text="Out">
      <formula>NOT(ISERROR(SEARCH("Out",G169)))</formula>
    </cfRule>
    <cfRule type="expression" dxfId="1039" priority="1314">
      <formula>$D169=1</formula>
    </cfRule>
  </conditionalFormatting>
  <conditionalFormatting sqref="H169">
    <cfRule type="expression" dxfId="1038" priority="1309">
      <formula>$D169=2</formula>
    </cfRule>
  </conditionalFormatting>
  <conditionalFormatting sqref="I169">
    <cfRule type="expression" dxfId="1037" priority="1315">
      <formula>$D169=2</formula>
    </cfRule>
  </conditionalFormatting>
  <conditionalFormatting sqref="C254">
    <cfRule type="expression" dxfId="1036" priority="1305">
      <formula>$D254=1</formula>
    </cfRule>
    <cfRule type="expression" dxfId="1035" priority="1306">
      <formula>$D254=2</formula>
    </cfRule>
    <cfRule type="expression" dxfId="1034" priority="1307">
      <formula>$D254=0</formula>
    </cfRule>
  </conditionalFormatting>
  <conditionalFormatting sqref="G254">
    <cfRule type="expression" dxfId="1033" priority="1304">
      <formula>$D254=1</formula>
    </cfRule>
  </conditionalFormatting>
  <conditionalFormatting sqref="O254 Q254">
    <cfRule type="expression" dxfId="1032" priority="1303">
      <formula>$D254=1</formula>
    </cfRule>
  </conditionalFormatting>
  <conditionalFormatting sqref="H254:P254">
    <cfRule type="expression" dxfId="1031" priority="1302">
      <formula>$D254=1</formula>
    </cfRule>
  </conditionalFormatting>
  <conditionalFormatting sqref="G254:Q254">
    <cfRule type="expression" dxfId="1030" priority="1294">
      <formula>$D254=2</formula>
    </cfRule>
    <cfRule type="containsText" dxfId="1029" priority="1296" operator="containsText" text="n/a">
      <formula>NOT(ISERROR(SEARCH("n/a",G254)))</formula>
    </cfRule>
    <cfRule type="expression" dxfId="1028" priority="1297">
      <formula>$R254&gt;0</formula>
    </cfRule>
    <cfRule type="expression" dxfId="1027" priority="1298">
      <formula>$G254="out"</formula>
    </cfRule>
    <cfRule type="containsText" dxfId="1026" priority="1299" operator="containsText" text="Out">
      <formula>NOT(ISERROR(SEARCH("Out",G254)))</formula>
    </cfRule>
    <cfRule type="expression" dxfId="1025" priority="1300">
      <formula>$D254=1</formula>
    </cfRule>
  </conditionalFormatting>
  <conditionalFormatting sqref="H254">
    <cfRule type="expression" dxfId="1024" priority="1295">
      <formula>$D254=2</formula>
    </cfRule>
  </conditionalFormatting>
  <conditionalFormatting sqref="I254">
    <cfRule type="expression" dxfId="1023" priority="1301">
      <formula>$D254=2</formula>
    </cfRule>
  </conditionalFormatting>
  <conditionalFormatting sqref="C304">
    <cfRule type="expression" dxfId="1022" priority="1291">
      <formula>$D304=1</formula>
    </cfRule>
    <cfRule type="expression" dxfId="1021" priority="1292">
      <formula>$D304=2</formula>
    </cfRule>
    <cfRule type="expression" dxfId="1020" priority="1293">
      <formula>$D304=0</formula>
    </cfRule>
  </conditionalFormatting>
  <conditionalFormatting sqref="G304">
    <cfRule type="expression" dxfId="1019" priority="1290">
      <formula>$D304=1</formula>
    </cfRule>
  </conditionalFormatting>
  <conditionalFormatting sqref="Q304">
    <cfRule type="expression" dxfId="1018" priority="1289">
      <formula>$D304=1</formula>
    </cfRule>
  </conditionalFormatting>
  <conditionalFormatting sqref="H304:P304">
    <cfRule type="expression" dxfId="1017" priority="1288">
      <formula>$D304=1</formula>
    </cfRule>
  </conditionalFormatting>
  <conditionalFormatting sqref="G304:Q304">
    <cfRule type="expression" dxfId="1016" priority="1280">
      <formula>$D304=2</formula>
    </cfRule>
    <cfRule type="containsText" dxfId="1015" priority="1282" operator="containsText" text="n/a">
      <formula>NOT(ISERROR(SEARCH("n/a",G304)))</formula>
    </cfRule>
    <cfRule type="expression" dxfId="1014" priority="1283">
      <formula>$R304&gt;0</formula>
    </cfRule>
    <cfRule type="expression" dxfId="1013" priority="1284">
      <formula>$G304="out"</formula>
    </cfRule>
    <cfRule type="containsText" dxfId="1012" priority="1285" operator="containsText" text="Out">
      <formula>NOT(ISERROR(SEARCH("Out",G304)))</formula>
    </cfRule>
    <cfRule type="expression" dxfId="1011" priority="1286">
      <formula>$D304=1</formula>
    </cfRule>
  </conditionalFormatting>
  <conditionalFormatting sqref="H304">
    <cfRule type="expression" dxfId="1010" priority="1281">
      <formula>$D304=2</formula>
    </cfRule>
  </conditionalFormatting>
  <conditionalFormatting sqref="I304">
    <cfRule type="expression" dxfId="1009" priority="1287">
      <formula>$D304=2</formula>
    </cfRule>
  </conditionalFormatting>
  <conditionalFormatting sqref="C181">
    <cfRule type="expression" dxfId="1008" priority="1277">
      <formula>$D181=1</formula>
    </cfRule>
    <cfRule type="expression" dxfId="1007" priority="1278">
      <formula>$D181=2</formula>
    </cfRule>
    <cfRule type="expression" dxfId="1006" priority="1279">
      <formula>$D181=0</formula>
    </cfRule>
  </conditionalFormatting>
  <conditionalFormatting sqref="G181">
    <cfRule type="expression" dxfId="1005" priority="1276">
      <formula>$D181=1</formula>
    </cfRule>
  </conditionalFormatting>
  <conditionalFormatting sqref="Q181">
    <cfRule type="expression" dxfId="1004" priority="1275">
      <formula>$D181=1</formula>
    </cfRule>
  </conditionalFormatting>
  <conditionalFormatting sqref="H181:P181">
    <cfRule type="expression" dxfId="1003" priority="1274">
      <formula>$D181=1</formula>
    </cfRule>
  </conditionalFormatting>
  <conditionalFormatting sqref="G181:Q181">
    <cfRule type="expression" dxfId="1002" priority="1266">
      <formula>$D181=2</formula>
    </cfRule>
    <cfRule type="containsText" dxfId="1001" priority="1268" operator="containsText" text="n/a">
      <formula>NOT(ISERROR(SEARCH("n/a",G181)))</formula>
    </cfRule>
    <cfRule type="expression" dxfId="1000" priority="1269">
      <formula>$R181&gt;0</formula>
    </cfRule>
    <cfRule type="expression" dxfId="999" priority="1270">
      <formula>$G181="out"</formula>
    </cfRule>
    <cfRule type="containsText" dxfId="998" priority="1271" operator="containsText" text="Out">
      <formula>NOT(ISERROR(SEARCH("Out",G181)))</formula>
    </cfRule>
    <cfRule type="expression" dxfId="997" priority="1272">
      <formula>$D181=1</formula>
    </cfRule>
  </conditionalFormatting>
  <conditionalFormatting sqref="H181">
    <cfRule type="expression" dxfId="996" priority="1267">
      <formula>$D181=2</formula>
    </cfRule>
  </conditionalFormatting>
  <conditionalFormatting sqref="I181">
    <cfRule type="expression" dxfId="995" priority="1273">
      <formula>$D181=2</formula>
    </cfRule>
  </conditionalFormatting>
  <conditionalFormatting sqref="C495:C497 C493 C499:C500">
    <cfRule type="expression" dxfId="994" priority="1263">
      <formula>$D493=1</formula>
    </cfRule>
    <cfRule type="expression" dxfId="993" priority="1264">
      <formula>$D493=2</formula>
    </cfRule>
    <cfRule type="expression" dxfId="992" priority="1265">
      <formula>$D493=0</formula>
    </cfRule>
  </conditionalFormatting>
  <conditionalFormatting sqref="G493 G495:G500">
    <cfRule type="expression" dxfId="991" priority="1262">
      <formula>$D493=1</formula>
    </cfRule>
  </conditionalFormatting>
  <conditionalFormatting sqref="Q493">
    <cfRule type="expression" dxfId="990" priority="1261">
      <formula>$D493=1</formula>
    </cfRule>
  </conditionalFormatting>
  <conditionalFormatting sqref="H493:P493">
    <cfRule type="expression" dxfId="989" priority="1260">
      <formula>$D493=1</formula>
    </cfRule>
  </conditionalFormatting>
  <conditionalFormatting sqref="G493:Q493 G495:G500">
    <cfRule type="expression" dxfId="988" priority="1252">
      <formula>$D493=2</formula>
    </cfRule>
    <cfRule type="containsText" dxfId="987" priority="1254" operator="containsText" text="n/a">
      <formula>NOT(ISERROR(SEARCH("n/a",G493)))</formula>
    </cfRule>
    <cfRule type="expression" dxfId="986" priority="1255">
      <formula>$R493&gt;0</formula>
    </cfRule>
    <cfRule type="expression" dxfId="985" priority="1256">
      <formula>$G493="out"</formula>
    </cfRule>
    <cfRule type="containsText" dxfId="984" priority="1257" operator="containsText" text="Out">
      <formula>NOT(ISERROR(SEARCH("Out",G493)))</formula>
    </cfRule>
    <cfRule type="expression" dxfId="983" priority="1258">
      <formula>$D493=1</formula>
    </cfRule>
  </conditionalFormatting>
  <conditionalFormatting sqref="H493">
    <cfRule type="expression" dxfId="982" priority="1253">
      <formula>$D493=2</formula>
    </cfRule>
  </conditionalFormatting>
  <conditionalFormatting sqref="I493">
    <cfRule type="expression" dxfId="981" priority="1259">
      <formula>$D493=2</formula>
    </cfRule>
  </conditionalFormatting>
  <conditionalFormatting sqref="Q495:Q500">
    <cfRule type="expression" dxfId="980" priority="1251">
      <formula>$D495=1</formula>
    </cfRule>
  </conditionalFormatting>
  <conditionalFormatting sqref="H495:P500">
    <cfRule type="expression" dxfId="979" priority="1250">
      <formula>$D495=1</formula>
    </cfRule>
  </conditionalFormatting>
  <conditionalFormatting sqref="H495:Q500">
    <cfRule type="expression" dxfId="978" priority="1242">
      <formula>$D495=2</formula>
    </cfRule>
    <cfRule type="containsText" dxfId="977" priority="1244" operator="containsText" text="n/a">
      <formula>NOT(ISERROR(SEARCH("n/a",H495)))</formula>
    </cfRule>
    <cfRule type="expression" dxfId="976" priority="1245">
      <formula>$R495&gt;0</formula>
    </cfRule>
    <cfRule type="expression" dxfId="975" priority="1246">
      <formula>$G495="out"</formula>
    </cfRule>
    <cfRule type="containsText" dxfId="974" priority="1247" operator="containsText" text="Out">
      <formula>NOT(ISERROR(SEARCH("Out",H495)))</formula>
    </cfRule>
    <cfRule type="expression" dxfId="973" priority="1248">
      <formula>$D495=1</formula>
    </cfRule>
  </conditionalFormatting>
  <conditionalFormatting sqref="H495:H500">
    <cfRule type="expression" dxfId="972" priority="1243">
      <formula>$D495=2</formula>
    </cfRule>
  </conditionalFormatting>
  <conditionalFormatting sqref="I495:I500">
    <cfRule type="expression" dxfId="971" priority="1249">
      <formula>$D495=2</formula>
    </cfRule>
  </conditionalFormatting>
  <conditionalFormatting sqref="C494">
    <cfRule type="expression" dxfId="970" priority="1239">
      <formula>$D494=1</formula>
    </cfRule>
    <cfRule type="expression" dxfId="969" priority="1240">
      <formula>$D494=2</formula>
    </cfRule>
    <cfRule type="expression" dxfId="968" priority="1241">
      <formula>$D494=0</formula>
    </cfRule>
  </conditionalFormatting>
  <conditionalFormatting sqref="G494">
    <cfRule type="expression" dxfId="967" priority="1238">
      <formula>$D494=1</formula>
    </cfRule>
  </conditionalFormatting>
  <conditionalFormatting sqref="G494">
    <cfRule type="expression" dxfId="966" priority="1232">
      <formula>$D494=2</formula>
    </cfRule>
    <cfRule type="containsText" dxfId="965" priority="1233" operator="containsText" text="n/a">
      <formula>NOT(ISERROR(SEARCH("n/a",G494)))</formula>
    </cfRule>
    <cfRule type="expression" dxfId="964" priority="1234">
      <formula>$R494&gt;0</formula>
    </cfRule>
    <cfRule type="expression" dxfId="963" priority="1235">
      <formula>$G494="out"</formula>
    </cfRule>
    <cfRule type="containsText" dxfId="962" priority="1236" operator="containsText" text="Out">
      <formula>NOT(ISERROR(SEARCH("Out",G494)))</formula>
    </cfRule>
    <cfRule type="expression" dxfId="961" priority="1237">
      <formula>$D494=1</formula>
    </cfRule>
  </conditionalFormatting>
  <conditionalFormatting sqref="Q494">
    <cfRule type="expression" dxfId="960" priority="1231">
      <formula>$D494=1</formula>
    </cfRule>
  </conditionalFormatting>
  <conditionalFormatting sqref="H494:P494">
    <cfRule type="expression" dxfId="959" priority="1230">
      <formula>$D494=1</formula>
    </cfRule>
  </conditionalFormatting>
  <conditionalFormatting sqref="H494:Q494">
    <cfRule type="expression" dxfId="958" priority="1222">
      <formula>$D494=2</formula>
    </cfRule>
    <cfRule type="containsText" dxfId="957" priority="1224" operator="containsText" text="n/a">
      <formula>NOT(ISERROR(SEARCH("n/a",H494)))</formula>
    </cfRule>
    <cfRule type="expression" dxfId="956" priority="1225">
      <formula>$R494&gt;0</formula>
    </cfRule>
    <cfRule type="expression" dxfId="955" priority="1226">
      <formula>$G494="out"</formula>
    </cfRule>
    <cfRule type="containsText" dxfId="954" priority="1227" operator="containsText" text="Out">
      <formula>NOT(ISERROR(SEARCH("Out",H494)))</formula>
    </cfRule>
    <cfRule type="expression" dxfId="953" priority="1228">
      <formula>$D494=1</formula>
    </cfRule>
  </conditionalFormatting>
  <conditionalFormatting sqref="H494">
    <cfRule type="expression" dxfId="952" priority="1223">
      <formula>$D494=2</formula>
    </cfRule>
  </conditionalFormatting>
  <conditionalFormatting sqref="I494">
    <cfRule type="expression" dxfId="951" priority="1229">
      <formula>$D494=2</formula>
    </cfRule>
  </conditionalFormatting>
  <conditionalFormatting sqref="C498">
    <cfRule type="expression" dxfId="950" priority="1219">
      <formula>$D498=1</formula>
    </cfRule>
    <cfRule type="expression" dxfId="949" priority="1220">
      <formula>$D498=2</formula>
    </cfRule>
    <cfRule type="expression" dxfId="948" priority="1221">
      <formula>$D498=0</formula>
    </cfRule>
  </conditionalFormatting>
  <conditionalFormatting sqref="Q435">
    <cfRule type="expression" dxfId="947" priority="1211">
      <formula>$D435=1</formula>
    </cfRule>
  </conditionalFormatting>
  <conditionalFormatting sqref="I435:P435">
    <cfRule type="expression" dxfId="946" priority="1210">
      <formula>$D435=1</formula>
    </cfRule>
  </conditionalFormatting>
  <conditionalFormatting sqref="I435:Q435">
    <cfRule type="expression" dxfId="945" priority="1203">
      <formula>$D435=2</formula>
    </cfRule>
    <cfRule type="containsText" dxfId="944" priority="1204" operator="containsText" text="n/a">
      <formula>NOT(ISERROR(SEARCH("n/a",I435)))</formula>
    </cfRule>
    <cfRule type="expression" dxfId="943" priority="1205">
      <formula>$R435&gt;0</formula>
    </cfRule>
    <cfRule type="expression" dxfId="942" priority="1206">
      <formula>$G435="out"</formula>
    </cfRule>
    <cfRule type="containsText" dxfId="941" priority="1207" operator="containsText" text="Out">
      <formula>NOT(ISERROR(SEARCH("Out",I435)))</formula>
    </cfRule>
    <cfRule type="expression" dxfId="940" priority="1208">
      <formula>$D435=1</formula>
    </cfRule>
  </conditionalFormatting>
  <conditionalFormatting sqref="I435">
    <cfRule type="expression" dxfId="939" priority="1209">
      <formula>$D435=2</formula>
    </cfRule>
  </conditionalFormatting>
  <conditionalFormatting sqref="H435">
    <cfRule type="expression" dxfId="938" priority="1202">
      <formula>$D435=1</formula>
    </cfRule>
  </conditionalFormatting>
  <conditionalFormatting sqref="H435">
    <cfRule type="expression" dxfId="937" priority="1195">
      <formula>$D435=2</formula>
    </cfRule>
    <cfRule type="containsText" dxfId="936" priority="1197" operator="containsText" text="n/a">
      <formula>NOT(ISERROR(SEARCH("n/a",H435)))</formula>
    </cfRule>
    <cfRule type="expression" dxfId="935" priority="1198">
      <formula>$R435&gt;0</formula>
    </cfRule>
    <cfRule type="expression" dxfId="934" priority="1199">
      <formula>$G435="out"</formula>
    </cfRule>
    <cfRule type="containsText" dxfId="933" priority="1200" operator="containsText" text="Out">
      <formula>NOT(ISERROR(SEARCH("Out",H435)))</formula>
    </cfRule>
    <cfRule type="expression" dxfId="932" priority="1201">
      <formula>$D435=1</formula>
    </cfRule>
  </conditionalFormatting>
  <conditionalFormatting sqref="H435">
    <cfRule type="expression" dxfId="931" priority="1196">
      <formula>$D435=2</formula>
    </cfRule>
  </conditionalFormatting>
  <conditionalFormatting sqref="C435">
    <cfRule type="expression" dxfId="930" priority="1192">
      <formula>$D435=1</formula>
    </cfRule>
    <cfRule type="expression" dxfId="929" priority="1193">
      <formula>$D435=2</formula>
    </cfRule>
    <cfRule type="expression" dxfId="928" priority="1194">
      <formula>$D435=0</formula>
    </cfRule>
  </conditionalFormatting>
  <conditionalFormatting sqref="G435">
    <cfRule type="expression" dxfId="927" priority="1191">
      <formula>$D435=1</formula>
    </cfRule>
  </conditionalFormatting>
  <conditionalFormatting sqref="G435">
    <cfRule type="expression" dxfId="926" priority="1185">
      <formula>$D435=2</formula>
    </cfRule>
    <cfRule type="containsText" dxfId="925" priority="1186" operator="containsText" text="n/a">
      <formula>NOT(ISERROR(SEARCH("n/a",G435)))</formula>
    </cfRule>
    <cfRule type="expression" dxfId="924" priority="1187">
      <formula>$R435&gt;0</formula>
    </cfRule>
    <cfRule type="expression" dxfId="923" priority="1188">
      <formula>$G435="out"</formula>
    </cfRule>
    <cfRule type="containsText" dxfId="922" priority="1189" operator="containsText" text="Out">
      <formula>NOT(ISERROR(SEARCH("Out",G435)))</formula>
    </cfRule>
    <cfRule type="expression" dxfId="921" priority="1190">
      <formula>$D435=1</formula>
    </cfRule>
  </conditionalFormatting>
  <conditionalFormatting sqref="C670">
    <cfRule type="expression" dxfId="920" priority="1101">
      <formula>$D670=1</formula>
    </cfRule>
    <cfRule type="expression" dxfId="919" priority="1102">
      <formula>$D670=2</formula>
    </cfRule>
    <cfRule type="expression" dxfId="918" priority="1103">
      <formula>$D670=0</formula>
    </cfRule>
  </conditionalFormatting>
  <conditionalFormatting sqref="G670:G671">
    <cfRule type="expression" dxfId="917" priority="1100">
      <formula>$D670=1</formula>
    </cfRule>
  </conditionalFormatting>
  <conditionalFormatting sqref="Q670">
    <cfRule type="expression" dxfId="916" priority="1099">
      <formula>$D670=1</formula>
    </cfRule>
  </conditionalFormatting>
  <conditionalFormatting sqref="H670:P670">
    <cfRule type="expression" dxfId="915" priority="1098">
      <formula>$D670=1</formula>
    </cfRule>
  </conditionalFormatting>
  <conditionalFormatting sqref="H670:Q670 G670:G671">
    <cfRule type="expression" dxfId="914" priority="1090">
      <formula>$D670=2</formula>
    </cfRule>
    <cfRule type="containsText" dxfId="913" priority="1092" operator="containsText" text="n/a">
      <formula>NOT(ISERROR(SEARCH("n/a",G670)))</formula>
    </cfRule>
    <cfRule type="expression" dxfId="912" priority="1093">
      <formula>$R670&gt;0</formula>
    </cfRule>
    <cfRule type="expression" dxfId="911" priority="1094">
      <formula>$G670="out"</formula>
    </cfRule>
    <cfRule type="containsText" dxfId="910" priority="1095" operator="containsText" text="Out">
      <formula>NOT(ISERROR(SEARCH("Out",G670)))</formula>
    </cfRule>
    <cfRule type="expression" dxfId="909" priority="1096">
      <formula>$D670=1</formula>
    </cfRule>
  </conditionalFormatting>
  <conditionalFormatting sqref="H670">
    <cfRule type="expression" dxfId="908" priority="1091">
      <formula>$D670=2</formula>
    </cfRule>
  </conditionalFormatting>
  <conditionalFormatting sqref="I670">
    <cfRule type="expression" dxfId="907" priority="1097">
      <formula>$D670=2</formula>
    </cfRule>
  </conditionalFormatting>
  <conditionalFormatting sqref="C667">
    <cfRule type="expression" dxfId="906" priority="1087">
      <formula>$D667=1</formula>
    </cfRule>
    <cfRule type="expression" dxfId="905" priority="1088">
      <formula>$D667=2</formula>
    </cfRule>
    <cfRule type="expression" dxfId="904" priority="1089">
      <formula>$D667=0</formula>
    </cfRule>
  </conditionalFormatting>
  <conditionalFormatting sqref="G667:G668">
    <cfRule type="expression" dxfId="903" priority="1086">
      <formula>$D667=1</formula>
    </cfRule>
  </conditionalFormatting>
  <conditionalFormatting sqref="Q667">
    <cfRule type="expression" dxfId="902" priority="1085">
      <formula>$D667=1</formula>
    </cfRule>
  </conditionalFormatting>
  <conditionalFormatting sqref="H667:P667 O668:O669">
    <cfRule type="expression" dxfId="901" priority="1084">
      <formula>$D667=1</formula>
    </cfRule>
  </conditionalFormatting>
  <conditionalFormatting sqref="H667:Q667 O668:O669 G667:G668">
    <cfRule type="expression" dxfId="900" priority="1076">
      <formula>$D667=2</formula>
    </cfRule>
    <cfRule type="containsText" dxfId="899" priority="1078" operator="containsText" text="n/a">
      <formula>NOT(ISERROR(SEARCH("n/a",G667)))</formula>
    </cfRule>
    <cfRule type="expression" dxfId="898" priority="1079">
      <formula>$R667&gt;0</formula>
    </cfRule>
    <cfRule type="expression" dxfId="897" priority="1080">
      <formula>$G667="out"</formula>
    </cfRule>
    <cfRule type="containsText" dxfId="896" priority="1081" operator="containsText" text="Out">
      <formula>NOT(ISERROR(SEARCH("Out",G667)))</formula>
    </cfRule>
    <cfRule type="expression" dxfId="895" priority="1082">
      <formula>$D667=1</formula>
    </cfRule>
  </conditionalFormatting>
  <conditionalFormatting sqref="H667">
    <cfRule type="expression" dxfId="894" priority="1077">
      <formula>$D667=2</formula>
    </cfRule>
  </conditionalFormatting>
  <conditionalFormatting sqref="I667">
    <cfRule type="expression" dxfId="893" priority="1083">
      <formula>$D667=2</formula>
    </cfRule>
  </conditionalFormatting>
  <conditionalFormatting sqref="C668">
    <cfRule type="expression" dxfId="892" priority="1073">
      <formula>$D668=1</formula>
    </cfRule>
    <cfRule type="expression" dxfId="891" priority="1074">
      <formula>$D668=2</formula>
    </cfRule>
    <cfRule type="expression" dxfId="890" priority="1075">
      <formula>$D668=0</formula>
    </cfRule>
  </conditionalFormatting>
  <conditionalFormatting sqref="Q668">
    <cfRule type="expression" dxfId="889" priority="1072">
      <formula>$D668=1</formula>
    </cfRule>
  </conditionalFormatting>
  <conditionalFormatting sqref="H668:N668 P668">
    <cfRule type="expression" dxfId="888" priority="1071">
      <formula>$D668=1</formula>
    </cfRule>
  </conditionalFormatting>
  <conditionalFormatting sqref="H668:N668 P668:Q668">
    <cfRule type="expression" dxfId="887" priority="1063">
      <formula>$D668=2</formula>
    </cfRule>
    <cfRule type="containsText" dxfId="886" priority="1065" operator="containsText" text="n/a">
      <formula>NOT(ISERROR(SEARCH("n/a",H668)))</formula>
    </cfRule>
    <cfRule type="expression" dxfId="885" priority="1066">
      <formula>$R668&gt;0</formula>
    </cfRule>
    <cfRule type="expression" dxfId="884" priority="1067">
      <formula>$G668="out"</formula>
    </cfRule>
    <cfRule type="containsText" dxfId="883" priority="1068" operator="containsText" text="Out">
      <formula>NOT(ISERROR(SEARCH("Out",H668)))</formula>
    </cfRule>
    <cfRule type="expression" dxfId="882" priority="1069">
      <formula>$D668=1</formula>
    </cfRule>
  </conditionalFormatting>
  <conditionalFormatting sqref="H668">
    <cfRule type="expression" dxfId="881" priority="1064">
      <formula>$D668=2</formula>
    </cfRule>
  </conditionalFormatting>
  <conditionalFormatting sqref="I668">
    <cfRule type="expression" dxfId="880" priority="1070">
      <formula>$D668=2</formula>
    </cfRule>
  </conditionalFormatting>
  <conditionalFormatting sqref="G669">
    <cfRule type="expression" dxfId="879" priority="1062">
      <formula>$D669=1</formula>
    </cfRule>
  </conditionalFormatting>
  <conditionalFormatting sqref="G669">
    <cfRule type="expression" dxfId="878" priority="1056">
      <formula>$D669=2</formula>
    </cfRule>
    <cfRule type="containsText" dxfId="877" priority="1057" operator="containsText" text="n/a">
      <formula>NOT(ISERROR(SEARCH("n/a",G669)))</formula>
    </cfRule>
    <cfRule type="expression" dxfId="876" priority="1058">
      <formula>$R669&gt;0</formula>
    </cfRule>
    <cfRule type="expression" dxfId="875" priority="1059">
      <formula>$G669="out"</formula>
    </cfRule>
    <cfRule type="containsText" dxfId="874" priority="1060" operator="containsText" text="Out">
      <formula>NOT(ISERROR(SEARCH("Out",G669)))</formula>
    </cfRule>
    <cfRule type="expression" dxfId="873" priority="1061">
      <formula>$D669=1</formula>
    </cfRule>
  </conditionalFormatting>
  <conditionalFormatting sqref="C669">
    <cfRule type="expression" dxfId="872" priority="1053">
      <formula>$D669=1</formula>
    </cfRule>
    <cfRule type="expression" dxfId="871" priority="1054">
      <formula>$D669=2</formula>
    </cfRule>
    <cfRule type="expression" dxfId="870" priority="1055">
      <formula>$D669=0</formula>
    </cfRule>
  </conditionalFormatting>
  <conditionalFormatting sqref="Q669">
    <cfRule type="expression" dxfId="869" priority="1052">
      <formula>$D669=1</formula>
    </cfRule>
  </conditionalFormatting>
  <conditionalFormatting sqref="H669:N669 P669">
    <cfRule type="expression" dxfId="868" priority="1051">
      <formula>$D669=1</formula>
    </cfRule>
  </conditionalFormatting>
  <conditionalFormatting sqref="H669:N669 P669:Q669">
    <cfRule type="expression" dxfId="867" priority="1043">
      <formula>$D669=2</formula>
    </cfRule>
    <cfRule type="containsText" dxfId="866" priority="1045" operator="containsText" text="n/a">
      <formula>NOT(ISERROR(SEARCH("n/a",H669)))</formula>
    </cfRule>
    <cfRule type="expression" dxfId="865" priority="1046">
      <formula>$R669&gt;0</formula>
    </cfRule>
    <cfRule type="expression" dxfId="864" priority="1047">
      <formula>$G669="out"</formula>
    </cfRule>
    <cfRule type="containsText" dxfId="863" priority="1048" operator="containsText" text="Out">
      <formula>NOT(ISERROR(SEARCH("Out",H669)))</formula>
    </cfRule>
    <cfRule type="expression" dxfId="862" priority="1049">
      <formula>$D669=1</formula>
    </cfRule>
  </conditionalFormatting>
  <conditionalFormatting sqref="H669">
    <cfRule type="expression" dxfId="861" priority="1044">
      <formula>$D669=2</formula>
    </cfRule>
  </conditionalFormatting>
  <conditionalFormatting sqref="I669">
    <cfRule type="expression" dxfId="860" priority="1050">
      <formula>$D669=2</formula>
    </cfRule>
  </conditionalFormatting>
  <conditionalFormatting sqref="O671">
    <cfRule type="expression" dxfId="859" priority="1042">
      <formula>$D671=1</formula>
    </cfRule>
  </conditionalFormatting>
  <conditionalFormatting sqref="O671">
    <cfRule type="expression" dxfId="858" priority="1036">
      <formula>$D671=2</formula>
    </cfRule>
    <cfRule type="containsText" dxfId="857" priority="1037" operator="containsText" text="n/a">
      <formula>NOT(ISERROR(SEARCH("n/a",O671)))</formula>
    </cfRule>
    <cfRule type="expression" dxfId="856" priority="1038">
      <formula>$R671&gt;0</formula>
    </cfRule>
    <cfRule type="expression" dxfId="855" priority="1039">
      <formula>$G671="out"</formula>
    </cfRule>
    <cfRule type="containsText" dxfId="854" priority="1040" operator="containsText" text="Out">
      <formula>NOT(ISERROR(SEARCH("Out",O671)))</formula>
    </cfRule>
    <cfRule type="expression" dxfId="853" priority="1041">
      <formula>$D671=1</formula>
    </cfRule>
  </conditionalFormatting>
  <conditionalFormatting sqref="C671">
    <cfRule type="expression" dxfId="852" priority="1033">
      <formula>$D671=1</formula>
    </cfRule>
    <cfRule type="expression" dxfId="851" priority="1034">
      <formula>$D671=2</formula>
    </cfRule>
    <cfRule type="expression" dxfId="850" priority="1035">
      <formula>$D671=0</formula>
    </cfRule>
  </conditionalFormatting>
  <conditionalFormatting sqref="Q671">
    <cfRule type="expression" dxfId="849" priority="1032">
      <formula>$D671=1</formula>
    </cfRule>
  </conditionalFormatting>
  <conditionalFormatting sqref="H671:N671 P671">
    <cfRule type="expression" dxfId="848" priority="1031">
      <formula>$D671=1</formula>
    </cfRule>
  </conditionalFormatting>
  <conditionalFormatting sqref="H671:N671 P671:Q671">
    <cfRule type="expression" dxfId="847" priority="1023">
      <formula>$D671=2</formula>
    </cfRule>
    <cfRule type="containsText" dxfId="846" priority="1025" operator="containsText" text="n/a">
      <formula>NOT(ISERROR(SEARCH("n/a",H671)))</formula>
    </cfRule>
    <cfRule type="expression" dxfId="845" priority="1026">
      <formula>$R671&gt;0</formula>
    </cfRule>
    <cfRule type="expression" dxfId="844" priority="1027">
      <formula>$G671="out"</formula>
    </cfRule>
    <cfRule type="containsText" dxfId="843" priority="1028" operator="containsText" text="Out">
      <formula>NOT(ISERROR(SEARCH("Out",H671)))</formula>
    </cfRule>
    <cfRule type="expression" dxfId="842" priority="1029">
      <formula>$D671=1</formula>
    </cfRule>
  </conditionalFormatting>
  <conditionalFormatting sqref="H671">
    <cfRule type="expression" dxfId="841" priority="1024">
      <formula>$D671=2</formula>
    </cfRule>
  </conditionalFormatting>
  <conditionalFormatting sqref="I671">
    <cfRule type="expression" dxfId="840" priority="1030">
      <formula>$D671=2</formula>
    </cfRule>
  </conditionalFormatting>
  <conditionalFormatting sqref="Q746">
    <cfRule type="expression" dxfId="839" priority="1019">
      <formula>$D746=1</formula>
    </cfRule>
  </conditionalFormatting>
  <conditionalFormatting sqref="H746:P746">
    <cfRule type="expression" dxfId="838" priority="1018">
      <formula>$D746=1</formula>
    </cfRule>
  </conditionalFormatting>
  <conditionalFormatting sqref="H746:Q746">
    <cfRule type="expression" dxfId="837" priority="1010">
      <formula>$D746=2</formula>
    </cfRule>
    <cfRule type="containsText" dxfId="836" priority="1012" operator="containsText" text="n/a">
      <formula>NOT(ISERROR(SEARCH("n/a",H746)))</formula>
    </cfRule>
    <cfRule type="expression" dxfId="835" priority="1013">
      <formula>$R746&gt;0</formula>
    </cfRule>
    <cfRule type="expression" dxfId="834" priority="1014">
      <formula>$G746="out"</formula>
    </cfRule>
    <cfRule type="containsText" dxfId="833" priority="1015" operator="containsText" text="Out">
      <formula>NOT(ISERROR(SEARCH("Out",H746)))</formula>
    </cfRule>
    <cfRule type="expression" dxfId="832" priority="1016">
      <formula>$D746=1</formula>
    </cfRule>
  </conditionalFormatting>
  <conditionalFormatting sqref="H746">
    <cfRule type="expression" dxfId="831" priority="1011">
      <formula>$D746=2</formula>
    </cfRule>
  </conditionalFormatting>
  <conditionalFormatting sqref="I746">
    <cfRule type="expression" dxfId="830" priority="1017">
      <formula>$D746=2</formula>
    </cfRule>
  </conditionalFormatting>
  <conditionalFormatting sqref="C746">
    <cfRule type="expression" dxfId="829" priority="1020">
      <formula>$D746=1</formula>
    </cfRule>
    <cfRule type="expression" dxfId="828" priority="1021">
      <formula>$D746=2</formula>
    </cfRule>
    <cfRule type="expression" dxfId="827" priority="1022">
      <formula>$D746=0</formula>
    </cfRule>
  </conditionalFormatting>
  <conditionalFormatting sqref="G746">
    <cfRule type="expression" dxfId="826" priority="1009">
      <formula>$D746=1</formula>
    </cfRule>
  </conditionalFormatting>
  <conditionalFormatting sqref="G746">
    <cfRule type="expression" dxfId="825" priority="1003">
      <formula>$D746=2</formula>
    </cfRule>
    <cfRule type="containsText" dxfId="824" priority="1004" operator="containsText" text="n/a">
      <formula>NOT(ISERROR(SEARCH("n/a",G746)))</formula>
    </cfRule>
    <cfRule type="expression" dxfId="823" priority="1005">
      <formula>$R746&gt;0</formula>
    </cfRule>
    <cfRule type="expression" dxfId="822" priority="1006">
      <formula>$G746="out"</formula>
    </cfRule>
    <cfRule type="containsText" dxfId="821" priority="1007" operator="containsText" text="Out">
      <formula>NOT(ISERROR(SEARCH("Out",G746)))</formula>
    </cfRule>
    <cfRule type="expression" dxfId="820" priority="1008">
      <formula>$D746=1</formula>
    </cfRule>
  </conditionalFormatting>
  <conditionalFormatting sqref="C55">
    <cfRule type="expression" dxfId="819" priority="1000">
      <formula>$D55=1</formula>
    </cfRule>
    <cfRule type="expression" dxfId="818" priority="1001">
      <formula>$D55=2</formula>
    </cfRule>
    <cfRule type="expression" dxfId="817" priority="1002">
      <formula>$D55=0</formula>
    </cfRule>
  </conditionalFormatting>
  <conditionalFormatting sqref="G55">
    <cfRule type="expression" dxfId="816" priority="999">
      <formula>$D55=1</formula>
    </cfRule>
  </conditionalFormatting>
  <conditionalFormatting sqref="Q55">
    <cfRule type="expression" dxfId="815" priority="998">
      <formula>$D55=1</formula>
    </cfRule>
  </conditionalFormatting>
  <conditionalFormatting sqref="H55:P55">
    <cfRule type="expression" dxfId="814" priority="997">
      <formula>$D55=1</formula>
    </cfRule>
  </conditionalFormatting>
  <conditionalFormatting sqref="G55:Q55">
    <cfRule type="expression" dxfId="813" priority="989">
      <formula>$D55=2</formula>
    </cfRule>
    <cfRule type="containsText" dxfId="812" priority="991" operator="containsText" text="n/a">
      <formula>NOT(ISERROR(SEARCH("n/a",G55)))</formula>
    </cfRule>
    <cfRule type="expression" dxfId="811" priority="992">
      <formula>$R55&gt;0</formula>
    </cfRule>
    <cfRule type="expression" dxfId="810" priority="993">
      <formula>$G55="out"</formula>
    </cfRule>
    <cfRule type="containsText" dxfId="809" priority="994" operator="containsText" text="Out">
      <formula>NOT(ISERROR(SEARCH("Out",G55)))</formula>
    </cfRule>
    <cfRule type="expression" dxfId="808" priority="995">
      <formula>$D55=1</formula>
    </cfRule>
  </conditionalFormatting>
  <conditionalFormatting sqref="H55">
    <cfRule type="expression" dxfId="807" priority="990">
      <formula>$D55=2</formula>
    </cfRule>
  </conditionalFormatting>
  <conditionalFormatting sqref="I55">
    <cfRule type="expression" dxfId="806" priority="996">
      <formula>$D55=2</formula>
    </cfRule>
  </conditionalFormatting>
  <conditionalFormatting sqref="C149">
    <cfRule type="expression" dxfId="805" priority="986">
      <formula>$D149=1</formula>
    </cfRule>
    <cfRule type="expression" dxfId="804" priority="987">
      <formula>$D149=2</formula>
    </cfRule>
    <cfRule type="expression" dxfId="803" priority="988">
      <formula>$D149=0</formula>
    </cfRule>
  </conditionalFormatting>
  <conditionalFormatting sqref="G149">
    <cfRule type="expression" dxfId="802" priority="985">
      <formula>$D149=1</formula>
    </cfRule>
  </conditionalFormatting>
  <conditionalFormatting sqref="Q149">
    <cfRule type="expression" dxfId="801" priority="984">
      <formula>$D149=1</formula>
    </cfRule>
  </conditionalFormatting>
  <conditionalFormatting sqref="H149:P149">
    <cfRule type="expression" dxfId="800" priority="983">
      <formula>$D149=1</formula>
    </cfRule>
  </conditionalFormatting>
  <conditionalFormatting sqref="G149:Q149">
    <cfRule type="expression" dxfId="799" priority="975">
      <formula>$D149=2</formula>
    </cfRule>
    <cfRule type="containsText" dxfId="798" priority="977" operator="containsText" text="n/a">
      <formula>NOT(ISERROR(SEARCH("n/a",G149)))</formula>
    </cfRule>
    <cfRule type="expression" dxfId="797" priority="978">
      <formula>$R149&gt;0</formula>
    </cfRule>
    <cfRule type="expression" dxfId="796" priority="979">
      <formula>$G149="out"</formula>
    </cfRule>
    <cfRule type="containsText" dxfId="795" priority="980" operator="containsText" text="Out">
      <formula>NOT(ISERROR(SEARCH("Out",G149)))</formula>
    </cfRule>
    <cfRule type="expression" dxfId="794" priority="981">
      <formula>$D149=1</formula>
    </cfRule>
  </conditionalFormatting>
  <conditionalFormatting sqref="H149">
    <cfRule type="expression" dxfId="793" priority="976">
      <formula>$D149=2</formula>
    </cfRule>
  </conditionalFormatting>
  <conditionalFormatting sqref="I149">
    <cfRule type="expression" dxfId="792" priority="982">
      <formula>$D149=2</formula>
    </cfRule>
  </conditionalFormatting>
  <conditionalFormatting sqref="C170">
    <cfRule type="expression" dxfId="791" priority="972">
      <formula>$D170=1</formula>
    </cfRule>
    <cfRule type="expression" dxfId="790" priority="973">
      <formula>$D170=2</formula>
    </cfRule>
    <cfRule type="expression" dxfId="789" priority="974">
      <formula>$D170=0</formula>
    </cfRule>
  </conditionalFormatting>
  <conditionalFormatting sqref="G170">
    <cfRule type="expression" dxfId="788" priority="971">
      <formula>$D170=1</formula>
    </cfRule>
  </conditionalFormatting>
  <conditionalFormatting sqref="Q170">
    <cfRule type="expression" dxfId="787" priority="970">
      <formula>$D170=1</formula>
    </cfRule>
  </conditionalFormatting>
  <conditionalFormatting sqref="H170:P170">
    <cfRule type="expression" dxfId="786" priority="969">
      <formula>$D170=1</formula>
    </cfRule>
  </conditionalFormatting>
  <conditionalFormatting sqref="G170:Q170">
    <cfRule type="expression" dxfId="785" priority="961">
      <formula>$D170=2</formula>
    </cfRule>
    <cfRule type="containsText" dxfId="784" priority="963" operator="containsText" text="n/a">
      <formula>NOT(ISERROR(SEARCH("n/a",G170)))</formula>
    </cfRule>
    <cfRule type="expression" dxfId="783" priority="964">
      <formula>$R170&gt;0</formula>
    </cfRule>
    <cfRule type="expression" dxfId="782" priority="965">
      <formula>$G170="out"</formula>
    </cfRule>
    <cfRule type="containsText" dxfId="781" priority="966" operator="containsText" text="Out">
      <formula>NOT(ISERROR(SEARCH("Out",G170)))</formula>
    </cfRule>
    <cfRule type="expression" dxfId="780" priority="967">
      <formula>$D170=1</formula>
    </cfRule>
  </conditionalFormatting>
  <conditionalFormatting sqref="H170">
    <cfRule type="expression" dxfId="779" priority="962">
      <formula>$D170=2</formula>
    </cfRule>
  </conditionalFormatting>
  <conditionalFormatting sqref="I170">
    <cfRule type="expression" dxfId="778" priority="968">
      <formula>$D170=2</formula>
    </cfRule>
  </conditionalFormatting>
  <conditionalFormatting sqref="G491">
    <cfRule type="expression" dxfId="777" priority="960">
      <formula>$D491=1</formula>
    </cfRule>
  </conditionalFormatting>
  <conditionalFormatting sqref="G491">
    <cfRule type="expression" dxfId="776" priority="954">
      <formula>$D491=2</formula>
    </cfRule>
    <cfRule type="containsText" dxfId="775" priority="955" operator="containsText" text="n/a">
      <formula>NOT(ISERROR(SEARCH("n/a",G491)))</formula>
    </cfRule>
    <cfRule type="expression" dxfId="774" priority="956">
      <formula>$R491&gt;0</formula>
    </cfRule>
    <cfRule type="expression" dxfId="773" priority="957">
      <formula>$G491="out"</formula>
    </cfRule>
    <cfRule type="containsText" dxfId="772" priority="958" operator="containsText" text="Out">
      <formula>NOT(ISERROR(SEARCH("Out",G491)))</formula>
    </cfRule>
    <cfRule type="expression" dxfId="771" priority="959">
      <formula>$D491=1</formula>
    </cfRule>
  </conditionalFormatting>
  <conditionalFormatting sqref="C491">
    <cfRule type="expression" dxfId="770" priority="951">
      <formula>$D491=1</formula>
    </cfRule>
    <cfRule type="expression" dxfId="769" priority="952">
      <formula>$D491=2</formula>
    </cfRule>
    <cfRule type="expression" dxfId="768" priority="953">
      <formula>$D491=0</formula>
    </cfRule>
  </conditionalFormatting>
  <conditionalFormatting sqref="Q491">
    <cfRule type="expression" dxfId="767" priority="950">
      <formula>$D491=1</formula>
    </cfRule>
  </conditionalFormatting>
  <conditionalFormatting sqref="H491:P491">
    <cfRule type="expression" dxfId="766" priority="949">
      <formula>$D491=1</formula>
    </cfRule>
  </conditionalFormatting>
  <conditionalFormatting sqref="H491:Q491">
    <cfRule type="expression" dxfId="765" priority="941">
      <formula>$D491=2</formula>
    </cfRule>
    <cfRule type="containsText" dxfId="764" priority="943" operator="containsText" text="n/a">
      <formula>NOT(ISERROR(SEARCH("n/a",H491)))</formula>
    </cfRule>
    <cfRule type="expression" dxfId="763" priority="944">
      <formula>$R491&gt;0</formula>
    </cfRule>
    <cfRule type="expression" dxfId="762" priority="945">
      <formula>$G491="out"</formula>
    </cfRule>
    <cfRule type="containsText" dxfId="761" priority="946" operator="containsText" text="Out">
      <formula>NOT(ISERROR(SEARCH("Out",H491)))</formula>
    </cfRule>
    <cfRule type="expression" dxfId="760" priority="947">
      <formula>$D491=1</formula>
    </cfRule>
  </conditionalFormatting>
  <conditionalFormatting sqref="H491">
    <cfRule type="expression" dxfId="759" priority="942">
      <formula>$D491=2</formula>
    </cfRule>
  </conditionalFormatting>
  <conditionalFormatting sqref="I491">
    <cfRule type="expression" dxfId="758" priority="948">
      <formula>$D491=2</formula>
    </cfRule>
  </conditionalFormatting>
  <conditionalFormatting sqref="C464">
    <cfRule type="expression" dxfId="757" priority="938">
      <formula>$D464=1</formula>
    </cfRule>
    <cfRule type="expression" dxfId="756" priority="939">
      <formula>$D464=2</formula>
    </cfRule>
    <cfRule type="expression" dxfId="755" priority="940">
      <formula>$D464=0</formula>
    </cfRule>
  </conditionalFormatting>
  <conditionalFormatting sqref="G464">
    <cfRule type="expression" dxfId="754" priority="937">
      <formula>$D464=1</formula>
    </cfRule>
  </conditionalFormatting>
  <conditionalFormatting sqref="G464">
    <cfRule type="expression" dxfId="753" priority="931">
      <formula>$D464=2</formula>
    </cfRule>
    <cfRule type="containsText" dxfId="752" priority="932" operator="containsText" text="n/a">
      <formula>NOT(ISERROR(SEARCH("n/a",G464)))</formula>
    </cfRule>
    <cfRule type="expression" dxfId="751" priority="933">
      <formula>$R464&gt;0</formula>
    </cfRule>
    <cfRule type="expression" dxfId="750" priority="934">
      <formula>$G464="out"</formula>
    </cfRule>
    <cfRule type="containsText" dxfId="749" priority="935" operator="containsText" text="Out">
      <formula>NOT(ISERROR(SEARCH("Out",G464)))</formula>
    </cfRule>
    <cfRule type="expression" dxfId="748" priority="936">
      <formula>$D464=1</formula>
    </cfRule>
  </conditionalFormatting>
  <conditionalFormatting sqref="Q464">
    <cfRule type="expression" dxfId="747" priority="930">
      <formula>$D464=1</formula>
    </cfRule>
  </conditionalFormatting>
  <conditionalFormatting sqref="H464:P464">
    <cfRule type="expression" dxfId="746" priority="929">
      <formula>$D464=1</formula>
    </cfRule>
  </conditionalFormatting>
  <conditionalFormatting sqref="H464:Q464">
    <cfRule type="expression" dxfId="745" priority="921">
      <formula>$D464=2</formula>
    </cfRule>
    <cfRule type="containsText" dxfId="744" priority="923" operator="containsText" text="n/a">
      <formula>NOT(ISERROR(SEARCH("n/a",H464)))</formula>
    </cfRule>
    <cfRule type="expression" dxfId="743" priority="924">
      <formula>$R464&gt;0</formula>
    </cfRule>
    <cfRule type="expression" dxfId="742" priority="925">
      <formula>$G464="out"</formula>
    </cfRule>
    <cfRule type="containsText" dxfId="741" priority="926" operator="containsText" text="Out">
      <formula>NOT(ISERROR(SEARCH("Out",H464)))</formula>
    </cfRule>
    <cfRule type="expression" dxfId="740" priority="927">
      <formula>$D464=1</formula>
    </cfRule>
  </conditionalFormatting>
  <conditionalFormatting sqref="H464">
    <cfRule type="expression" dxfId="739" priority="922">
      <formula>$D464=2</formula>
    </cfRule>
  </conditionalFormatting>
  <conditionalFormatting sqref="I464">
    <cfRule type="expression" dxfId="738" priority="928">
      <formula>$D464=2</formula>
    </cfRule>
  </conditionalFormatting>
  <conditionalFormatting sqref="H130:Q130 H125:P126 H128:P129">
    <cfRule type="expression" dxfId="737" priority="915">
      <formula>$D125=1</formula>
    </cfRule>
  </conditionalFormatting>
  <conditionalFormatting sqref="C250">
    <cfRule type="expression" dxfId="736" priority="834">
      <formula>$D250=1</formula>
    </cfRule>
    <cfRule type="expression" dxfId="735" priority="835">
      <formula>$D250=2</formula>
    </cfRule>
    <cfRule type="expression" dxfId="734" priority="836">
      <formula>$D250=0</formula>
    </cfRule>
  </conditionalFormatting>
  <conditionalFormatting sqref="G250">
    <cfRule type="expression" dxfId="733" priority="833">
      <formula>$D250=1</formula>
    </cfRule>
  </conditionalFormatting>
  <conditionalFormatting sqref="Q250">
    <cfRule type="expression" dxfId="732" priority="832">
      <formula>$D250=1</formula>
    </cfRule>
  </conditionalFormatting>
  <conditionalFormatting sqref="H250:P250">
    <cfRule type="expression" dxfId="731" priority="831">
      <formula>$D250=1</formula>
    </cfRule>
  </conditionalFormatting>
  <conditionalFormatting sqref="G250:Q250">
    <cfRule type="expression" dxfId="730" priority="823">
      <formula>$D250=2</formula>
    </cfRule>
    <cfRule type="containsText" dxfId="729" priority="825" operator="containsText" text="n/a">
      <formula>NOT(ISERROR(SEARCH("n/a",G250)))</formula>
    </cfRule>
    <cfRule type="expression" dxfId="728" priority="826">
      <formula>$R250&gt;0</formula>
    </cfRule>
    <cfRule type="expression" dxfId="727" priority="827">
      <formula>$G250="out"</formula>
    </cfRule>
    <cfRule type="containsText" dxfId="726" priority="828" operator="containsText" text="Out">
      <formula>NOT(ISERROR(SEARCH("Out",G250)))</formula>
    </cfRule>
    <cfRule type="expression" dxfId="725" priority="829">
      <formula>$D250=1</formula>
    </cfRule>
  </conditionalFormatting>
  <conditionalFormatting sqref="H250">
    <cfRule type="expression" dxfId="724" priority="824">
      <formula>$D250=2</formula>
    </cfRule>
  </conditionalFormatting>
  <conditionalFormatting sqref="I250">
    <cfRule type="expression" dxfId="723" priority="830">
      <formula>$D250=2</formula>
    </cfRule>
  </conditionalFormatting>
  <conditionalFormatting sqref="C153">
    <cfRule type="expression" dxfId="722" priority="820">
      <formula>$D153=1</formula>
    </cfRule>
    <cfRule type="expression" dxfId="721" priority="821">
      <formula>$D153=2</formula>
    </cfRule>
    <cfRule type="expression" dxfId="720" priority="822">
      <formula>$D153=0</formula>
    </cfRule>
  </conditionalFormatting>
  <conditionalFormatting sqref="G153">
    <cfRule type="expression" dxfId="719" priority="819">
      <formula>$D153=1</formula>
    </cfRule>
  </conditionalFormatting>
  <conditionalFormatting sqref="Q153">
    <cfRule type="expression" dxfId="718" priority="818">
      <formula>$D153=1</formula>
    </cfRule>
  </conditionalFormatting>
  <conditionalFormatting sqref="H153:P153">
    <cfRule type="expression" dxfId="717" priority="817">
      <formula>$D153=1</formula>
    </cfRule>
  </conditionalFormatting>
  <conditionalFormatting sqref="G153:Q153">
    <cfRule type="expression" dxfId="716" priority="809">
      <formula>$D153=2</formula>
    </cfRule>
    <cfRule type="containsText" dxfId="715" priority="811" operator="containsText" text="n/a">
      <formula>NOT(ISERROR(SEARCH("n/a",G153)))</formula>
    </cfRule>
    <cfRule type="expression" dxfId="714" priority="812">
      <formula>$R153&gt;0</formula>
    </cfRule>
    <cfRule type="expression" dxfId="713" priority="813">
      <formula>$G153="out"</formula>
    </cfRule>
    <cfRule type="containsText" dxfId="712" priority="814" operator="containsText" text="Out">
      <formula>NOT(ISERROR(SEARCH("Out",G153)))</formula>
    </cfRule>
    <cfRule type="expression" dxfId="711" priority="815">
      <formula>$D153=1</formula>
    </cfRule>
  </conditionalFormatting>
  <conditionalFormatting sqref="H153">
    <cfRule type="expression" dxfId="710" priority="810">
      <formula>$D153=2</formula>
    </cfRule>
  </conditionalFormatting>
  <conditionalFormatting sqref="I153">
    <cfRule type="expression" dxfId="709" priority="816">
      <formula>$D153=2</formula>
    </cfRule>
  </conditionalFormatting>
  <conditionalFormatting sqref="C474">
    <cfRule type="expression" dxfId="708" priority="806">
      <formula>$D474=1</formula>
    </cfRule>
    <cfRule type="expression" dxfId="707" priority="807">
      <formula>$D474=2</formula>
    </cfRule>
    <cfRule type="expression" dxfId="706" priority="808">
      <formula>$D474=0</formula>
    </cfRule>
  </conditionalFormatting>
  <conditionalFormatting sqref="Q474">
    <cfRule type="expression" dxfId="705" priority="798">
      <formula>$D474=1</formula>
    </cfRule>
  </conditionalFormatting>
  <conditionalFormatting sqref="H474:P474">
    <cfRule type="expression" dxfId="704" priority="797">
      <formula>$D474=1</formula>
    </cfRule>
  </conditionalFormatting>
  <conditionalFormatting sqref="H474:Q474">
    <cfRule type="expression" dxfId="703" priority="789">
      <formula>$D474=2</formula>
    </cfRule>
    <cfRule type="containsText" dxfId="702" priority="791" operator="containsText" text="n/a">
      <formula>NOT(ISERROR(SEARCH("n/a",H474)))</formula>
    </cfRule>
    <cfRule type="expression" dxfId="701" priority="792">
      <formula>$R474&gt;0</formula>
    </cfRule>
    <cfRule type="expression" dxfId="700" priority="793">
      <formula>$G474="out"</formula>
    </cfRule>
    <cfRule type="containsText" dxfId="699" priority="794" operator="containsText" text="Out">
      <formula>NOT(ISERROR(SEARCH("Out",H474)))</formula>
    </cfRule>
    <cfRule type="expression" dxfId="698" priority="795">
      <formula>$D474=1</formula>
    </cfRule>
  </conditionalFormatting>
  <conditionalFormatting sqref="H474">
    <cfRule type="expression" dxfId="697" priority="790">
      <formula>$D474=2</formula>
    </cfRule>
  </conditionalFormatting>
  <conditionalFormatting sqref="I474">
    <cfRule type="expression" dxfId="696" priority="796">
      <formula>$D474=2</formula>
    </cfRule>
  </conditionalFormatting>
  <conditionalFormatting sqref="C545">
    <cfRule type="expression" dxfId="695" priority="786">
      <formula>$D545=1</formula>
    </cfRule>
    <cfRule type="expression" dxfId="694" priority="787">
      <formula>$D545=2</formula>
    </cfRule>
    <cfRule type="expression" dxfId="693" priority="788">
      <formula>$D545=0</formula>
    </cfRule>
  </conditionalFormatting>
  <conditionalFormatting sqref="Q545">
    <cfRule type="expression" dxfId="692" priority="785">
      <formula>$D545=1</formula>
    </cfRule>
  </conditionalFormatting>
  <conditionalFormatting sqref="H545:P545">
    <cfRule type="expression" dxfId="691" priority="784">
      <formula>$D545=1</formula>
    </cfRule>
  </conditionalFormatting>
  <conditionalFormatting sqref="H545:Q545">
    <cfRule type="expression" dxfId="690" priority="776">
      <formula>$D545=2</formula>
    </cfRule>
    <cfRule type="containsText" dxfId="689" priority="778" operator="containsText" text="n/a">
      <formula>NOT(ISERROR(SEARCH("n/a",H545)))</formula>
    </cfRule>
    <cfRule type="expression" dxfId="688" priority="779">
      <formula>$R545&gt;0</formula>
    </cfRule>
    <cfRule type="expression" dxfId="687" priority="780">
      <formula>$G545="out"</formula>
    </cfRule>
    <cfRule type="containsText" dxfId="686" priority="781" operator="containsText" text="Out">
      <formula>NOT(ISERROR(SEARCH("Out",H545)))</formula>
    </cfRule>
    <cfRule type="expression" dxfId="685" priority="782">
      <formula>$D545=1</formula>
    </cfRule>
  </conditionalFormatting>
  <conditionalFormatting sqref="H545">
    <cfRule type="expression" dxfId="684" priority="777">
      <formula>$D545=2</formula>
    </cfRule>
  </conditionalFormatting>
  <conditionalFormatting sqref="I545">
    <cfRule type="expression" dxfId="683" priority="783">
      <formula>$D545=2</formula>
    </cfRule>
  </conditionalFormatting>
  <conditionalFormatting sqref="C544">
    <cfRule type="expression" dxfId="682" priority="773">
      <formula>$D544=1</formula>
    </cfRule>
    <cfRule type="expression" dxfId="681" priority="774">
      <formula>$D544=2</formula>
    </cfRule>
    <cfRule type="expression" dxfId="680" priority="775">
      <formula>$D544=0</formula>
    </cfRule>
  </conditionalFormatting>
  <conditionalFormatting sqref="G544">
    <cfRule type="expression" dxfId="679" priority="772">
      <formula>$D544=1</formula>
    </cfRule>
  </conditionalFormatting>
  <conditionalFormatting sqref="Q544">
    <cfRule type="expression" dxfId="678" priority="771">
      <formula>$D544=1</formula>
    </cfRule>
  </conditionalFormatting>
  <conditionalFormatting sqref="H544:P544">
    <cfRule type="expression" dxfId="677" priority="770">
      <formula>$D544=1</formula>
    </cfRule>
  </conditionalFormatting>
  <conditionalFormatting sqref="G544:Q544">
    <cfRule type="expression" dxfId="676" priority="762">
      <formula>$D544=2</formula>
    </cfRule>
    <cfRule type="containsText" dxfId="675" priority="764" operator="containsText" text="n/a">
      <formula>NOT(ISERROR(SEARCH("n/a",G544)))</formula>
    </cfRule>
    <cfRule type="expression" dxfId="674" priority="765">
      <formula>$R544&gt;0</formula>
    </cfRule>
    <cfRule type="expression" dxfId="673" priority="766">
      <formula>$G544="out"</formula>
    </cfRule>
    <cfRule type="containsText" dxfId="672" priority="767" operator="containsText" text="Out">
      <formula>NOT(ISERROR(SEARCH("Out",G544)))</formula>
    </cfRule>
    <cfRule type="expression" dxfId="671" priority="768">
      <formula>$D544=1</formula>
    </cfRule>
  </conditionalFormatting>
  <conditionalFormatting sqref="H544">
    <cfRule type="expression" dxfId="670" priority="763">
      <formula>$D544=2</formula>
    </cfRule>
  </conditionalFormatting>
  <conditionalFormatting sqref="I544">
    <cfRule type="expression" dxfId="669" priority="769">
      <formula>$D544=2</formula>
    </cfRule>
  </conditionalFormatting>
  <conditionalFormatting sqref="C546:C548">
    <cfRule type="expression" dxfId="668" priority="759">
      <formula>$D546=1</formula>
    </cfRule>
    <cfRule type="expression" dxfId="667" priority="760">
      <formula>$D546=2</formula>
    </cfRule>
    <cfRule type="expression" dxfId="666" priority="761">
      <formula>$D546=0</formula>
    </cfRule>
  </conditionalFormatting>
  <conditionalFormatting sqref="G545:G548">
    <cfRule type="expression" dxfId="665" priority="758">
      <formula>$D545=1</formula>
    </cfRule>
  </conditionalFormatting>
  <conditionalFormatting sqref="Q546:Q548">
    <cfRule type="expression" dxfId="664" priority="757">
      <formula>$D546=1</formula>
    </cfRule>
  </conditionalFormatting>
  <conditionalFormatting sqref="H546:P548">
    <cfRule type="expression" dxfId="663" priority="756">
      <formula>$D546=1</formula>
    </cfRule>
  </conditionalFormatting>
  <conditionalFormatting sqref="H546:Q546 G545:G546 G547:Q548">
    <cfRule type="expression" dxfId="662" priority="748">
      <formula>$D545=2</formula>
    </cfRule>
    <cfRule type="containsText" dxfId="661" priority="750" operator="containsText" text="n/a">
      <formula>NOT(ISERROR(SEARCH("n/a",G545)))</formula>
    </cfRule>
    <cfRule type="expression" dxfId="660" priority="751">
      <formula>$R545&gt;0</formula>
    </cfRule>
    <cfRule type="expression" dxfId="659" priority="752">
      <formula>$G545="out"</formula>
    </cfRule>
    <cfRule type="containsText" dxfId="658" priority="753" operator="containsText" text="Out">
      <formula>NOT(ISERROR(SEARCH("Out",G545)))</formula>
    </cfRule>
    <cfRule type="expression" dxfId="657" priority="754">
      <formula>$D545=1</formula>
    </cfRule>
  </conditionalFormatting>
  <conditionalFormatting sqref="H546:H548">
    <cfRule type="expression" dxfId="656" priority="749">
      <formula>$D546=2</formula>
    </cfRule>
  </conditionalFormatting>
  <conditionalFormatting sqref="I546:I548">
    <cfRule type="expression" dxfId="655" priority="755">
      <formula>$D546=2</formula>
    </cfRule>
  </conditionalFormatting>
  <conditionalFormatting sqref="C541">
    <cfRule type="expression" dxfId="654" priority="745">
      <formula>$D541=1</formula>
    </cfRule>
    <cfRule type="expression" dxfId="653" priority="746">
      <formula>$D541=2</formula>
    </cfRule>
    <cfRule type="expression" dxfId="652" priority="747">
      <formula>$D541=0</formula>
    </cfRule>
  </conditionalFormatting>
  <conditionalFormatting sqref="Q541">
    <cfRule type="expression" dxfId="651" priority="744">
      <formula>$D541=1</formula>
    </cfRule>
  </conditionalFormatting>
  <conditionalFormatting sqref="H541:P541">
    <cfRule type="expression" dxfId="650" priority="743">
      <formula>$D541=1</formula>
    </cfRule>
  </conditionalFormatting>
  <conditionalFormatting sqref="H541:Q541">
    <cfRule type="expression" dxfId="649" priority="735">
      <formula>$D541=2</formula>
    </cfRule>
    <cfRule type="containsText" dxfId="648" priority="737" operator="containsText" text="n/a">
      <formula>NOT(ISERROR(SEARCH("n/a",H541)))</formula>
    </cfRule>
    <cfRule type="expression" dxfId="647" priority="738">
      <formula>$R541&gt;0</formula>
    </cfRule>
    <cfRule type="expression" dxfId="646" priority="739">
      <formula>$G541="out"</formula>
    </cfRule>
    <cfRule type="containsText" dxfId="645" priority="740" operator="containsText" text="Out">
      <formula>NOT(ISERROR(SEARCH("Out",H541)))</formula>
    </cfRule>
    <cfRule type="expression" dxfId="644" priority="741">
      <formula>$D541=1</formula>
    </cfRule>
  </conditionalFormatting>
  <conditionalFormatting sqref="H541">
    <cfRule type="expression" dxfId="643" priority="736">
      <formula>$D541=2</formula>
    </cfRule>
  </conditionalFormatting>
  <conditionalFormatting sqref="I541">
    <cfRule type="expression" dxfId="642" priority="742">
      <formula>$D541=2</formula>
    </cfRule>
  </conditionalFormatting>
  <conditionalFormatting sqref="C540">
    <cfRule type="expression" dxfId="641" priority="732">
      <formula>$D540=1</formula>
    </cfRule>
    <cfRule type="expression" dxfId="640" priority="733">
      <formula>$D540=2</formula>
    </cfRule>
    <cfRule type="expression" dxfId="639" priority="734">
      <formula>$D540=0</formula>
    </cfRule>
  </conditionalFormatting>
  <conditionalFormatting sqref="G540">
    <cfRule type="expression" dxfId="638" priority="731">
      <formula>$D540=1</formula>
    </cfRule>
  </conditionalFormatting>
  <conditionalFormatting sqref="Q540">
    <cfRule type="expression" dxfId="637" priority="730">
      <formula>$D540=1</formula>
    </cfRule>
  </conditionalFormatting>
  <conditionalFormatting sqref="H540:P540">
    <cfRule type="expression" dxfId="636" priority="729">
      <formula>$D540=1</formula>
    </cfRule>
  </conditionalFormatting>
  <conditionalFormatting sqref="G540:Q540">
    <cfRule type="expression" dxfId="635" priority="721">
      <formula>$D540=2</formula>
    </cfRule>
    <cfRule type="containsText" dxfId="634" priority="723" operator="containsText" text="n/a">
      <formula>NOT(ISERROR(SEARCH("n/a",G540)))</formula>
    </cfRule>
    <cfRule type="expression" dxfId="633" priority="724">
      <formula>$R540&gt;0</formula>
    </cfRule>
    <cfRule type="expression" dxfId="632" priority="725">
      <formula>$G540="out"</formula>
    </cfRule>
    <cfRule type="containsText" dxfId="631" priority="726" operator="containsText" text="Out">
      <formula>NOT(ISERROR(SEARCH("Out",G540)))</formula>
    </cfRule>
    <cfRule type="expression" dxfId="630" priority="727">
      <formula>$D540=1</formula>
    </cfRule>
  </conditionalFormatting>
  <conditionalFormatting sqref="H540">
    <cfRule type="expression" dxfId="629" priority="722">
      <formula>$D540=2</formula>
    </cfRule>
  </conditionalFormatting>
  <conditionalFormatting sqref="I540">
    <cfRule type="expression" dxfId="628" priority="728">
      <formula>$D540=2</formula>
    </cfRule>
  </conditionalFormatting>
  <conditionalFormatting sqref="C542:C543">
    <cfRule type="expression" dxfId="627" priority="718">
      <formula>$D542=1</formula>
    </cfRule>
    <cfRule type="expression" dxfId="626" priority="719">
      <formula>$D542=2</formula>
    </cfRule>
    <cfRule type="expression" dxfId="625" priority="720">
      <formula>$D542=0</formula>
    </cfRule>
  </conditionalFormatting>
  <conditionalFormatting sqref="G541:G543">
    <cfRule type="expression" dxfId="624" priority="717">
      <formula>$D541=1</formula>
    </cfRule>
  </conditionalFormatting>
  <conditionalFormatting sqref="Q542:Q543">
    <cfRule type="expression" dxfId="623" priority="716">
      <formula>$D542=1</formula>
    </cfRule>
  </conditionalFormatting>
  <conditionalFormatting sqref="H542:P543">
    <cfRule type="expression" dxfId="622" priority="715">
      <formula>$D542=1</formula>
    </cfRule>
  </conditionalFormatting>
  <conditionalFormatting sqref="H542:Q542 G541:G542 G543:Q543">
    <cfRule type="expression" dxfId="621" priority="707">
      <formula>$D541=2</formula>
    </cfRule>
    <cfRule type="containsText" dxfId="620" priority="709" operator="containsText" text="n/a">
      <formula>NOT(ISERROR(SEARCH("n/a",G541)))</formula>
    </cfRule>
    <cfRule type="expression" dxfId="619" priority="710">
      <formula>$R541&gt;0</formula>
    </cfRule>
    <cfRule type="expression" dxfId="618" priority="711">
      <formula>$G541="out"</formula>
    </cfRule>
    <cfRule type="containsText" dxfId="617" priority="712" operator="containsText" text="Out">
      <formula>NOT(ISERROR(SEARCH("Out",G541)))</formula>
    </cfRule>
    <cfRule type="expression" dxfId="616" priority="713">
      <formula>$D541=1</formula>
    </cfRule>
  </conditionalFormatting>
  <conditionalFormatting sqref="H542:H543">
    <cfRule type="expression" dxfId="615" priority="708">
      <formula>$D542=2</formula>
    </cfRule>
  </conditionalFormatting>
  <conditionalFormatting sqref="I542:I543">
    <cfRule type="expression" dxfId="614" priority="714">
      <formula>$D542=2</formula>
    </cfRule>
  </conditionalFormatting>
  <conditionalFormatting sqref="H581:J581 L581:P581">
    <cfRule type="expression" dxfId="613" priority="701">
      <formula>$D581=1</formula>
    </cfRule>
  </conditionalFormatting>
  <conditionalFormatting sqref="H581:J581 L581:Q581 G581:G582">
    <cfRule type="expression" dxfId="612" priority="693">
      <formula>$D581=2</formula>
    </cfRule>
    <cfRule type="containsText" dxfId="611" priority="695" operator="containsText" text="n/a">
      <formula>NOT(ISERROR(SEARCH("n/a",G581)))</formula>
    </cfRule>
    <cfRule type="expression" dxfId="610" priority="696">
      <formula>$R581&gt;0</formula>
    </cfRule>
    <cfRule type="expression" dxfId="609" priority="697">
      <formula>$G581="out"</formula>
    </cfRule>
    <cfRule type="containsText" dxfId="608" priority="698" operator="containsText" text="Out">
      <formula>NOT(ISERROR(SEARCH("Out",G581)))</formula>
    </cfRule>
    <cfRule type="expression" dxfId="607" priority="699">
      <formula>$D581=1</formula>
    </cfRule>
  </conditionalFormatting>
  <conditionalFormatting sqref="C582">
    <cfRule type="expression" dxfId="606" priority="677">
      <formula>$D582=1</formula>
    </cfRule>
    <cfRule type="expression" dxfId="605" priority="678">
      <formula>$D582=2</formula>
    </cfRule>
    <cfRule type="expression" dxfId="604" priority="679">
      <formula>$D582=0</formula>
    </cfRule>
  </conditionalFormatting>
  <conditionalFormatting sqref="Q582">
    <cfRule type="expression" dxfId="603" priority="676">
      <formula>$D582=1</formula>
    </cfRule>
  </conditionalFormatting>
  <conditionalFormatting sqref="H582:J582 L582:P582">
    <cfRule type="expression" dxfId="602" priority="675">
      <formula>$D582=1</formula>
    </cfRule>
  </conditionalFormatting>
  <conditionalFormatting sqref="H582:J582 L582:Q582">
    <cfRule type="expression" dxfId="601" priority="667">
      <formula>$D582=2</formula>
    </cfRule>
    <cfRule type="containsText" dxfId="600" priority="669" operator="containsText" text="n/a">
      <formula>NOT(ISERROR(SEARCH("n/a",H582)))</formula>
    </cfRule>
    <cfRule type="expression" dxfId="599" priority="670">
      <formula>$R582&gt;0</formula>
    </cfRule>
    <cfRule type="expression" dxfId="598" priority="671">
      <formula>$G582="out"</formula>
    </cfRule>
    <cfRule type="containsText" dxfId="597" priority="672" operator="containsText" text="Out">
      <formula>NOT(ISERROR(SEARCH("Out",H582)))</formula>
    </cfRule>
    <cfRule type="expression" dxfId="596" priority="673">
      <formula>$D582=1</formula>
    </cfRule>
  </conditionalFormatting>
  <conditionalFormatting sqref="H582">
    <cfRule type="expression" dxfId="595" priority="668">
      <formula>$D582=2</formula>
    </cfRule>
  </conditionalFormatting>
  <conditionalFormatting sqref="I582">
    <cfRule type="expression" dxfId="594" priority="674">
      <formula>$D582=2</formula>
    </cfRule>
  </conditionalFormatting>
  <conditionalFormatting sqref="C606">
    <cfRule type="expression" dxfId="593" priority="644">
      <formula>$D606=1</formula>
    </cfRule>
    <cfRule type="expression" dxfId="592" priority="645">
      <formula>$D606=2</formula>
    </cfRule>
    <cfRule type="expression" dxfId="591" priority="646">
      <formula>$D606=0</formula>
    </cfRule>
  </conditionalFormatting>
  <conditionalFormatting sqref="Q606">
    <cfRule type="expression" dxfId="590" priority="643">
      <formula>$D606=1</formula>
    </cfRule>
  </conditionalFormatting>
  <conditionalFormatting sqref="H606:P606">
    <cfRule type="expression" dxfId="589" priority="642">
      <formula>$D606=1</formula>
    </cfRule>
  </conditionalFormatting>
  <conditionalFormatting sqref="H606:Q606">
    <cfRule type="expression" dxfId="588" priority="634">
      <formula>$D606=2</formula>
    </cfRule>
    <cfRule type="containsText" dxfId="587" priority="636" operator="containsText" text="n/a">
      <formula>NOT(ISERROR(SEARCH("n/a",H606)))</formula>
    </cfRule>
    <cfRule type="expression" dxfId="586" priority="637">
      <formula>$R606&gt;0</formula>
    </cfRule>
    <cfRule type="expression" dxfId="585" priority="638">
      <formula>$G606="out"</formula>
    </cfRule>
    <cfRule type="containsText" dxfId="584" priority="639" operator="containsText" text="Out">
      <formula>NOT(ISERROR(SEARCH("Out",H606)))</formula>
    </cfRule>
    <cfRule type="expression" dxfId="583" priority="640">
      <formula>$D606=1</formula>
    </cfRule>
  </conditionalFormatting>
  <conditionalFormatting sqref="H606">
    <cfRule type="expression" dxfId="582" priority="635">
      <formula>$D606=2</formula>
    </cfRule>
  </conditionalFormatting>
  <conditionalFormatting sqref="I606">
    <cfRule type="expression" dxfId="581" priority="641">
      <formula>$D606=2</formula>
    </cfRule>
  </conditionalFormatting>
  <conditionalFormatting sqref="C607">
    <cfRule type="expression" dxfId="580" priority="631">
      <formula>$D607=1</formula>
    </cfRule>
    <cfRule type="expression" dxfId="579" priority="632">
      <formula>$D607=2</formula>
    </cfRule>
    <cfRule type="expression" dxfId="578" priority="633">
      <formula>$D607=0</formula>
    </cfRule>
  </conditionalFormatting>
  <conditionalFormatting sqref="G606:G607">
    <cfRule type="expression" dxfId="577" priority="630">
      <formula>$D606=1</formula>
    </cfRule>
  </conditionalFormatting>
  <conditionalFormatting sqref="Q607">
    <cfRule type="expression" dxfId="576" priority="629">
      <formula>$D607=1</formula>
    </cfRule>
  </conditionalFormatting>
  <conditionalFormatting sqref="H607:P607">
    <cfRule type="expression" dxfId="575" priority="628">
      <formula>$D607=1</formula>
    </cfRule>
  </conditionalFormatting>
  <conditionalFormatting sqref="G607:Q607 G606">
    <cfRule type="expression" dxfId="574" priority="620">
      <formula>$D606=2</formula>
    </cfRule>
    <cfRule type="containsText" dxfId="573" priority="622" operator="containsText" text="n/a">
      <formula>NOT(ISERROR(SEARCH("n/a",G606)))</formula>
    </cfRule>
    <cfRule type="expression" dxfId="572" priority="623">
      <formula>$R606&gt;0</formula>
    </cfRule>
    <cfRule type="expression" dxfId="571" priority="624">
      <formula>$G606="out"</formula>
    </cfRule>
    <cfRule type="containsText" dxfId="570" priority="625" operator="containsText" text="Out">
      <formula>NOT(ISERROR(SEARCH("Out",G606)))</formula>
    </cfRule>
    <cfRule type="expression" dxfId="569" priority="626">
      <formula>$D606=1</formula>
    </cfRule>
  </conditionalFormatting>
  <conditionalFormatting sqref="H607">
    <cfRule type="expression" dxfId="568" priority="621">
      <formula>$D607=2</formula>
    </cfRule>
  </conditionalFormatting>
  <conditionalFormatting sqref="I607">
    <cfRule type="expression" dxfId="567" priority="627">
      <formula>$D607=2</formula>
    </cfRule>
  </conditionalFormatting>
  <conditionalFormatting sqref="G635">
    <cfRule type="expression" dxfId="566" priority="619">
      <formula>$D635=1</formula>
    </cfRule>
  </conditionalFormatting>
  <conditionalFormatting sqref="Q635">
    <cfRule type="expression" dxfId="565" priority="618">
      <formula>$D635=1</formula>
    </cfRule>
  </conditionalFormatting>
  <conditionalFormatting sqref="H635:P635">
    <cfRule type="expression" dxfId="564" priority="617">
      <formula>$D635=1</formula>
    </cfRule>
  </conditionalFormatting>
  <conditionalFormatting sqref="G635:Q635">
    <cfRule type="expression" dxfId="563" priority="609">
      <formula>$D635=2</formula>
    </cfRule>
    <cfRule type="containsText" dxfId="562" priority="611" operator="containsText" text="n/a">
      <formula>NOT(ISERROR(SEARCH("n/a",G635)))</formula>
    </cfRule>
    <cfRule type="expression" dxfId="561" priority="612">
      <formula>$R635&gt;0</formula>
    </cfRule>
    <cfRule type="expression" dxfId="560" priority="613">
      <formula>$G635="out"</formula>
    </cfRule>
    <cfRule type="containsText" dxfId="559" priority="614" operator="containsText" text="Out">
      <formula>NOT(ISERROR(SEARCH("Out",G635)))</formula>
    </cfRule>
    <cfRule type="expression" dxfId="558" priority="615">
      <formula>$D635=1</formula>
    </cfRule>
  </conditionalFormatting>
  <conditionalFormatting sqref="H635">
    <cfRule type="expression" dxfId="557" priority="610">
      <formula>$D635=2</formula>
    </cfRule>
  </conditionalFormatting>
  <conditionalFormatting sqref="I635">
    <cfRule type="expression" dxfId="556" priority="616">
      <formula>$D635=2</formula>
    </cfRule>
  </conditionalFormatting>
  <conditionalFormatting sqref="C643">
    <cfRule type="expression" dxfId="555" priority="606">
      <formula>$D643=1</formula>
    </cfRule>
    <cfRule type="expression" dxfId="554" priority="607">
      <formula>$D643=2</formula>
    </cfRule>
    <cfRule type="expression" dxfId="553" priority="608">
      <formula>$D643=0</formula>
    </cfRule>
  </conditionalFormatting>
  <conditionalFormatting sqref="C639">
    <cfRule type="expression" dxfId="552" priority="603">
      <formula>$D639=1</formula>
    </cfRule>
    <cfRule type="expression" dxfId="551" priority="604">
      <formula>$D639=2</formula>
    </cfRule>
    <cfRule type="expression" dxfId="550" priority="605">
      <formula>$D639=0</formula>
    </cfRule>
  </conditionalFormatting>
  <conditionalFormatting sqref="G639 G643">
    <cfRule type="expression" dxfId="549" priority="602">
      <formula>$D639=1</formula>
    </cfRule>
  </conditionalFormatting>
  <conditionalFormatting sqref="Q639 Q643">
    <cfRule type="expression" dxfId="548" priority="601">
      <formula>$D639=1</formula>
    </cfRule>
  </conditionalFormatting>
  <conditionalFormatting sqref="H639:P639 H643:P643">
    <cfRule type="expression" dxfId="547" priority="600">
      <formula>$D639=1</formula>
    </cfRule>
  </conditionalFormatting>
  <conditionalFormatting sqref="G639:Q639 G643:Q643">
    <cfRule type="expression" dxfId="546" priority="592">
      <formula>$D639=2</formula>
    </cfRule>
    <cfRule type="containsText" dxfId="545" priority="594" operator="containsText" text="n/a">
      <formula>NOT(ISERROR(SEARCH("n/a",G639)))</formula>
    </cfRule>
    <cfRule type="expression" dxfId="544" priority="595">
      <formula>$R639&gt;0</formula>
    </cfRule>
    <cfRule type="expression" dxfId="543" priority="596">
      <formula>$G639="out"</formula>
    </cfRule>
    <cfRule type="containsText" dxfId="542" priority="597" operator="containsText" text="Out">
      <formula>NOT(ISERROR(SEARCH("Out",G639)))</formula>
    </cfRule>
    <cfRule type="expression" dxfId="541" priority="598">
      <formula>$D639=1</formula>
    </cfRule>
  </conditionalFormatting>
  <conditionalFormatting sqref="H639 H643">
    <cfRule type="expression" dxfId="540" priority="593">
      <formula>$D639=2</formula>
    </cfRule>
  </conditionalFormatting>
  <conditionalFormatting sqref="I639 I643">
    <cfRule type="expression" dxfId="539" priority="599">
      <formula>$D639=2</formula>
    </cfRule>
  </conditionalFormatting>
  <conditionalFormatting sqref="C638">
    <cfRule type="expression" dxfId="538" priority="589">
      <formula>$D638=1</formula>
    </cfRule>
    <cfRule type="expression" dxfId="537" priority="590">
      <formula>$D638=2</formula>
    </cfRule>
    <cfRule type="expression" dxfId="536" priority="591">
      <formula>$D638=0</formula>
    </cfRule>
  </conditionalFormatting>
  <conditionalFormatting sqref="C636">
    <cfRule type="expression" dxfId="535" priority="586">
      <formula>$D636=1</formula>
    </cfRule>
    <cfRule type="expression" dxfId="534" priority="587">
      <formula>$D636=2</formula>
    </cfRule>
    <cfRule type="expression" dxfId="533" priority="588">
      <formula>$D636=0</formula>
    </cfRule>
  </conditionalFormatting>
  <conditionalFormatting sqref="G638 G636">
    <cfRule type="expression" dxfId="532" priority="585">
      <formula>$D636=1</formula>
    </cfRule>
  </conditionalFormatting>
  <conditionalFormatting sqref="Q638 Q636">
    <cfRule type="expression" dxfId="531" priority="584">
      <formula>$D636=1</formula>
    </cfRule>
  </conditionalFormatting>
  <conditionalFormatting sqref="H638:P638 H636:P636">
    <cfRule type="expression" dxfId="530" priority="583">
      <formula>$D636=1</formula>
    </cfRule>
  </conditionalFormatting>
  <conditionalFormatting sqref="G638:Q638 G636:Q636">
    <cfRule type="expression" dxfId="529" priority="575">
      <formula>$D636=2</formula>
    </cfRule>
    <cfRule type="containsText" dxfId="528" priority="577" operator="containsText" text="n/a">
      <formula>NOT(ISERROR(SEARCH("n/a",G636)))</formula>
    </cfRule>
    <cfRule type="expression" dxfId="527" priority="578">
      <formula>$R636&gt;0</formula>
    </cfRule>
    <cfRule type="expression" dxfId="526" priority="579">
      <formula>$G636="out"</formula>
    </cfRule>
    <cfRule type="containsText" dxfId="525" priority="580" operator="containsText" text="Out">
      <formula>NOT(ISERROR(SEARCH("Out",G636)))</formula>
    </cfRule>
    <cfRule type="expression" dxfId="524" priority="581">
      <formula>$D636=1</formula>
    </cfRule>
  </conditionalFormatting>
  <conditionalFormatting sqref="H638 H636">
    <cfRule type="expression" dxfId="523" priority="576">
      <formula>$D636=2</formula>
    </cfRule>
  </conditionalFormatting>
  <conditionalFormatting sqref="I638 I636">
    <cfRule type="expression" dxfId="522" priority="582">
      <formula>$D636=2</formula>
    </cfRule>
  </conditionalFormatting>
  <conditionalFormatting sqref="C637">
    <cfRule type="expression" dxfId="521" priority="572">
      <formula>$D637=1</formula>
    </cfRule>
    <cfRule type="expression" dxfId="520" priority="573">
      <formula>$D637=2</formula>
    </cfRule>
    <cfRule type="expression" dxfId="519" priority="574">
      <formula>$D637=0</formula>
    </cfRule>
  </conditionalFormatting>
  <conditionalFormatting sqref="G637">
    <cfRule type="expression" dxfId="518" priority="571">
      <formula>$D637=1</formula>
    </cfRule>
  </conditionalFormatting>
  <conditionalFormatting sqref="Q637">
    <cfRule type="expression" dxfId="517" priority="570">
      <formula>$D637=1</formula>
    </cfRule>
  </conditionalFormatting>
  <conditionalFormatting sqref="H637:P637">
    <cfRule type="expression" dxfId="516" priority="569">
      <formula>$D637=1</formula>
    </cfRule>
  </conditionalFormatting>
  <conditionalFormatting sqref="G637:Q637">
    <cfRule type="expression" dxfId="515" priority="561">
      <formula>$D637=2</formula>
    </cfRule>
    <cfRule type="containsText" dxfId="514" priority="563" operator="containsText" text="n/a">
      <formula>NOT(ISERROR(SEARCH("n/a",G637)))</formula>
    </cfRule>
    <cfRule type="expression" dxfId="513" priority="564">
      <formula>$R637&gt;0</formula>
    </cfRule>
    <cfRule type="expression" dxfId="512" priority="565">
      <formula>$G637="out"</formula>
    </cfRule>
    <cfRule type="containsText" dxfId="511" priority="566" operator="containsText" text="Out">
      <formula>NOT(ISERROR(SEARCH("Out",G637)))</formula>
    </cfRule>
    <cfRule type="expression" dxfId="510" priority="567">
      <formula>$D637=1</formula>
    </cfRule>
  </conditionalFormatting>
  <conditionalFormatting sqref="H637">
    <cfRule type="expression" dxfId="509" priority="562">
      <formula>$D637=2</formula>
    </cfRule>
  </conditionalFormatting>
  <conditionalFormatting sqref="I637">
    <cfRule type="expression" dxfId="508" priority="568">
      <formula>$D637=2</formula>
    </cfRule>
  </conditionalFormatting>
  <conditionalFormatting sqref="C635">
    <cfRule type="expression" dxfId="507" priority="558">
      <formula>$D635=1</formula>
    </cfRule>
    <cfRule type="expression" dxfId="506" priority="559">
      <formula>$D635=2</formula>
    </cfRule>
    <cfRule type="expression" dxfId="505" priority="560">
      <formula>$D635=0</formula>
    </cfRule>
  </conditionalFormatting>
  <conditionalFormatting sqref="C642">
    <cfRule type="expression" dxfId="504" priority="555">
      <formula>$D642=1</formula>
    </cfRule>
    <cfRule type="expression" dxfId="503" priority="556">
      <formula>$D642=2</formula>
    </cfRule>
    <cfRule type="expression" dxfId="502" priority="557">
      <formula>$D642=0</formula>
    </cfRule>
  </conditionalFormatting>
  <conditionalFormatting sqref="G642">
    <cfRule type="expression" dxfId="501" priority="554">
      <formula>$D642=1</formula>
    </cfRule>
  </conditionalFormatting>
  <conditionalFormatting sqref="Q642">
    <cfRule type="expression" dxfId="500" priority="553">
      <formula>$D642=1</formula>
    </cfRule>
  </conditionalFormatting>
  <conditionalFormatting sqref="H642:P642">
    <cfRule type="expression" dxfId="499" priority="552">
      <formula>$D642=1</formula>
    </cfRule>
  </conditionalFormatting>
  <conditionalFormatting sqref="G642:Q642">
    <cfRule type="expression" dxfId="498" priority="544">
      <formula>$D642=2</formula>
    </cfRule>
    <cfRule type="containsText" dxfId="497" priority="546" operator="containsText" text="n/a">
      <formula>NOT(ISERROR(SEARCH("n/a",G642)))</formula>
    </cfRule>
    <cfRule type="expression" dxfId="496" priority="547">
      <formula>$R642&gt;0</formula>
    </cfRule>
    <cfRule type="expression" dxfId="495" priority="548">
      <formula>$G642="out"</formula>
    </cfRule>
    <cfRule type="containsText" dxfId="494" priority="549" operator="containsText" text="Out">
      <formula>NOT(ISERROR(SEARCH("Out",G642)))</formula>
    </cfRule>
    <cfRule type="expression" dxfId="493" priority="550">
      <formula>$D642=1</formula>
    </cfRule>
  </conditionalFormatting>
  <conditionalFormatting sqref="H642">
    <cfRule type="expression" dxfId="492" priority="545">
      <formula>$D642=2</formula>
    </cfRule>
  </conditionalFormatting>
  <conditionalFormatting sqref="I642">
    <cfRule type="expression" dxfId="491" priority="551">
      <formula>$D642=2</formula>
    </cfRule>
  </conditionalFormatting>
  <conditionalFormatting sqref="C641">
    <cfRule type="expression" dxfId="490" priority="541">
      <formula>$D641=1</formula>
    </cfRule>
    <cfRule type="expression" dxfId="489" priority="542">
      <formula>$D641=2</formula>
    </cfRule>
    <cfRule type="expression" dxfId="488" priority="543">
      <formula>$D641=0</formula>
    </cfRule>
  </conditionalFormatting>
  <conditionalFormatting sqref="G641">
    <cfRule type="expression" dxfId="487" priority="540">
      <formula>$D641=1</formula>
    </cfRule>
  </conditionalFormatting>
  <conditionalFormatting sqref="Q641">
    <cfRule type="expression" dxfId="486" priority="539">
      <formula>$D641=1</formula>
    </cfRule>
  </conditionalFormatting>
  <conditionalFormatting sqref="H641:P641">
    <cfRule type="expression" dxfId="485" priority="538">
      <formula>$D641=1</formula>
    </cfRule>
  </conditionalFormatting>
  <conditionalFormatting sqref="G641:Q641">
    <cfRule type="expression" dxfId="484" priority="530">
      <formula>$D641=2</formula>
    </cfRule>
    <cfRule type="containsText" dxfId="483" priority="532" operator="containsText" text="n/a">
      <formula>NOT(ISERROR(SEARCH("n/a",G641)))</formula>
    </cfRule>
    <cfRule type="expression" dxfId="482" priority="533">
      <formula>$R641&gt;0</formula>
    </cfRule>
    <cfRule type="expression" dxfId="481" priority="534">
      <formula>$G641="out"</formula>
    </cfRule>
    <cfRule type="containsText" dxfId="480" priority="535" operator="containsText" text="Out">
      <formula>NOT(ISERROR(SEARCH("Out",G641)))</formula>
    </cfRule>
    <cfRule type="expression" dxfId="479" priority="536">
      <formula>$D641=1</formula>
    </cfRule>
  </conditionalFormatting>
  <conditionalFormatting sqref="H641">
    <cfRule type="expression" dxfId="478" priority="531">
      <formula>$D641=2</formula>
    </cfRule>
  </conditionalFormatting>
  <conditionalFormatting sqref="I641">
    <cfRule type="expression" dxfId="477" priority="537">
      <formula>$D641=2</formula>
    </cfRule>
  </conditionalFormatting>
  <conditionalFormatting sqref="C640">
    <cfRule type="expression" dxfId="476" priority="527">
      <formula>$D640=1</formula>
    </cfRule>
    <cfRule type="expression" dxfId="475" priority="528">
      <formula>$D640=2</formula>
    </cfRule>
    <cfRule type="expression" dxfId="474" priority="529">
      <formula>$D640=0</formula>
    </cfRule>
  </conditionalFormatting>
  <conditionalFormatting sqref="G640">
    <cfRule type="expression" dxfId="473" priority="526">
      <formula>$D640=1</formula>
    </cfRule>
  </conditionalFormatting>
  <conditionalFormatting sqref="Q640">
    <cfRule type="expression" dxfId="472" priority="525">
      <formula>$D640=1</formula>
    </cfRule>
  </conditionalFormatting>
  <conditionalFormatting sqref="H640:P640">
    <cfRule type="expression" dxfId="471" priority="524">
      <formula>$D640=1</formula>
    </cfRule>
  </conditionalFormatting>
  <conditionalFormatting sqref="G640:Q640">
    <cfRule type="expression" dxfId="470" priority="516">
      <formula>$D640=2</formula>
    </cfRule>
    <cfRule type="containsText" dxfId="469" priority="518" operator="containsText" text="n/a">
      <formula>NOT(ISERROR(SEARCH("n/a",G640)))</formula>
    </cfRule>
    <cfRule type="expression" dxfId="468" priority="519">
      <formula>$R640&gt;0</formula>
    </cfRule>
    <cfRule type="expression" dxfId="467" priority="520">
      <formula>$G640="out"</formula>
    </cfRule>
    <cfRule type="containsText" dxfId="466" priority="521" operator="containsText" text="Out">
      <formula>NOT(ISERROR(SEARCH("Out",G640)))</formula>
    </cfRule>
    <cfRule type="expression" dxfId="465" priority="522">
      <formula>$D640=1</formula>
    </cfRule>
  </conditionalFormatting>
  <conditionalFormatting sqref="H640">
    <cfRule type="expression" dxfId="464" priority="517">
      <formula>$D640=2</formula>
    </cfRule>
  </conditionalFormatting>
  <conditionalFormatting sqref="I640">
    <cfRule type="expression" dxfId="463" priority="523">
      <formula>$D640=2</formula>
    </cfRule>
  </conditionalFormatting>
  <conditionalFormatting sqref="C682">
    <cfRule type="expression" dxfId="462" priority="513">
      <formula>$D682=1</formula>
    </cfRule>
    <cfRule type="expression" dxfId="461" priority="514">
      <formula>$D682=2</formula>
    </cfRule>
    <cfRule type="expression" dxfId="460" priority="515">
      <formula>$D682=0</formula>
    </cfRule>
  </conditionalFormatting>
  <conditionalFormatting sqref="G682">
    <cfRule type="expression" dxfId="459" priority="512">
      <formula>$D682=1</formula>
    </cfRule>
  </conditionalFormatting>
  <conditionalFormatting sqref="Q682">
    <cfRule type="expression" dxfId="458" priority="511">
      <formula>$D682=1</formula>
    </cfRule>
  </conditionalFormatting>
  <conditionalFormatting sqref="H682:P682">
    <cfRule type="expression" dxfId="457" priority="510">
      <formula>$D682=1</formula>
    </cfRule>
  </conditionalFormatting>
  <conditionalFormatting sqref="G682:Q682">
    <cfRule type="expression" dxfId="456" priority="502">
      <formula>$D682=2</formula>
    </cfRule>
    <cfRule type="containsText" dxfId="455" priority="504" operator="containsText" text="n/a">
      <formula>NOT(ISERROR(SEARCH("n/a",G682)))</formula>
    </cfRule>
    <cfRule type="expression" dxfId="454" priority="505">
      <formula>$R682&gt;0</formula>
    </cfRule>
    <cfRule type="expression" dxfId="453" priority="506">
      <formula>$G682="out"</formula>
    </cfRule>
    <cfRule type="containsText" dxfId="452" priority="507" operator="containsText" text="Out">
      <formula>NOT(ISERROR(SEARCH("Out",G682)))</formula>
    </cfRule>
    <cfRule type="expression" dxfId="451" priority="508">
      <formula>$D682=1</formula>
    </cfRule>
  </conditionalFormatting>
  <conditionalFormatting sqref="H682">
    <cfRule type="expression" dxfId="450" priority="503">
      <formula>$D682=2</formula>
    </cfRule>
  </conditionalFormatting>
  <conditionalFormatting sqref="I682">
    <cfRule type="expression" dxfId="449" priority="509">
      <formula>$D682=2</formula>
    </cfRule>
  </conditionalFormatting>
  <conditionalFormatting sqref="G677">
    <cfRule type="expression" dxfId="448" priority="501">
      <formula>$D677=1</formula>
    </cfRule>
  </conditionalFormatting>
  <conditionalFormatting sqref="Q677">
    <cfRule type="expression" dxfId="447" priority="500">
      <formula>$D677=1</formula>
    </cfRule>
  </conditionalFormatting>
  <conditionalFormatting sqref="H677:P677">
    <cfRule type="expression" dxfId="446" priority="499">
      <formula>$D677=1</formula>
    </cfRule>
  </conditionalFormatting>
  <conditionalFormatting sqref="G677:Q677">
    <cfRule type="expression" dxfId="445" priority="491">
      <formula>$D677=2</formula>
    </cfRule>
    <cfRule type="containsText" dxfId="444" priority="493" operator="containsText" text="n/a">
      <formula>NOT(ISERROR(SEARCH("n/a",G677)))</formula>
    </cfRule>
    <cfRule type="expression" dxfId="443" priority="494">
      <formula>$R677&gt;0</formula>
    </cfRule>
    <cfRule type="expression" dxfId="442" priority="495">
      <formula>$G677="out"</formula>
    </cfRule>
    <cfRule type="containsText" dxfId="441" priority="496" operator="containsText" text="Out">
      <formula>NOT(ISERROR(SEARCH("Out",G677)))</formula>
    </cfRule>
    <cfRule type="expression" dxfId="440" priority="497">
      <formula>$D677=1</formula>
    </cfRule>
  </conditionalFormatting>
  <conditionalFormatting sqref="H677">
    <cfRule type="expression" dxfId="439" priority="492">
      <formula>$D677=2</formula>
    </cfRule>
  </conditionalFormatting>
  <conditionalFormatting sqref="I677">
    <cfRule type="expression" dxfId="438" priority="498">
      <formula>$D677=2</formula>
    </cfRule>
  </conditionalFormatting>
  <conditionalFormatting sqref="C678">
    <cfRule type="expression" dxfId="437" priority="488">
      <formula>$D678=1</formula>
    </cfRule>
    <cfRule type="expression" dxfId="436" priority="489">
      <formula>$D678=2</formula>
    </cfRule>
    <cfRule type="expression" dxfId="435" priority="490">
      <formula>$D678=0</formula>
    </cfRule>
  </conditionalFormatting>
  <conditionalFormatting sqref="G678:G679">
    <cfRule type="expression" dxfId="434" priority="487">
      <formula>$D678=1</formula>
    </cfRule>
  </conditionalFormatting>
  <conditionalFormatting sqref="Q678">
    <cfRule type="expression" dxfId="433" priority="486">
      <formula>$D678=1</formula>
    </cfRule>
  </conditionalFormatting>
  <conditionalFormatting sqref="H678:P678 O679:O680">
    <cfRule type="expression" dxfId="432" priority="485">
      <formula>$D678=1</formula>
    </cfRule>
  </conditionalFormatting>
  <conditionalFormatting sqref="H678:Q678 G678:G679 O679:O680">
    <cfRule type="expression" dxfId="431" priority="477">
      <formula>$D678=2</formula>
    </cfRule>
    <cfRule type="containsText" dxfId="430" priority="479" operator="containsText" text="n/a">
      <formula>NOT(ISERROR(SEARCH("n/a",G678)))</formula>
    </cfRule>
    <cfRule type="expression" dxfId="429" priority="480">
      <formula>$R678&gt;0</formula>
    </cfRule>
    <cfRule type="expression" dxfId="428" priority="481">
      <formula>$G678="out"</formula>
    </cfRule>
    <cfRule type="containsText" dxfId="427" priority="482" operator="containsText" text="Out">
      <formula>NOT(ISERROR(SEARCH("Out",G678)))</formula>
    </cfRule>
    <cfRule type="expression" dxfId="426" priority="483">
      <formula>$D678=1</formula>
    </cfRule>
  </conditionalFormatting>
  <conditionalFormatting sqref="H678">
    <cfRule type="expression" dxfId="425" priority="478">
      <formula>$D678=2</formula>
    </cfRule>
  </conditionalFormatting>
  <conditionalFormatting sqref="I678">
    <cfRule type="expression" dxfId="424" priority="484">
      <formula>$D678=2</formula>
    </cfRule>
  </conditionalFormatting>
  <conditionalFormatting sqref="C679">
    <cfRule type="expression" dxfId="423" priority="474">
      <formula>$D679=1</formula>
    </cfRule>
    <cfRule type="expression" dxfId="422" priority="475">
      <formula>$D679=2</formula>
    </cfRule>
    <cfRule type="expression" dxfId="421" priority="476">
      <formula>$D679=0</formula>
    </cfRule>
  </conditionalFormatting>
  <conditionalFormatting sqref="Q679">
    <cfRule type="expression" dxfId="420" priority="473">
      <formula>$D679=1</formula>
    </cfRule>
  </conditionalFormatting>
  <conditionalFormatting sqref="H679:N679 P679">
    <cfRule type="expression" dxfId="419" priority="472">
      <formula>$D679=1</formula>
    </cfRule>
  </conditionalFormatting>
  <conditionalFormatting sqref="H679:N679 P679:Q679">
    <cfRule type="expression" dxfId="418" priority="464">
      <formula>$D679=2</formula>
    </cfRule>
    <cfRule type="containsText" dxfId="417" priority="466" operator="containsText" text="n/a">
      <formula>NOT(ISERROR(SEARCH("n/a",H679)))</formula>
    </cfRule>
    <cfRule type="expression" dxfId="416" priority="467">
      <formula>$R679&gt;0</formula>
    </cfRule>
    <cfRule type="expression" dxfId="415" priority="468">
      <formula>$G679="out"</formula>
    </cfRule>
    <cfRule type="containsText" dxfId="414" priority="469" operator="containsText" text="Out">
      <formula>NOT(ISERROR(SEARCH("Out",H679)))</formula>
    </cfRule>
    <cfRule type="expression" dxfId="413" priority="470">
      <formula>$D679=1</formula>
    </cfRule>
  </conditionalFormatting>
  <conditionalFormatting sqref="H679">
    <cfRule type="expression" dxfId="412" priority="465">
      <formula>$D679=2</formula>
    </cfRule>
  </conditionalFormatting>
  <conditionalFormatting sqref="I679">
    <cfRule type="expression" dxfId="411" priority="471">
      <formula>$D679=2</formula>
    </cfRule>
  </conditionalFormatting>
  <conditionalFormatting sqref="G680">
    <cfRule type="expression" dxfId="410" priority="463">
      <formula>$D680=1</formula>
    </cfRule>
  </conditionalFormatting>
  <conditionalFormatting sqref="G680">
    <cfRule type="expression" dxfId="409" priority="457">
      <formula>$D680=2</formula>
    </cfRule>
    <cfRule type="containsText" dxfId="408" priority="458" operator="containsText" text="n/a">
      <formula>NOT(ISERROR(SEARCH("n/a",G680)))</formula>
    </cfRule>
    <cfRule type="expression" dxfId="407" priority="459">
      <formula>$R680&gt;0</formula>
    </cfRule>
    <cfRule type="expression" dxfId="406" priority="460">
      <formula>$G680="out"</formula>
    </cfRule>
    <cfRule type="containsText" dxfId="405" priority="461" operator="containsText" text="Out">
      <formula>NOT(ISERROR(SEARCH("Out",G680)))</formula>
    </cfRule>
    <cfRule type="expression" dxfId="404" priority="462">
      <formula>$D680=1</formula>
    </cfRule>
  </conditionalFormatting>
  <conditionalFormatting sqref="C680">
    <cfRule type="expression" dxfId="403" priority="454">
      <formula>$D680=1</formula>
    </cfRule>
    <cfRule type="expression" dxfId="402" priority="455">
      <formula>$D680=2</formula>
    </cfRule>
    <cfRule type="expression" dxfId="401" priority="456">
      <formula>$D680=0</formula>
    </cfRule>
  </conditionalFormatting>
  <conditionalFormatting sqref="Q680">
    <cfRule type="expression" dxfId="400" priority="453">
      <formula>$D680=1</formula>
    </cfRule>
  </conditionalFormatting>
  <conditionalFormatting sqref="H680:N680 P680">
    <cfRule type="expression" dxfId="399" priority="452">
      <formula>$D680=1</formula>
    </cfRule>
  </conditionalFormatting>
  <conditionalFormatting sqref="H680:N680 P680:Q680">
    <cfRule type="expression" dxfId="398" priority="444">
      <formula>$D680=2</formula>
    </cfRule>
    <cfRule type="containsText" dxfId="397" priority="446" operator="containsText" text="n/a">
      <formula>NOT(ISERROR(SEARCH("n/a",H680)))</formula>
    </cfRule>
    <cfRule type="expression" dxfId="396" priority="447">
      <formula>$R680&gt;0</formula>
    </cfRule>
    <cfRule type="expression" dxfId="395" priority="448">
      <formula>$G680="out"</formula>
    </cfRule>
    <cfRule type="containsText" dxfId="394" priority="449" operator="containsText" text="Out">
      <formula>NOT(ISERROR(SEARCH("Out",H680)))</formula>
    </cfRule>
    <cfRule type="expression" dxfId="393" priority="450">
      <formula>$D680=1</formula>
    </cfRule>
  </conditionalFormatting>
  <conditionalFormatting sqref="H680">
    <cfRule type="expression" dxfId="392" priority="445">
      <formula>$D680=2</formula>
    </cfRule>
  </conditionalFormatting>
  <conditionalFormatting sqref="I680">
    <cfRule type="expression" dxfId="391" priority="451">
      <formula>$D680=2</formula>
    </cfRule>
  </conditionalFormatting>
  <conditionalFormatting sqref="C677">
    <cfRule type="expression" dxfId="390" priority="441">
      <formula>$D677=1</formula>
    </cfRule>
    <cfRule type="expression" dxfId="389" priority="442">
      <formula>$D677=2</formula>
    </cfRule>
    <cfRule type="expression" dxfId="388" priority="443">
      <formula>$D677=0</formula>
    </cfRule>
  </conditionalFormatting>
  <conditionalFormatting sqref="C681">
    <cfRule type="expression" dxfId="387" priority="438">
      <formula>$D681=1</formula>
    </cfRule>
    <cfRule type="expression" dxfId="386" priority="439">
      <formula>$D681=2</formula>
    </cfRule>
    <cfRule type="expression" dxfId="385" priority="440">
      <formula>$D681=0</formula>
    </cfRule>
  </conditionalFormatting>
  <conditionalFormatting sqref="G681">
    <cfRule type="expression" dxfId="384" priority="437">
      <formula>$D681=1</formula>
    </cfRule>
  </conditionalFormatting>
  <conditionalFormatting sqref="Q681">
    <cfRule type="expression" dxfId="383" priority="436">
      <formula>$D681=1</formula>
    </cfRule>
  </conditionalFormatting>
  <conditionalFormatting sqref="H681:P681">
    <cfRule type="expression" dxfId="382" priority="435">
      <formula>$D681=1</formula>
    </cfRule>
  </conditionalFormatting>
  <conditionalFormatting sqref="G681:Q681">
    <cfRule type="expression" dxfId="381" priority="427">
      <formula>$D681=2</formula>
    </cfRule>
    <cfRule type="containsText" dxfId="380" priority="429" operator="containsText" text="n/a">
      <formula>NOT(ISERROR(SEARCH("n/a",G681)))</formula>
    </cfRule>
    <cfRule type="expression" dxfId="379" priority="430">
      <formula>$R681&gt;0</formula>
    </cfRule>
    <cfRule type="expression" dxfId="378" priority="431">
      <formula>$G681="out"</formula>
    </cfRule>
    <cfRule type="containsText" dxfId="377" priority="432" operator="containsText" text="Out">
      <formula>NOT(ISERROR(SEARCH("Out",G681)))</formula>
    </cfRule>
    <cfRule type="expression" dxfId="376" priority="433">
      <formula>$D681=1</formula>
    </cfRule>
  </conditionalFormatting>
  <conditionalFormatting sqref="H681">
    <cfRule type="expression" dxfId="375" priority="428">
      <formula>$D681=2</formula>
    </cfRule>
  </conditionalFormatting>
  <conditionalFormatting sqref="I681">
    <cfRule type="expression" dxfId="374" priority="434">
      <formula>$D681=2</formula>
    </cfRule>
  </conditionalFormatting>
  <conditionalFormatting sqref="C750">
    <cfRule type="expression" dxfId="373" priority="424">
      <formula>$D750=1</formula>
    </cfRule>
    <cfRule type="expression" dxfId="372" priority="425">
      <formula>$D750=2</formula>
    </cfRule>
    <cfRule type="expression" dxfId="371" priority="426">
      <formula>$D750=0</formula>
    </cfRule>
  </conditionalFormatting>
  <conditionalFormatting sqref="Q750">
    <cfRule type="expression" dxfId="370" priority="422">
      <formula>$D750=1</formula>
    </cfRule>
  </conditionalFormatting>
  <conditionalFormatting sqref="H750:P750">
    <cfRule type="expression" dxfId="369" priority="421">
      <formula>$D750=1</formula>
    </cfRule>
  </conditionalFormatting>
  <conditionalFormatting sqref="H750:Q750">
    <cfRule type="expression" dxfId="368" priority="413">
      <formula>$D750=2</formula>
    </cfRule>
    <cfRule type="containsText" dxfId="367" priority="415" operator="containsText" text="n/a">
      <formula>NOT(ISERROR(SEARCH("n/a",H750)))</formula>
    </cfRule>
    <cfRule type="expression" dxfId="366" priority="416">
      <formula>$R750&gt;0</formula>
    </cfRule>
    <cfRule type="expression" dxfId="365" priority="417">
      <formula>$G750="out"</formula>
    </cfRule>
    <cfRule type="containsText" dxfId="364" priority="418" operator="containsText" text="Out">
      <formula>NOT(ISERROR(SEARCH("Out",H750)))</formula>
    </cfRule>
    <cfRule type="expression" dxfId="363" priority="419">
      <formula>$D750=1</formula>
    </cfRule>
  </conditionalFormatting>
  <conditionalFormatting sqref="H750">
    <cfRule type="expression" dxfId="362" priority="414">
      <formula>$D750=2</formula>
    </cfRule>
  </conditionalFormatting>
  <conditionalFormatting sqref="I750">
    <cfRule type="expression" dxfId="361" priority="420">
      <formula>$D750=2</formula>
    </cfRule>
  </conditionalFormatting>
  <conditionalFormatting sqref="G705">
    <cfRule type="expression" dxfId="360" priority="412">
      <formula>$D705=1</formula>
    </cfRule>
  </conditionalFormatting>
  <conditionalFormatting sqref="Q705">
    <cfRule type="expression" dxfId="359" priority="411">
      <formula>$D705=1</formula>
    </cfRule>
  </conditionalFormatting>
  <conditionalFormatting sqref="H705:P705">
    <cfRule type="expression" dxfId="358" priority="410">
      <formula>$D705=1</formula>
    </cfRule>
  </conditionalFormatting>
  <conditionalFormatting sqref="G705:Q705">
    <cfRule type="expression" dxfId="357" priority="402">
      <formula>$D705=2</formula>
    </cfRule>
    <cfRule type="containsText" dxfId="356" priority="404" operator="containsText" text="n/a">
      <formula>NOT(ISERROR(SEARCH("n/a",G705)))</formula>
    </cfRule>
    <cfRule type="expression" dxfId="355" priority="405">
      <formula>$R705&gt;0</formula>
    </cfRule>
    <cfRule type="expression" dxfId="354" priority="406">
      <formula>$G705="out"</formula>
    </cfRule>
    <cfRule type="containsText" dxfId="353" priority="407" operator="containsText" text="Out">
      <formula>NOT(ISERROR(SEARCH("Out",G705)))</formula>
    </cfRule>
    <cfRule type="expression" dxfId="352" priority="408">
      <formula>$D705=1</formula>
    </cfRule>
  </conditionalFormatting>
  <conditionalFormatting sqref="H705">
    <cfRule type="expression" dxfId="351" priority="403">
      <formula>$D705=2</formula>
    </cfRule>
  </conditionalFormatting>
  <conditionalFormatting sqref="I705">
    <cfRule type="expression" dxfId="350" priority="409">
      <formula>$D705=2</formula>
    </cfRule>
  </conditionalFormatting>
  <conditionalFormatting sqref="C708">
    <cfRule type="expression" dxfId="349" priority="399">
      <formula>$D708=1</formula>
    </cfRule>
    <cfRule type="expression" dxfId="348" priority="400">
      <formula>$D708=2</formula>
    </cfRule>
    <cfRule type="expression" dxfId="347" priority="401">
      <formula>$D708=0</formula>
    </cfRule>
  </conditionalFormatting>
  <conditionalFormatting sqref="G708">
    <cfRule type="expression" dxfId="346" priority="398">
      <formula>$D708=1</formula>
    </cfRule>
  </conditionalFormatting>
  <conditionalFormatting sqref="Q708">
    <cfRule type="expression" dxfId="345" priority="397">
      <formula>$D708=1</formula>
    </cfRule>
  </conditionalFormatting>
  <conditionalFormatting sqref="H708:P708">
    <cfRule type="expression" dxfId="344" priority="396">
      <formula>$D708=1</formula>
    </cfRule>
  </conditionalFormatting>
  <conditionalFormatting sqref="G708:Q708">
    <cfRule type="expression" dxfId="343" priority="388">
      <formula>$D708=2</formula>
    </cfRule>
    <cfRule type="containsText" dxfId="342" priority="390" operator="containsText" text="n/a">
      <formula>NOT(ISERROR(SEARCH("n/a",G708)))</formula>
    </cfRule>
    <cfRule type="expression" dxfId="341" priority="391">
      <formula>$R708&gt;0</formula>
    </cfRule>
    <cfRule type="expression" dxfId="340" priority="392">
      <formula>$G708="out"</formula>
    </cfRule>
    <cfRule type="containsText" dxfId="339" priority="393" operator="containsText" text="Out">
      <formula>NOT(ISERROR(SEARCH("Out",G708)))</formula>
    </cfRule>
    <cfRule type="expression" dxfId="338" priority="394">
      <formula>$D708=1</formula>
    </cfRule>
  </conditionalFormatting>
  <conditionalFormatting sqref="H708">
    <cfRule type="expression" dxfId="337" priority="389">
      <formula>$D708=2</formula>
    </cfRule>
  </conditionalFormatting>
  <conditionalFormatting sqref="I708">
    <cfRule type="expression" dxfId="336" priority="395">
      <formula>$D708=2</formula>
    </cfRule>
  </conditionalFormatting>
  <conditionalFormatting sqref="C706">
    <cfRule type="expression" dxfId="335" priority="385">
      <formula>$D706=1</formula>
    </cfRule>
    <cfRule type="expression" dxfId="334" priority="386">
      <formula>$D706=2</formula>
    </cfRule>
    <cfRule type="expression" dxfId="333" priority="387">
      <formula>$D706=0</formula>
    </cfRule>
  </conditionalFormatting>
  <conditionalFormatting sqref="G706">
    <cfRule type="expression" dxfId="332" priority="384">
      <formula>$D706=1</formula>
    </cfRule>
  </conditionalFormatting>
  <conditionalFormatting sqref="Q706">
    <cfRule type="expression" dxfId="331" priority="383">
      <formula>$D706=1</formula>
    </cfRule>
  </conditionalFormatting>
  <conditionalFormatting sqref="H706:P706">
    <cfRule type="expression" dxfId="330" priority="382">
      <formula>$D706=1</formula>
    </cfRule>
  </conditionalFormatting>
  <conditionalFormatting sqref="G706:Q706">
    <cfRule type="expression" dxfId="329" priority="374">
      <formula>$D706=2</formula>
    </cfRule>
    <cfRule type="containsText" dxfId="328" priority="376" operator="containsText" text="n/a">
      <formula>NOT(ISERROR(SEARCH("n/a",G706)))</formula>
    </cfRule>
    <cfRule type="expression" dxfId="327" priority="377">
      <formula>$R706&gt;0</formula>
    </cfRule>
    <cfRule type="expression" dxfId="326" priority="378">
      <formula>$G706="out"</formula>
    </cfRule>
    <cfRule type="containsText" dxfId="325" priority="379" operator="containsText" text="Out">
      <formula>NOT(ISERROR(SEARCH("Out",G706)))</formula>
    </cfRule>
    <cfRule type="expression" dxfId="324" priority="380">
      <formula>$D706=1</formula>
    </cfRule>
  </conditionalFormatting>
  <conditionalFormatting sqref="H706">
    <cfRule type="expression" dxfId="323" priority="375">
      <formula>$D706=2</formula>
    </cfRule>
  </conditionalFormatting>
  <conditionalFormatting sqref="I706">
    <cfRule type="expression" dxfId="322" priority="381">
      <formula>$D706=2</formula>
    </cfRule>
  </conditionalFormatting>
  <conditionalFormatting sqref="C707">
    <cfRule type="expression" dxfId="321" priority="371">
      <formula>$D707=1</formula>
    </cfRule>
    <cfRule type="expression" dxfId="320" priority="372">
      <formula>$D707=2</formula>
    </cfRule>
    <cfRule type="expression" dxfId="319" priority="373">
      <formula>$D707=0</formula>
    </cfRule>
  </conditionalFormatting>
  <conditionalFormatting sqref="G707">
    <cfRule type="expression" dxfId="318" priority="370">
      <formula>$D707=1</formula>
    </cfRule>
  </conditionalFormatting>
  <conditionalFormatting sqref="Q707">
    <cfRule type="expression" dxfId="317" priority="369">
      <formula>$D707=1</formula>
    </cfRule>
  </conditionalFormatting>
  <conditionalFormatting sqref="H707:P707">
    <cfRule type="expression" dxfId="316" priority="368">
      <formula>$D707=1</formula>
    </cfRule>
  </conditionalFormatting>
  <conditionalFormatting sqref="G707:Q707">
    <cfRule type="expression" dxfId="315" priority="360">
      <formula>$D707=2</formula>
    </cfRule>
    <cfRule type="containsText" dxfId="314" priority="362" operator="containsText" text="n/a">
      <formula>NOT(ISERROR(SEARCH("n/a",G707)))</formula>
    </cfRule>
    <cfRule type="expression" dxfId="313" priority="363">
      <formula>$R707&gt;0</formula>
    </cfRule>
    <cfRule type="expression" dxfId="312" priority="364">
      <formula>$G707="out"</formula>
    </cfRule>
    <cfRule type="containsText" dxfId="311" priority="365" operator="containsText" text="Out">
      <formula>NOT(ISERROR(SEARCH("Out",G707)))</formula>
    </cfRule>
    <cfRule type="expression" dxfId="310" priority="366">
      <formula>$D707=1</formula>
    </cfRule>
  </conditionalFormatting>
  <conditionalFormatting sqref="H707">
    <cfRule type="expression" dxfId="309" priority="361">
      <formula>$D707=2</formula>
    </cfRule>
  </conditionalFormatting>
  <conditionalFormatting sqref="I707">
    <cfRule type="expression" dxfId="308" priority="367">
      <formula>$D707=2</formula>
    </cfRule>
  </conditionalFormatting>
  <conditionalFormatting sqref="C705">
    <cfRule type="expression" dxfId="307" priority="357">
      <formula>$D705=1</formula>
    </cfRule>
    <cfRule type="expression" dxfId="306" priority="358">
      <formula>$D705=2</formula>
    </cfRule>
    <cfRule type="expression" dxfId="305" priority="359">
      <formula>$D705=0</formula>
    </cfRule>
  </conditionalFormatting>
  <conditionalFormatting sqref="C30">
    <cfRule type="expression" dxfId="304" priority="354">
      <formula>$D30=1</formula>
    </cfRule>
    <cfRule type="expression" dxfId="303" priority="355">
      <formula>$D30=2</formula>
    </cfRule>
    <cfRule type="expression" dxfId="302" priority="356">
      <formula>$D30=0</formula>
    </cfRule>
  </conditionalFormatting>
  <conditionalFormatting sqref="G30">
    <cfRule type="expression" dxfId="301" priority="353">
      <formula>$D30=1</formula>
    </cfRule>
  </conditionalFormatting>
  <conditionalFormatting sqref="Q30">
    <cfRule type="expression" dxfId="300" priority="352">
      <formula>$D30=1</formula>
    </cfRule>
  </conditionalFormatting>
  <conditionalFormatting sqref="H30:P30">
    <cfRule type="expression" dxfId="299" priority="351">
      <formula>$D30=1</formula>
    </cfRule>
  </conditionalFormatting>
  <conditionalFormatting sqref="G30:Q30">
    <cfRule type="expression" dxfId="298" priority="343">
      <formula>$D30=2</formula>
    </cfRule>
    <cfRule type="containsText" dxfId="297" priority="345" operator="containsText" text="n/a">
      <formula>NOT(ISERROR(SEARCH("n/a",G30)))</formula>
    </cfRule>
    <cfRule type="expression" dxfId="296" priority="346">
      <formula>$R30&gt;0</formula>
    </cfRule>
    <cfRule type="expression" dxfId="295" priority="347">
      <formula>$G30="out"</formula>
    </cfRule>
    <cfRule type="containsText" dxfId="294" priority="348" operator="containsText" text="Out">
      <formula>NOT(ISERROR(SEARCH("Out",G30)))</formula>
    </cfRule>
    <cfRule type="expression" dxfId="293" priority="349">
      <formula>$D30=1</formula>
    </cfRule>
  </conditionalFormatting>
  <conditionalFormatting sqref="H30">
    <cfRule type="expression" dxfId="292" priority="344">
      <formula>$D30=2</formula>
    </cfRule>
  </conditionalFormatting>
  <conditionalFormatting sqref="I30">
    <cfRule type="expression" dxfId="291" priority="350">
      <formula>$D30=2</formula>
    </cfRule>
  </conditionalFormatting>
  <conditionalFormatting sqref="C137">
    <cfRule type="expression" dxfId="290" priority="340">
      <formula>$D137=1</formula>
    </cfRule>
    <cfRule type="expression" dxfId="289" priority="341">
      <formula>$D137=2</formula>
    </cfRule>
    <cfRule type="expression" dxfId="288" priority="342">
      <formula>$D137=0</formula>
    </cfRule>
  </conditionalFormatting>
  <conditionalFormatting sqref="G137">
    <cfRule type="expression" dxfId="287" priority="339">
      <formula>$D137=1</formula>
    </cfRule>
  </conditionalFormatting>
  <conditionalFormatting sqref="Q137">
    <cfRule type="expression" dxfId="286" priority="338">
      <formula>$D137=1</formula>
    </cfRule>
  </conditionalFormatting>
  <conditionalFormatting sqref="H137:P137">
    <cfRule type="expression" dxfId="285" priority="337">
      <formula>$D137=1</formula>
    </cfRule>
  </conditionalFormatting>
  <conditionalFormatting sqref="G137:Q137">
    <cfRule type="expression" dxfId="284" priority="329">
      <formula>$D137=2</formula>
    </cfRule>
    <cfRule type="containsText" dxfId="283" priority="331" operator="containsText" text="n/a">
      <formula>NOT(ISERROR(SEARCH("n/a",G137)))</formula>
    </cfRule>
    <cfRule type="expression" dxfId="282" priority="332">
      <formula>$R137&gt;0</formula>
    </cfRule>
    <cfRule type="expression" dxfId="281" priority="333">
      <formula>$G137="out"</formula>
    </cfRule>
    <cfRule type="containsText" dxfId="280" priority="334" operator="containsText" text="Out">
      <formula>NOT(ISERROR(SEARCH("Out",G137)))</formula>
    </cfRule>
    <cfRule type="expression" dxfId="279" priority="335">
      <formula>$D137=1</formula>
    </cfRule>
  </conditionalFormatting>
  <conditionalFormatting sqref="H137">
    <cfRule type="expression" dxfId="278" priority="330">
      <formula>$D137=2</formula>
    </cfRule>
  </conditionalFormatting>
  <conditionalFormatting sqref="I137">
    <cfRule type="expression" dxfId="277" priority="336">
      <formula>$D137=2</formula>
    </cfRule>
  </conditionalFormatting>
  <conditionalFormatting sqref="C166">
    <cfRule type="expression" dxfId="276" priority="326">
      <formula>$D166=1</formula>
    </cfRule>
    <cfRule type="expression" dxfId="275" priority="327">
      <formula>$D166=2</formula>
    </cfRule>
    <cfRule type="expression" dxfId="274" priority="328">
      <formula>$D166=0</formula>
    </cfRule>
  </conditionalFormatting>
  <conditionalFormatting sqref="G166">
    <cfRule type="expression" dxfId="273" priority="325">
      <formula>$D166=1</formula>
    </cfRule>
  </conditionalFormatting>
  <conditionalFormatting sqref="Q166">
    <cfRule type="expression" dxfId="272" priority="324">
      <formula>$D166=1</formula>
    </cfRule>
  </conditionalFormatting>
  <conditionalFormatting sqref="H166:P166">
    <cfRule type="expression" dxfId="271" priority="323">
      <formula>$D166=1</formula>
    </cfRule>
  </conditionalFormatting>
  <conditionalFormatting sqref="G166:Q166">
    <cfRule type="expression" dxfId="270" priority="315">
      <formula>$D166=2</formula>
    </cfRule>
    <cfRule type="containsText" dxfId="269" priority="317" operator="containsText" text="n/a">
      <formula>NOT(ISERROR(SEARCH("n/a",G166)))</formula>
    </cfRule>
    <cfRule type="expression" dxfId="268" priority="318">
      <formula>$R166&gt;0</formula>
    </cfRule>
    <cfRule type="expression" dxfId="267" priority="319">
      <formula>$G166="out"</formula>
    </cfRule>
    <cfRule type="containsText" dxfId="266" priority="320" operator="containsText" text="Out">
      <formula>NOT(ISERROR(SEARCH("Out",G166)))</formula>
    </cfRule>
    <cfRule type="expression" dxfId="265" priority="321">
      <formula>$D166=1</formula>
    </cfRule>
  </conditionalFormatting>
  <conditionalFormatting sqref="H166">
    <cfRule type="expression" dxfId="264" priority="316">
      <formula>$D166=2</formula>
    </cfRule>
  </conditionalFormatting>
  <conditionalFormatting sqref="I166">
    <cfRule type="expression" dxfId="263" priority="322">
      <formula>$D166=2</formula>
    </cfRule>
  </conditionalFormatting>
  <conditionalFormatting sqref="M20:N20">
    <cfRule type="expression" dxfId="262" priority="280">
      <formula>$D20=2</formula>
    </cfRule>
    <cfRule type="containsText" dxfId="261" priority="281" operator="containsText" text="n/a">
      <formula>NOT(ISERROR(SEARCH("n/a",M20)))</formula>
    </cfRule>
    <cfRule type="expression" dxfId="260" priority="282">
      <formula>$R20&gt;0</formula>
    </cfRule>
    <cfRule type="expression" dxfId="259" priority="283">
      <formula>$G20="out"</formula>
    </cfRule>
    <cfRule type="containsText" dxfId="258" priority="284" operator="containsText" text="Out">
      <formula>NOT(ISERROR(SEARCH("Out",M20)))</formula>
    </cfRule>
    <cfRule type="expression" dxfId="257" priority="285">
      <formula>$D20=1</formula>
    </cfRule>
  </conditionalFormatting>
  <conditionalFormatting sqref="G20">
    <cfRule type="expression" dxfId="256" priority="307">
      <formula>$D20=1</formula>
    </cfRule>
  </conditionalFormatting>
  <conditionalFormatting sqref="Q20">
    <cfRule type="expression" dxfId="255" priority="306">
      <formula>$D20=1</formula>
    </cfRule>
  </conditionalFormatting>
  <conditionalFormatting sqref="H20:I20 K20:L20">
    <cfRule type="expression" dxfId="254" priority="305">
      <formula>$D20=1</formula>
    </cfRule>
  </conditionalFormatting>
  <conditionalFormatting sqref="G20:I20 K20:L20 Q20">
    <cfRule type="expression" dxfId="253" priority="297">
      <formula>$D20=2</formula>
    </cfRule>
    <cfRule type="containsText" dxfId="252" priority="299" operator="containsText" text="n/a">
      <formula>NOT(ISERROR(SEARCH("n/a",G20)))</formula>
    </cfRule>
    <cfRule type="expression" dxfId="251" priority="300">
      <formula>$R20&gt;0</formula>
    </cfRule>
    <cfRule type="expression" dxfId="250" priority="301">
      <formula>$G20="out"</formula>
    </cfRule>
    <cfRule type="containsText" dxfId="249" priority="302" operator="containsText" text="Out">
      <formula>NOT(ISERROR(SEARCH("Out",G20)))</formula>
    </cfRule>
    <cfRule type="expression" dxfId="248" priority="303">
      <formula>$D20=1</formula>
    </cfRule>
  </conditionalFormatting>
  <conditionalFormatting sqref="H20">
    <cfRule type="expression" dxfId="247" priority="298">
      <formula>$D20=2</formula>
    </cfRule>
  </conditionalFormatting>
  <conditionalFormatting sqref="I20">
    <cfRule type="expression" dxfId="246" priority="304">
      <formula>$D20=2</formula>
    </cfRule>
  </conditionalFormatting>
  <conditionalFormatting sqref="J20">
    <cfRule type="expression" dxfId="245" priority="296">
      <formula>$D20=1</formula>
    </cfRule>
  </conditionalFormatting>
  <conditionalFormatting sqref="J20">
    <cfRule type="expression" dxfId="244" priority="290">
      <formula>$D20=2</formula>
    </cfRule>
    <cfRule type="containsText" dxfId="243" priority="291" operator="containsText" text="n/a">
      <formula>NOT(ISERROR(SEARCH("n/a",J20)))</formula>
    </cfRule>
    <cfRule type="expression" dxfId="242" priority="292">
      <formula>$R20&gt;0</formula>
    </cfRule>
    <cfRule type="expression" dxfId="241" priority="293">
      <formula>$G20="out"</formula>
    </cfRule>
    <cfRule type="containsText" dxfId="240" priority="294" operator="containsText" text="Out">
      <formula>NOT(ISERROR(SEARCH("Out",J20)))</formula>
    </cfRule>
    <cfRule type="expression" dxfId="239" priority="295">
      <formula>$D20=1</formula>
    </cfRule>
  </conditionalFormatting>
  <conditionalFormatting sqref="C20">
    <cfRule type="expression" dxfId="238" priority="287">
      <formula>$D20=1</formula>
    </cfRule>
    <cfRule type="expression" dxfId="237" priority="288">
      <formula>$D20=2</formula>
    </cfRule>
    <cfRule type="expression" dxfId="236" priority="289">
      <formula>$D20=0</formula>
    </cfRule>
  </conditionalFormatting>
  <conditionalFormatting sqref="M20:N20">
    <cfRule type="expression" dxfId="235" priority="286">
      <formula>$D20=1</formula>
    </cfRule>
  </conditionalFormatting>
  <conditionalFormatting sqref="Q23">
    <cfRule type="expression" dxfId="234" priority="245">
      <formula>$D23=1</formula>
    </cfRule>
  </conditionalFormatting>
  <conditionalFormatting sqref="H23:I23 K23:L23">
    <cfRule type="expression" dxfId="233" priority="244">
      <formula>$D23=1</formula>
    </cfRule>
  </conditionalFormatting>
  <conditionalFormatting sqref="H23:I23 K23:L23 Q23">
    <cfRule type="expression" dxfId="232" priority="236">
      <formula>$D23=2</formula>
    </cfRule>
    <cfRule type="containsText" dxfId="231" priority="238" operator="containsText" text="n/a">
      <formula>NOT(ISERROR(SEARCH("n/a",H23)))</formula>
    </cfRule>
    <cfRule type="expression" dxfId="230" priority="239">
      <formula>$R23&gt;0</formula>
    </cfRule>
    <cfRule type="expression" dxfId="229" priority="240">
      <formula>$G23="out"</formula>
    </cfRule>
    <cfRule type="containsText" dxfId="228" priority="241" operator="containsText" text="Out">
      <formula>NOT(ISERROR(SEARCH("Out",H23)))</formula>
    </cfRule>
    <cfRule type="expression" dxfId="227" priority="242">
      <formula>$D23=1</formula>
    </cfRule>
  </conditionalFormatting>
  <conditionalFormatting sqref="H23">
    <cfRule type="expression" dxfId="226" priority="237">
      <formula>$D23=2</formula>
    </cfRule>
  </conditionalFormatting>
  <conditionalFormatting sqref="I23">
    <cfRule type="expression" dxfId="225" priority="243">
      <formula>$D23=2</formula>
    </cfRule>
  </conditionalFormatting>
  <conditionalFormatting sqref="J23">
    <cfRule type="expression" dxfId="224" priority="235">
      <formula>$D23=1</formula>
    </cfRule>
  </conditionalFormatting>
  <conditionalFormatting sqref="J23">
    <cfRule type="expression" dxfId="223" priority="229">
      <formula>$D23=2</formula>
    </cfRule>
    <cfRule type="containsText" dxfId="222" priority="230" operator="containsText" text="n/a">
      <formula>NOT(ISERROR(SEARCH("n/a",J23)))</formula>
    </cfRule>
    <cfRule type="expression" dxfId="221" priority="231">
      <formula>$R23&gt;0</formula>
    </cfRule>
    <cfRule type="expression" dxfId="220" priority="232">
      <formula>$G23="out"</formula>
    </cfRule>
    <cfRule type="containsText" dxfId="219" priority="233" operator="containsText" text="Out">
      <formula>NOT(ISERROR(SEARCH("Out",J23)))</formula>
    </cfRule>
    <cfRule type="expression" dxfId="218" priority="234">
      <formula>$D23=1</formula>
    </cfRule>
  </conditionalFormatting>
  <conditionalFormatting sqref="M23:P23">
    <cfRule type="expression" dxfId="217" priority="228">
      <formula>$D23=1</formula>
    </cfRule>
  </conditionalFormatting>
  <conditionalFormatting sqref="M23:P23">
    <cfRule type="expression" dxfId="216" priority="222">
      <formula>$D23=2</formula>
    </cfRule>
    <cfRule type="containsText" dxfId="215" priority="223" operator="containsText" text="n/a">
      <formula>NOT(ISERROR(SEARCH("n/a",M23)))</formula>
    </cfRule>
    <cfRule type="expression" dxfId="214" priority="224">
      <formula>$R23&gt;0</formula>
    </cfRule>
    <cfRule type="expression" dxfId="213" priority="225">
      <formula>$G23="out"</formula>
    </cfRule>
    <cfRule type="containsText" dxfId="212" priority="226" operator="containsText" text="Out">
      <formula>NOT(ISERROR(SEARCH("Out",M23)))</formula>
    </cfRule>
    <cfRule type="expression" dxfId="211" priority="227">
      <formula>$D23=1</formula>
    </cfRule>
  </conditionalFormatting>
  <conditionalFormatting sqref="C23">
    <cfRule type="expression" dxfId="210" priority="219">
      <formula>$D23=1</formula>
    </cfRule>
    <cfRule type="expression" dxfId="209" priority="220">
      <formula>$D23=2</formula>
    </cfRule>
    <cfRule type="expression" dxfId="208" priority="221">
      <formula>$D23=0</formula>
    </cfRule>
  </conditionalFormatting>
  <conditionalFormatting sqref="G23">
    <cfRule type="expression" dxfId="207" priority="252">
      <formula>$D23=1</formula>
    </cfRule>
  </conditionalFormatting>
  <conditionalFormatting sqref="G23">
    <cfRule type="expression" dxfId="206" priority="246">
      <formula>$D23=2</formula>
    </cfRule>
    <cfRule type="containsText" dxfId="205" priority="247" operator="containsText" text="n/a">
      <formula>NOT(ISERROR(SEARCH("n/a",G23)))</formula>
    </cfRule>
    <cfRule type="expression" dxfId="204" priority="248">
      <formula>$R23&gt;0</formula>
    </cfRule>
    <cfRule type="expression" dxfId="203" priority="249">
      <formula>$G23="out"</formula>
    </cfRule>
    <cfRule type="containsText" dxfId="202" priority="250" operator="containsText" text="Out">
      <formula>NOT(ISERROR(SEARCH("Out",G23)))</formula>
    </cfRule>
    <cfRule type="expression" dxfId="201" priority="251">
      <formula>$D23=1</formula>
    </cfRule>
  </conditionalFormatting>
  <conditionalFormatting sqref="G21">
    <cfRule type="expression" dxfId="200" priority="184">
      <formula>$D21=1</formula>
    </cfRule>
  </conditionalFormatting>
  <conditionalFormatting sqref="G21">
    <cfRule type="expression" dxfId="199" priority="178">
      <formula>$D21=2</formula>
    </cfRule>
    <cfRule type="containsText" dxfId="198" priority="179" operator="containsText" text="n/a">
      <formula>NOT(ISERROR(SEARCH("n/a",G21)))</formula>
    </cfRule>
    <cfRule type="expression" dxfId="197" priority="180">
      <formula>$R21&gt;0</formula>
    </cfRule>
    <cfRule type="expression" dxfId="196" priority="181">
      <formula>$G21="out"</formula>
    </cfRule>
    <cfRule type="containsText" dxfId="195" priority="182" operator="containsText" text="Out">
      <formula>NOT(ISERROR(SEARCH("Out",G21)))</formula>
    </cfRule>
    <cfRule type="expression" dxfId="194" priority="183">
      <formula>$D21=1</formula>
    </cfRule>
  </conditionalFormatting>
  <conditionalFormatting sqref="Q21">
    <cfRule type="expression" dxfId="193" priority="177">
      <formula>$D21=1</formula>
    </cfRule>
  </conditionalFormatting>
  <conditionalFormatting sqref="H21:I21 K21:L21">
    <cfRule type="expression" dxfId="192" priority="176">
      <formula>$D21=1</formula>
    </cfRule>
  </conditionalFormatting>
  <conditionalFormatting sqref="H21:I21 K21:L21 Q21">
    <cfRule type="expression" dxfId="191" priority="168">
      <formula>$D21=2</formula>
    </cfRule>
    <cfRule type="containsText" dxfId="190" priority="170" operator="containsText" text="n/a">
      <formula>NOT(ISERROR(SEARCH("n/a",H21)))</formula>
    </cfRule>
    <cfRule type="expression" dxfId="189" priority="171">
      <formula>$R21&gt;0</formula>
    </cfRule>
    <cfRule type="expression" dxfId="188" priority="172">
      <formula>$G21="out"</formula>
    </cfRule>
    <cfRule type="containsText" dxfId="187" priority="173" operator="containsText" text="Out">
      <formula>NOT(ISERROR(SEARCH("Out",H21)))</formula>
    </cfRule>
    <cfRule type="expression" dxfId="186" priority="174">
      <formula>$D21=1</formula>
    </cfRule>
  </conditionalFormatting>
  <conditionalFormatting sqref="H21">
    <cfRule type="expression" dxfId="185" priority="169">
      <formula>$D21=2</formula>
    </cfRule>
  </conditionalFormatting>
  <conditionalFormatting sqref="I21">
    <cfRule type="expression" dxfId="184" priority="175">
      <formula>$D21=2</formula>
    </cfRule>
  </conditionalFormatting>
  <conditionalFormatting sqref="J21">
    <cfRule type="expression" dxfId="183" priority="167">
      <formula>$D21=1</formula>
    </cfRule>
  </conditionalFormatting>
  <conditionalFormatting sqref="J21">
    <cfRule type="expression" dxfId="182" priority="161">
      <formula>$D21=2</formula>
    </cfRule>
    <cfRule type="containsText" dxfId="181" priority="162" operator="containsText" text="n/a">
      <formula>NOT(ISERROR(SEARCH("n/a",J21)))</formula>
    </cfRule>
    <cfRule type="expression" dxfId="180" priority="163">
      <formula>$R21&gt;0</formula>
    </cfRule>
    <cfRule type="expression" dxfId="179" priority="164">
      <formula>$G21="out"</formula>
    </cfRule>
    <cfRule type="containsText" dxfId="178" priority="165" operator="containsText" text="Out">
      <formula>NOT(ISERROR(SEARCH("Out",J21)))</formula>
    </cfRule>
    <cfRule type="expression" dxfId="177" priority="166">
      <formula>$D21=1</formula>
    </cfRule>
  </conditionalFormatting>
  <conditionalFormatting sqref="M21:P21">
    <cfRule type="expression" dxfId="176" priority="160">
      <formula>$D21=1</formula>
    </cfRule>
  </conditionalFormatting>
  <conditionalFormatting sqref="M21:P21">
    <cfRule type="expression" dxfId="175" priority="154">
      <formula>$D21=2</formula>
    </cfRule>
    <cfRule type="containsText" dxfId="174" priority="155" operator="containsText" text="n/a">
      <formula>NOT(ISERROR(SEARCH("n/a",M21)))</formula>
    </cfRule>
    <cfRule type="expression" dxfId="173" priority="156">
      <formula>$R21&gt;0</formula>
    </cfRule>
    <cfRule type="expression" dxfId="172" priority="157">
      <formula>$G21="out"</formula>
    </cfRule>
    <cfRule type="containsText" dxfId="171" priority="158" operator="containsText" text="Out">
      <formula>NOT(ISERROR(SEARCH("Out",M21)))</formula>
    </cfRule>
    <cfRule type="expression" dxfId="170" priority="159">
      <formula>$D21=1</formula>
    </cfRule>
  </conditionalFormatting>
  <conditionalFormatting sqref="C21">
    <cfRule type="expression" dxfId="169" priority="151">
      <formula>$D21=1</formula>
    </cfRule>
    <cfRule type="expression" dxfId="168" priority="152">
      <formula>$D21=2</formula>
    </cfRule>
    <cfRule type="expression" dxfId="167" priority="153">
      <formula>$D21=0</formula>
    </cfRule>
  </conditionalFormatting>
  <conditionalFormatting sqref="M22:N22">
    <cfRule type="expression" dxfId="166" priority="123">
      <formula>$D22=2</formula>
    </cfRule>
    <cfRule type="containsText" dxfId="165" priority="124" operator="containsText" text="n/a">
      <formula>NOT(ISERROR(SEARCH("n/a",M22)))</formula>
    </cfRule>
    <cfRule type="expression" dxfId="164" priority="125">
      <formula>$R22&gt;0</formula>
    </cfRule>
    <cfRule type="expression" dxfId="163" priority="126">
      <formula>$G22="out"</formula>
    </cfRule>
    <cfRule type="containsText" dxfId="162" priority="127" operator="containsText" text="Out">
      <formula>NOT(ISERROR(SEARCH("Out",M22)))</formula>
    </cfRule>
    <cfRule type="expression" dxfId="161" priority="128">
      <formula>$D22=1</formula>
    </cfRule>
  </conditionalFormatting>
  <conditionalFormatting sqref="G22">
    <cfRule type="expression" dxfId="160" priority="150">
      <formula>$D22=1</formula>
    </cfRule>
  </conditionalFormatting>
  <conditionalFormatting sqref="Q22">
    <cfRule type="expression" dxfId="159" priority="149">
      <formula>$D22=1</formula>
    </cfRule>
  </conditionalFormatting>
  <conditionalFormatting sqref="H22:I22 K22:L22">
    <cfRule type="expression" dxfId="158" priority="148">
      <formula>$D22=1</formula>
    </cfRule>
  </conditionalFormatting>
  <conditionalFormatting sqref="G22:I22 K22:L22 Q22">
    <cfRule type="expression" dxfId="157" priority="140">
      <formula>$D22=2</formula>
    </cfRule>
    <cfRule type="containsText" dxfId="156" priority="142" operator="containsText" text="n/a">
      <formula>NOT(ISERROR(SEARCH("n/a",G22)))</formula>
    </cfRule>
    <cfRule type="expression" dxfId="155" priority="143">
      <formula>$R22&gt;0</formula>
    </cfRule>
    <cfRule type="expression" dxfId="154" priority="144">
      <formula>$G22="out"</formula>
    </cfRule>
    <cfRule type="containsText" dxfId="153" priority="145" operator="containsText" text="Out">
      <formula>NOT(ISERROR(SEARCH("Out",G22)))</formula>
    </cfRule>
    <cfRule type="expression" dxfId="152" priority="146">
      <formula>$D22=1</formula>
    </cfRule>
  </conditionalFormatting>
  <conditionalFormatting sqref="H22">
    <cfRule type="expression" dxfId="151" priority="141">
      <formula>$D22=2</formula>
    </cfRule>
  </conditionalFormatting>
  <conditionalFormatting sqref="I22">
    <cfRule type="expression" dxfId="150" priority="147">
      <formula>$D22=2</formula>
    </cfRule>
  </conditionalFormatting>
  <conditionalFormatting sqref="J22">
    <cfRule type="expression" dxfId="149" priority="139">
      <formula>$D22=1</formula>
    </cfRule>
  </conditionalFormatting>
  <conditionalFormatting sqref="J22">
    <cfRule type="expression" dxfId="148" priority="133">
      <formula>$D22=2</formula>
    </cfRule>
    <cfRule type="containsText" dxfId="147" priority="134" operator="containsText" text="n/a">
      <formula>NOT(ISERROR(SEARCH("n/a",J22)))</formula>
    </cfRule>
    <cfRule type="expression" dxfId="146" priority="135">
      <formula>$R22&gt;0</formula>
    </cfRule>
    <cfRule type="expression" dxfId="145" priority="136">
      <formula>$G22="out"</formula>
    </cfRule>
    <cfRule type="containsText" dxfId="144" priority="137" operator="containsText" text="Out">
      <formula>NOT(ISERROR(SEARCH("Out",J22)))</formula>
    </cfRule>
    <cfRule type="expression" dxfId="143" priority="138">
      <formula>$D22=1</formula>
    </cfRule>
  </conditionalFormatting>
  <conditionalFormatting sqref="C22">
    <cfRule type="expression" dxfId="142" priority="130">
      <formula>$D22=1</formula>
    </cfRule>
    <cfRule type="expression" dxfId="141" priority="131">
      <formula>$D22=2</formula>
    </cfRule>
    <cfRule type="expression" dxfId="140" priority="132">
      <formula>$D22=0</formula>
    </cfRule>
  </conditionalFormatting>
  <conditionalFormatting sqref="M22:N22">
    <cfRule type="expression" dxfId="139" priority="129">
      <formula>$D22=1</formula>
    </cfRule>
  </conditionalFormatting>
  <conditionalFormatting sqref="C127">
    <cfRule type="expression" dxfId="138" priority="120">
      <formula>$D127=1</formula>
    </cfRule>
    <cfRule type="expression" dxfId="137" priority="121">
      <formula>$D127=2</formula>
    </cfRule>
    <cfRule type="expression" dxfId="136" priority="122">
      <formula>$D127=0</formula>
    </cfRule>
  </conditionalFormatting>
  <conditionalFormatting sqref="G127">
    <cfRule type="expression" dxfId="135" priority="119">
      <formula>$D127=1</formula>
    </cfRule>
  </conditionalFormatting>
  <conditionalFormatting sqref="Q127">
    <cfRule type="expression" dxfId="134" priority="118">
      <formula>$D127=1</formula>
    </cfRule>
  </conditionalFormatting>
  <conditionalFormatting sqref="G127:Q127">
    <cfRule type="expression" dxfId="133" priority="110">
      <formula>$D127=2</formula>
    </cfRule>
    <cfRule type="containsText" dxfId="132" priority="112" operator="containsText" text="n/a">
      <formula>NOT(ISERROR(SEARCH("n/a",G127)))</formula>
    </cfRule>
    <cfRule type="expression" dxfId="131" priority="113">
      <formula>$R127&gt;0</formula>
    </cfRule>
    <cfRule type="expression" dxfId="130" priority="114">
      <formula>$G127="out"</formula>
    </cfRule>
    <cfRule type="containsText" dxfId="129" priority="115" operator="containsText" text="Out">
      <formula>NOT(ISERROR(SEARCH("Out",G127)))</formula>
    </cfRule>
    <cfRule type="expression" dxfId="128" priority="116">
      <formula>$D127=1</formula>
    </cfRule>
  </conditionalFormatting>
  <conditionalFormatting sqref="H127">
    <cfRule type="expression" dxfId="127" priority="111">
      <formula>$D127=2</formula>
    </cfRule>
  </conditionalFormatting>
  <conditionalFormatting sqref="I127">
    <cfRule type="expression" dxfId="126" priority="117">
      <formula>$D127=2</formula>
    </cfRule>
  </conditionalFormatting>
  <conditionalFormatting sqref="H127:P127">
    <cfRule type="expression" dxfId="125" priority="109">
      <formula>$D127=1</formula>
    </cfRule>
  </conditionalFormatting>
  <conditionalFormatting sqref="C314">
    <cfRule type="expression" dxfId="124" priority="106">
      <formula>$D314=1</formula>
    </cfRule>
    <cfRule type="expression" dxfId="123" priority="107">
      <formula>$D314=2</formula>
    </cfRule>
    <cfRule type="expression" dxfId="122" priority="108">
      <formula>$D314=0</formula>
    </cfRule>
  </conditionalFormatting>
  <conditionalFormatting sqref="G314">
    <cfRule type="expression" dxfId="121" priority="105">
      <formula>$D314=1</formula>
    </cfRule>
  </conditionalFormatting>
  <conditionalFormatting sqref="Q314">
    <cfRule type="expression" dxfId="120" priority="104">
      <formula>$D314=1</formula>
    </cfRule>
  </conditionalFormatting>
  <conditionalFormatting sqref="H314:P314">
    <cfRule type="expression" dxfId="119" priority="103">
      <formula>$D314=1</formula>
    </cfRule>
  </conditionalFormatting>
  <conditionalFormatting sqref="G314:Q314">
    <cfRule type="expression" dxfId="118" priority="95">
      <formula>$D314=2</formula>
    </cfRule>
    <cfRule type="containsText" dxfId="117" priority="97" operator="containsText" text="n/a">
      <formula>NOT(ISERROR(SEARCH("n/a",G314)))</formula>
    </cfRule>
    <cfRule type="expression" dxfId="116" priority="98">
      <formula>$R314&gt;0</formula>
    </cfRule>
    <cfRule type="expression" dxfId="115" priority="99">
      <formula>$G314="out"</formula>
    </cfRule>
    <cfRule type="containsText" dxfId="114" priority="100" operator="containsText" text="Out">
      <formula>NOT(ISERROR(SEARCH("Out",G314)))</formula>
    </cfRule>
    <cfRule type="expression" dxfId="113" priority="101">
      <formula>$D314=1</formula>
    </cfRule>
  </conditionalFormatting>
  <conditionalFormatting sqref="H314">
    <cfRule type="expression" dxfId="112" priority="96">
      <formula>$D314=2</formula>
    </cfRule>
  </conditionalFormatting>
  <conditionalFormatting sqref="I314">
    <cfRule type="expression" dxfId="111" priority="102">
      <formula>$D314=2</formula>
    </cfRule>
  </conditionalFormatting>
  <conditionalFormatting sqref="C714">
    <cfRule type="expression" dxfId="110" priority="81">
      <formula>$D714=1</formula>
    </cfRule>
    <cfRule type="expression" dxfId="109" priority="82">
      <formula>$D714=2</formula>
    </cfRule>
    <cfRule type="expression" dxfId="108" priority="83">
      <formula>$D714=0</formula>
    </cfRule>
  </conditionalFormatting>
  <conditionalFormatting sqref="G717 G714:G715">
    <cfRule type="expression" dxfId="107" priority="80">
      <formula>$D714=1</formula>
    </cfRule>
  </conditionalFormatting>
  <conditionalFormatting sqref="Q714">
    <cfRule type="expression" dxfId="106" priority="79">
      <formula>$D714=1</formula>
    </cfRule>
  </conditionalFormatting>
  <conditionalFormatting sqref="H714:P714">
    <cfRule type="expression" dxfId="105" priority="78">
      <formula>$D714=1</formula>
    </cfRule>
  </conditionalFormatting>
  <conditionalFormatting sqref="G717 H714:Q714 G714:G715">
    <cfRule type="expression" dxfId="104" priority="70">
      <formula>$D714=2</formula>
    </cfRule>
    <cfRule type="containsText" dxfId="103" priority="72" operator="containsText" text="n/a">
      <formula>NOT(ISERROR(SEARCH("n/a",G714)))</formula>
    </cfRule>
    <cfRule type="expression" dxfId="102" priority="73">
      <formula>$R714&gt;0</formula>
    </cfRule>
    <cfRule type="expression" dxfId="101" priority="74">
      <formula>$G714="out"</formula>
    </cfRule>
    <cfRule type="containsText" dxfId="100" priority="75" operator="containsText" text="Out">
      <formula>NOT(ISERROR(SEARCH("Out",G714)))</formula>
    </cfRule>
    <cfRule type="expression" dxfId="99" priority="76">
      <formula>$D714=1</formula>
    </cfRule>
  </conditionalFormatting>
  <conditionalFormatting sqref="H714">
    <cfRule type="expression" dxfId="98" priority="71">
      <formula>$D714=2</formula>
    </cfRule>
  </conditionalFormatting>
  <conditionalFormatting sqref="I714">
    <cfRule type="expression" dxfId="97" priority="77">
      <formula>$D714=2</formula>
    </cfRule>
  </conditionalFormatting>
  <conditionalFormatting sqref="C717">
    <cfRule type="expression" dxfId="96" priority="67">
      <formula>$D717=1</formula>
    </cfRule>
    <cfRule type="expression" dxfId="95" priority="68">
      <formula>$D717=2</formula>
    </cfRule>
    <cfRule type="expression" dxfId="94" priority="69">
      <formula>$D717=0</formula>
    </cfRule>
  </conditionalFormatting>
  <conditionalFormatting sqref="G713">
    <cfRule type="expression" dxfId="93" priority="94">
      <formula>$D713=1</formula>
    </cfRule>
  </conditionalFormatting>
  <conditionalFormatting sqref="Q713">
    <cfRule type="expression" dxfId="92" priority="93">
      <formula>$D713=1</formula>
    </cfRule>
  </conditionalFormatting>
  <conditionalFormatting sqref="H713:P713">
    <cfRule type="expression" dxfId="91" priority="92">
      <formula>$D713=1</formula>
    </cfRule>
  </conditionalFormatting>
  <conditionalFormatting sqref="G713:Q713">
    <cfRule type="expression" dxfId="90" priority="84">
      <formula>$D713=2</formula>
    </cfRule>
    <cfRule type="containsText" dxfId="89" priority="86" operator="containsText" text="n/a">
      <formula>NOT(ISERROR(SEARCH("n/a",G713)))</formula>
    </cfRule>
    <cfRule type="expression" dxfId="88" priority="87">
      <formula>$R713&gt;0</formula>
    </cfRule>
    <cfRule type="expression" dxfId="87" priority="88">
      <formula>$G713="out"</formula>
    </cfRule>
    <cfRule type="containsText" dxfId="86" priority="89" operator="containsText" text="Out">
      <formula>NOT(ISERROR(SEARCH("Out",G713)))</formula>
    </cfRule>
    <cfRule type="expression" dxfId="85" priority="90">
      <formula>$D713=1</formula>
    </cfRule>
  </conditionalFormatting>
  <conditionalFormatting sqref="H713">
    <cfRule type="expression" dxfId="84" priority="85">
      <formula>$D713=2</formula>
    </cfRule>
  </conditionalFormatting>
  <conditionalFormatting sqref="I713">
    <cfRule type="expression" dxfId="83" priority="91">
      <formula>$D713=2</formula>
    </cfRule>
  </conditionalFormatting>
  <conditionalFormatting sqref="Q717">
    <cfRule type="expression" dxfId="82" priority="66">
      <formula>$D717=1</formula>
    </cfRule>
  </conditionalFormatting>
  <conditionalFormatting sqref="H717:P717">
    <cfRule type="expression" dxfId="81" priority="65">
      <formula>$D717=1</formula>
    </cfRule>
  </conditionalFormatting>
  <conditionalFormatting sqref="H717:Q717">
    <cfRule type="expression" dxfId="80" priority="57">
      <formula>$D717=2</formula>
    </cfRule>
    <cfRule type="containsText" dxfId="79" priority="59" operator="containsText" text="n/a">
      <formula>NOT(ISERROR(SEARCH("n/a",H717)))</formula>
    </cfRule>
    <cfRule type="expression" dxfId="78" priority="60">
      <formula>$R717&gt;0</formula>
    </cfRule>
    <cfRule type="expression" dxfId="77" priority="61">
      <formula>$G717="out"</formula>
    </cfRule>
    <cfRule type="containsText" dxfId="76" priority="62" operator="containsText" text="Out">
      <formula>NOT(ISERROR(SEARCH("Out",H717)))</formula>
    </cfRule>
    <cfRule type="expression" dxfId="75" priority="63">
      <formula>$D717=1</formula>
    </cfRule>
  </conditionalFormatting>
  <conditionalFormatting sqref="H717">
    <cfRule type="expression" dxfId="74" priority="58">
      <formula>$D717=2</formula>
    </cfRule>
  </conditionalFormatting>
  <conditionalFormatting sqref="I717">
    <cfRule type="expression" dxfId="73" priority="64">
      <formula>$D717=2</formula>
    </cfRule>
  </conditionalFormatting>
  <conditionalFormatting sqref="C715">
    <cfRule type="expression" dxfId="72" priority="54">
      <formula>$D715=1</formula>
    </cfRule>
    <cfRule type="expression" dxfId="71" priority="55">
      <formula>$D715=2</formula>
    </cfRule>
    <cfRule type="expression" dxfId="70" priority="56">
      <formula>$D715=0</formula>
    </cfRule>
  </conditionalFormatting>
  <conditionalFormatting sqref="Q715">
    <cfRule type="expression" dxfId="69" priority="53">
      <formula>$D715=1</formula>
    </cfRule>
  </conditionalFormatting>
  <conditionalFormatting sqref="H715:P715">
    <cfRule type="expression" dxfId="68" priority="52">
      <formula>$D715=1</formula>
    </cfRule>
  </conditionalFormatting>
  <conditionalFormatting sqref="H715:Q715">
    <cfRule type="expression" dxfId="67" priority="44">
      <formula>$D715=2</formula>
    </cfRule>
    <cfRule type="containsText" dxfId="66" priority="46" operator="containsText" text="n/a">
      <formula>NOT(ISERROR(SEARCH("n/a",H715)))</formula>
    </cfRule>
    <cfRule type="expression" dxfId="65" priority="47">
      <formula>$R715&gt;0</formula>
    </cfRule>
    <cfRule type="expression" dxfId="64" priority="48">
      <formula>$G715="out"</formula>
    </cfRule>
    <cfRule type="containsText" dxfId="63" priority="49" operator="containsText" text="Out">
      <formula>NOT(ISERROR(SEARCH("Out",H715)))</formula>
    </cfRule>
    <cfRule type="expression" dxfId="62" priority="50">
      <formula>$D715=1</formula>
    </cfRule>
  </conditionalFormatting>
  <conditionalFormatting sqref="H715">
    <cfRule type="expression" dxfId="61" priority="45">
      <formula>$D715=2</formula>
    </cfRule>
  </conditionalFormatting>
  <conditionalFormatting sqref="I715">
    <cfRule type="expression" dxfId="60" priority="51">
      <formula>$D715=2</formula>
    </cfRule>
  </conditionalFormatting>
  <conditionalFormatting sqref="G716">
    <cfRule type="expression" dxfId="59" priority="43">
      <formula>$D716=1</formula>
    </cfRule>
  </conditionalFormatting>
  <conditionalFormatting sqref="G716">
    <cfRule type="expression" dxfId="58" priority="37">
      <formula>$D716=2</formula>
    </cfRule>
    <cfRule type="containsText" dxfId="57" priority="38" operator="containsText" text="n/a">
      <formula>NOT(ISERROR(SEARCH("n/a",G716)))</formula>
    </cfRule>
    <cfRule type="expression" dxfId="56" priority="39">
      <formula>$R716&gt;0</formula>
    </cfRule>
    <cfRule type="expression" dxfId="55" priority="40">
      <formula>$G716="out"</formula>
    </cfRule>
    <cfRule type="containsText" dxfId="54" priority="41" operator="containsText" text="Out">
      <formula>NOT(ISERROR(SEARCH("Out",G716)))</formula>
    </cfRule>
    <cfRule type="expression" dxfId="53" priority="42">
      <formula>$D716=1</formula>
    </cfRule>
  </conditionalFormatting>
  <conditionalFormatting sqref="C716">
    <cfRule type="expression" dxfId="52" priority="34">
      <formula>$D716=1</formula>
    </cfRule>
    <cfRule type="expression" dxfId="51" priority="35">
      <formula>$D716=2</formula>
    </cfRule>
    <cfRule type="expression" dxfId="50" priority="36">
      <formula>$D716=0</formula>
    </cfRule>
  </conditionalFormatting>
  <conditionalFormatting sqref="Q716">
    <cfRule type="expression" dxfId="49" priority="33">
      <formula>$D716=1</formula>
    </cfRule>
  </conditionalFormatting>
  <conditionalFormatting sqref="H716:P716">
    <cfRule type="expression" dxfId="48" priority="32">
      <formula>$D716=1</formula>
    </cfRule>
  </conditionalFormatting>
  <conditionalFormatting sqref="H716:Q716">
    <cfRule type="expression" dxfId="47" priority="24">
      <formula>$D716=2</formula>
    </cfRule>
    <cfRule type="containsText" dxfId="46" priority="26" operator="containsText" text="n/a">
      <formula>NOT(ISERROR(SEARCH("n/a",H716)))</formula>
    </cfRule>
    <cfRule type="expression" dxfId="45" priority="27">
      <formula>$R716&gt;0</formula>
    </cfRule>
    <cfRule type="expression" dxfId="44" priority="28">
      <formula>$G716="out"</formula>
    </cfRule>
    <cfRule type="containsText" dxfId="43" priority="29" operator="containsText" text="Out">
      <formula>NOT(ISERROR(SEARCH("Out",H716)))</formula>
    </cfRule>
    <cfRule type="expression" dxfId="42" priority="30">
      <formula>$D716=1</formula>
    </cfRule>
  </conditionalFormatting>
  <conditionalFormatting sqref="H716">
    <cfRule type="expression" dxfId="41" priority="25">
      <formula>$D716=2</formula>
    </cfRule>
  </conditionalFormatting>
  <conditionalFormatting sqref="I716">
    <cfRule type="expression" dxfId="40" priority="31">
      <formula>$D716=2</formula>
    </cfRule>
  </conditionalFormatting>
  <conditionalFormatting sqref="C713">
    <cfRule type="expression" dxfId="39" priority="21">
      <formula>$D713=1</formula>
    </cfRule>
    <cfRule type="expression" dxfId="38" priority="22">
      <formula>$D713=2</formula>
    </cfRule>
    <cfRule type="expression" dxfId="37" priority="23">
      <formula>$D713=0</formula>
    </cfRule>
  </conditionalFormatting>
  <conditionalFormatting sqref="G722">
    <cfRule type="expression" dxfId="36" priority="20">
      <formula>$D722=1</formula>
    </cfRule>
  </conditionalFormatting>
  <conditionalFormatting sqref="G722">
    <cfRule type="expression" dxfId="35" priority="14">
      <formula>$D722=2</formula>
    </cfRule>
    <cfRule type="containsText" dxfId="34" priority="15" operator="containsText" text="n/a">
      <formula>NOT(ISERROR(SEARCH("n/a",G722)))</formula>
    </cfRule>
    <cfRule type="expression" dxfId="33" priority="16">
      <formula>$R722&gt;0</formula>
    </cfRule>
    <cfRule type="expression" dxfId="32" priority="17">
      <formula>$G722="out"</formula>
    </cfRule>
    <cfRule type="containsText" dxfId="31" priority="18" operator="containsText" text="Out">
      <formula>NOT(ISERROR(SEARCH("Out",G722)))</formula>
    </cfRule>
    <cfRule type="expression" dxfId="30" priority="19">
      <formula>$D722=1</formula>
    </cfRule>
  </conditionalFormatting>
  <conditionalFormatting sqref="C722">
    <cfRule type="expression" dxfId="29" priority="11">
      <formula>$D722=1</formula>
    </cfRule>
    <cfRule type="expression" dxfId="28" priority="12">
      <formula>$D722=2</formula>
    </cfRule>
    <cfRule type="expression" dxfId="27" priority="13">
      <formula>$D722=0</formula>
    </cfRule>
  </conditionalFormatting>
  <conditionalFormatting sqref="Q722">
    <cfRule type="expression" dxfId="26" priority="10">
      <formula>$D722=1</formula>
    </cfRule>
  </conditionalFormatting>
  <conditionalFormatting sqref="H722:P722">
    <cfRule type="expression" dxfId="25" priority="9">
      <formula>$D722=1</formula>
    </cfRule>
  </conditionalFormatting>
  <conditionalFormatting sqref="H722:Q722">
    <cfRule type="expression" dxfId="24" priority="1">
      <formula>$D722=2</formula>
    </cfRule>
    <cfRule type="containsText" dxfId="23" priority="3" operator="containsText" text="n/a">
      <formula>NOT(ISERROR(SEARCH("n/a",H722)))</formula>
    </cfRule>
    <cfRule type="expression" dxfId="22" priority="4">
      <formula>$R722&gt;0</formula>
    </cfRule>
    <cfRule type="expression" dxfId="21" priority="5">
      <formula>$G722="out"</formula>
    </cfRule>
    <cfRule type="containsText" dxfId="20" priority="6" operator="containsText" text="Out">
      <formula>NOT(ISERROR(SEARCH("Out",H722)))</formula>
    </cfRule>
    <cfRule type="expression" dxfId="19" priority="7">
      <formula>$D722=1</formula>
    </cfRule>
  </conditionalFormatting>
  <conditionalFormatting sqref="H722">
    <cfRule type="expression" dxfId="18" priority="2">
      <formula>$D722=2</formula>
    </cfRule>
  </conditionalFormatting>
  <conditionalFormatting sqref="I722">
    <cfRule type="expression" dxfId="17" priority="8">
      <formula>$D722=2</formula>
    </cfRule>
  </conditionalFormatting>
  <dataValidations count="1">
    <dataValidation type="list" allowBlank="1" showInputMessage="1" showErrorMessage="1" sqref="I2">
      <formula1>Section_Shortcuts</formula1>
    </dataValidation>
  </dataValidations>
  <pageMargins left="0.7" right="0.7" top="0.75" bottom="0.75" header="0.3" footer="0.3"/>
  <pageSetup paperSize="5" scale="35" fitToHeight="0" orientation="portrait" horizontalDpi="300" verticalDpi="300" r:id="rId1"/>
  <rowBreaks count="3" manualBreakCount="3">
    <brk id="378" max="21" man="1"/>
    <brk id="517" max="21" man="1"/>
    <brk id="760" max="2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168"/>
  <sheetViews>
    <sheetView showZeros="0" view="pageBreakPreview" zoomScale="70" zoomScaleNormal="70" zoomScaleSheetLayoutView="70" workbookViewId="0">
      <selection activeCell="J2" sqref="J2"/>
    </sheetView>
  </sheetViews>
  <sheetFormatPr defaultColWidth="8.85546875" defaultRowHeight="19.149999999999999" customHeight="1" x14ac:dyDescent="0.2"/>
  <cols>
    <col min="1" max="1" width="8.85546875" style="20" customWidth="1"/>
    <col min="2" max="2" width="2.28515625" style="20" hidden="1" customWidth="1"/>
    <col min="3" max="3" width="9.5703125" style="14" hidden="1" customWidth="1"/>
    <col min="4" max="4" width="9.5703125" style="15" hidden="1" customWidth="1"/>
    <col min="5" max="5" width="11.42578125" style="17" customWidth="1"/>
    <col min="6" max="7" width="11.42578125" style="14" customWidth="1"/>
    <col min="8" max="11" width="11.42578125" style="17" customWidth="1"/>
    <col min="12" max="12" width="12.140625" style="19" bestFit="1" customWidth="1"/>
    <col min="13" max="13" width="13.5703125" style="19" customWidth="1"/>
    <col min="14" max="14" width="14" style="19" bestFit="1" customWidth="1"/>
    <col min="15" max="15" width="11.5703125" style="19" bestFit="1" customWidth="1"/>
    <col min="16" max="16" width="14" style="19" bestFit="1" customWidth="1"/>
    <col min="17" max="17" width="15.5703125" style="19" bestFit="1" customWidth="1"/>
    <col min="18" max="18" width="11.42578125" style="19" customWidth="1"/>
    <col min="19" max="19" width="2.28515625" style="20" customWidth="1"/>
    <col min="20" max="20" width="8.85546875" style="20" customWidth="1"/>
    <col min="21" max="21" width="3.28515625" style="20" hidden="1" customWidth="1"/>
    <col min="22" max="22" width="11.85546875" style="14" hidden="1" customWidth="1"/>
    <col min="23" max="23" width="14.42578125" style="21" hidden="1" customWidth="1"/>
    <col min="24" max="24" width="16" style="20" customWidth="1"/>
    <col min="25" max="25" width="8.85546875" style="20" customWidth="1"/>
    <col min="26" max="16384" width="8.85546875" style="20"/>
  </cols>
  <sheetData>
    <row r="1" spans="5:25" ht="43.9" customHeight="1" x14ac:dyDescent="0.2">
      <c r="E1" s="16"/>
      <c r="I1" s="157" t="s">
        <v>903</v>
      </c>
      <c r="L1" s="18"/>
      <c r="M1" s="419" t="s">
        <v>566</v>
      </c>
      <c r="N1" s="420"/>
      <c r="O1" s="421"/>
      <c r="P1" s="419" t="str">
        <f>Order_Form!N11</f>
        <v xml:space="preserve"> </v>
      </c>
      <c r="Q1" s="420"/>
      <c r="R1" s="421"/>
      <c r="V1" s="20"/>
      <c r="X1" s="142" t="s">
        <v>605</v>
      </c>
    </row>
    <row r="2" spans="5:25" ht="43.9" customHeight="1" thickBot="1" x14ac:dyDescent="0.25">
      <c r="E2" s="22"/>
      <c r="F2" s="23"/>
      <c r="G2" s="23"/>
      <c r="H2" s="23"/>
      <c r="I2" s="23"/>
      <c r="J2" s="23"/>
      <c r="K2" s="23"/>
      <c r="L2" s="23"/>
      <c r="M2" s="422"/>
      <c r="N2" s="423"/>
      <c r="O2" s="424"/>
      <c r="P2" s="422"/>
      <c r="Q2" s="423"/>
      <c r="R2" s="424"/>
      <c r="X2" s="24" t="s">
        <v>384</v>
      </c>
    </row>
    <row r="3" spans="5:25" ht="30.6" customHeight="1" thickBot="1" x14ac:dyDescent="0.25">
      <c r="E3" s="384" t="s">
        <v>250</v>
      </c>
      <c r="F3" s="391" t="str">
        <f>Order_Form!H4</f>
        <v xml:space="preserve">Name:   </v>
      </c>
      <c r="G3" s="392"/>
      <c r="H3" s="392"/>
      <c r="I3" s="392"/>
      <c r="J3" s="392"/>
      <c r="K3" s="392"/>
      <c r="L3" s="393"/>
      <c r="M3" s="397" t="s">
        <v>234</v>
      </c>
      <c r="N3" s="398"/>
      <c r="O3" s="399">
        <f ca="1">Order_Form!N4</f>
        <v>43593</v>
      </c>
      <c r="P3" s="399"/>
      <c r="Q3" s="399"/>
      <c r="R3" s="400"/>
      <c r="X3" s="25">
        <f>COUNTIF(Order_Form!G15:G844,"&gt;0")</f>
        <v>0</v>
      </c>
      <c r="Y3" s="21" t="s">
        <v>252</v>
      </c>
    </row>
    <row r="4" spans="5:25" ht="30.6" customHeight="1" thickBot="1" x14ac:dyDescent="0.25">
      <c r="E4" s="385"/>
      <c r="F4" s="391" t="str">
        <f>Order_Form!H5</f>
        <v xml:space="preserve">Address: </v>
      </c>
      <c r="G4" s="392"/>
      <c r="H4" s="392"/>
      <c r="I4" s="392"/>
      <c r="J4" s="392"/>
      <c r="K4" s="392"/>
      <c r="L4" s="393"/>
      <c r="M4" s="389" t="s">
        <v>236</v>
      </c>
      <c r="N4" s="390"/>
      <c r="O4" s="387" t="str">
        <f>Order_Form!N6</f>
        <v xml:space="preserve"> </v>
      </c>
      <c r="P4" s="387"/>
      <c r="Q4" s="387"/>
      <c r="R4" s="388"/>
      <c r="X4" s="25">
        <f>SUM(U:U)</f>
        <v>0</v>
      </c>
      <c r="Y4" s="21" t="s">
        <v>249</v>
      </c>
    </row>
    <row r="5" spans="5:25" ht="30.6" customHeight="1" thickBot="1" x14ac:dyDescent="0.25">
      <c r="E5" s="385"/>
      <c r="F5" s="391" t="str">
        <f>Order_Form!H6</f>
        <v>Address :</v>
      </c>
      <c r="G5" s="392"/>
      <c r="H5" s="392"/>
      <c r="I5" s="392"/>
      <c r="J5" s="392"/>
      <c r="K5" s="392"/>
      <c r="L5" s="393"/>
      <c r="M5" s="389" t="s">
        <v>235</v>
      </c>
      <c r="N5" s="390"/>
      <c r="O5" s="387">
        <f>Order_Form!N8</f>
        <v>0</v>
      </c>
      <c r="P5" s="387"/>
      <c r="Q5" s="387"/>
      <c r="R5" s="388"/>
      <c r="X5" s="14"/>
      <c r="Y5" s="21"/>
    </row>
    <row r="6" spans="5:25" ht="30.6" customHeight="1" thickBot="1" x14ac:dyDescent="0.25">
      <c r="E6" s="386"/>
      <c r="F6" s="391" t="str">
        <f>Order_Form!H7</f>
        <v>City, State, Zip code:</v>
      </c>
      <c r="G6" s="392"/>
      <c r="H6" s="392"/>
      <c r="I6" s="392"/>
      <c r="J6" s="392"/>
      <c r="K6" s="392"/>
      <c r="L6" s="393"/>
      <c r="M6" s="389" t="s">
        <v>237</v>
      </c>
      <c r="N6" s="390"/>
      <c r="O6" s="387">
        <f>Order_Form!N9</f>
        <v>0</v>
      </c>
      <c r="P6" s="387"/>
      <c r="Q6" s="387"/>
      <c r="R6" s="388"/>
      <c r="X6" s="26" t="str">
        <f>IF(X3=X4,"YES","NO")</f>
        <v>YES</v>
      </c>
      <c r="Y6" s="21" t="s">
        <v>253</v>
      </c>
    </row>
    <row r="7" spans="5:25" ht="30.6" customHeight="1" thickBot="1" x14ac:dyDescent="0.25">
      <c r="E7" s="425" t="s">
        <v>251</v>
      </c>
      <c r="F7" s="394" t="str">
        <f>Order_Form!H9</f>
        <v>Name:</v>
      </c>
      <c r="G7" s="395"/>
      <c r="H7" s="395"/>
      <c r="I7" s="395"/>
      <c r="J7" s="395"/>
      <c r="K7" s="395"/>
      <c r="L7" s="396"/>
      <c r="M7" s="389" t="s">
        <v>238</v>
      </c>
      <c r="N7" s="390"/>
      <c r="O7" s="387">
        <f>Order_Form!N10</f>
        <v>0</v>
      </c>
      <c r="P7" s="387"/>
      <c r="Q7" s="387"/>
      <c r="R7" s="388"/>
    </row>
    <row r="8" spans="5:25" ht="30.6" customHeight="1" thickBot="1" x14ac:dyDescent="0.25">
      <c r="E8" s="426"/>
      <c r="F8" s="394" t="str">
        <f>Order_Form!H10</f>
        <v>Address:</v>
      </c>
      <c r="G8" s="395"/>
      <c r="H8" s="395"/>
      <c r="I8" s="395"/>
      <c r="J8" s="395"/>
      <c r="K8" s="395"/>
      <c r="L8" s="396"/>
      <c r="M8" s="405" t="s">
        <v>513</v>
      </c>
      <c r="N8" s="406"/>
      <c r="O8" s="387" t="s">
        <v>513</v>
      </c>
      <c r="P8" s="387"/>
      <c r="Q8" s="387"/>
      <c r="R8" s="388"/>
    </row>
    <row r="9" spans="5:25" ht="30.6" customHeight="1" thickBot="1" x14ac:dyDescent="0.25">
      <c r="E9" s="426"/>
      <c r="F9" s="394" t="str">
        <f>Order_Form!H11</f>
        <v>City, State, Zip code:</v>
      </c>
      <c r="G9" s="395"/>
      <c r="H9" s="395"/>
      <c r="I9" s="395"/>
      <c r="J9" s="395"/>
      <c r="K9" s="395"/>
      <c r="L9" s="396"/>
      <c r="M9" s="136" t="str">
        <f>Order_Form!L10</f>
        <v>Terms</v>
      </c>
      <c r="N9" s="407">
        <f>Order_Form!N10</f>
        <v>0</v>
      </c>
      <c r="O9" s="407"/>
      <c r="P9" s="27">
        <f>Order_Form!O12</f>
        <v>0</v>
      </c>
      <c r="Q9" s="407" t="s">
        <v>248</v>
      </c>
      <c r="R9" s="408"/>
    </row>
    <row r="10" spans="5:25" ht="30.6" customHeight="1" thickBot="1" x14ac:dyDescent="0.25">
      <c r="E10" s="427"/>
      <c r="F10" s="394" t="str">
        <f>Order_Form!H12</f>
        <v xml:space="preserve">Credit Card Info: </v>
      </c>
      <c r="G10" s="395"/>
      <c r="H10" s="395"/>
      <c r="I10" s="395"/>
      <c r="J10" s="395"/>
      <c r="K10" s="395"/>
      <c r="L10" s="396"/>
      <c r="M10" s="135" t="str">
        <f>Order_Form!L12</f>
        <v>Exp. / CVC</v>
      </c>
      <c r="N10" s="409">
        <f>Order_Form!M12</f>
        <v>0</v>
      </c>
      <c r="O10" s="410"/>
      <c r="P10" s="72"/>
      <c r="Q10" s="73"/>
      <c r="R10" s="73"/>
    </row>
    <row r="11" spans="5:25" ht="4.5" customHeight="1" thickBot="1" x14ac:dyDescent="0.25">
      <c r="E11" s="16"/>
      <c r="L11" s="28"/>
      <c r="O11" s="29"/>
    </row>
    <row r="12" spans="5:25" ht="34.9" customHeight="1" x14ac:dyDescent="0.2">
      <c r="E12" s="416" t="s">
        <v>239</v>
      </c>
      <c r="F12" s="401"/>
      <c r="G12" s="418" t="s">
        <v>281</v>
      </c>
      <c r="H12" s="401"/>
      <c r="I12" s="401" t="s">
        <v>379</v>
      </c>
      <c r="J12" s="401"/>
      <c r="K12" s="401" t="s">
        <v>240</v>
      </c>
      <c r="L12" s="401"/>
      <c r="M12" s="401" t="s">
        <v>242</v>
      </c>
      <c r="N12" s="401"/>
      <c r="O12" s="401" t="s">
        <v>243</v>
      </c>
      <c r="P12" s="401"/>
      <c r="Q12" s="401" t="s">
        <v>247</v>
      </c>
      <c r="R12" s="403"/>
    </row>
    <row r="13" spans="5:25" ht="34.9" customHeight="1" thickBot="1" x14ac:dyDescent="0.25">
      <c r="E13" s="417">
        <f>X4</f>
        <v>0</v>
      </c>
      <c r="F13" s="402"/>
      <c r="G13" s="402">
        <f>SUM(Order_Form!N2)</f>
        <v>0</v>
      </c>
      <c r="H13" s="402"/>
      <c r="I13" s="402" t="str">
        <f>Order_Form!N5</f>
        <v xml:space="preserve"> </v>
      </c>
      <c r="J13" s="402"/>
      <c r="K13" s="402"/>
      <c r="L13" s="402"/>
      <c r="M13" s="402"/>
      <c r="N13" s="402"/>
      <c r="O13" s="402"/>
      <c r="P13" s="402"/>
      <c r="Q13" s="402"/>
      <c r="R13" s="404"/>
    </row>
    <row r="14" spans="5:25" ht="34.9" customHeight="1" x14ac:dyDescent="0.2">
      <c r="E14" s="415" t="s">
        <v>377</v>
      </c>
      <c r="F14" s="412"/>
      <c r="G14" s="411" t="s">
        <v>244</v>
      </c>
      <c r="H14" s="412"/>
      <c r="I14" s="411" t="s">
        <v>245</v>
      </c>
      <c r="J14" s="412"/>
      <c r="K14" s="411" t="s">
        <v>3</v>
      </c>
      <c r="L14" s="412"/>
      <c r="M14" s="411" t="s">
        <v>246</v>
      </c>
      <c r="N14" s="412"/>
      <c r="O14" s="411"/>
      <c r="P14" s="434"/>
      <c r="Q14" s="430"/>
      <c r="R14" s="431"/>
    </row>
    <row r="15" spans="5:25" ht="34.9" customHeight="1" thickBot="1" x14ac:dyDescent="0.25">
      <c r="E15" s="436"/>
      <c r="F15" s="414"/>
      <c r="G15" s="413">
        <f>Order_Form!N7</f>
        <v>0</v>
      </c>
      <c r="H15" s="414"/>
      <c r="I15" s="413"/>
      <c r="J15" s="414"/>
      <c r="K15" s="413"/>
      <c r="L15" s="414"/>
      <c r="M15" s="413"/>
      <c r="N15" s="414"/>
      <c r="O15" s="413"/>
      <c r="P15" s="435"/>
      <c r="Q15" s="432"/>
      <c r="R15" s="433"/>
    </row>
    <row r="16" spans="5:25" ht="86.45" customHeight="1" thickBot="1" x14ac:dyDescent="0.25">
      <c r="E16" s="38" t="str">
        <f>Order_Form!G13</f>
        <v>NOTES</v>
      </c>
      <c r="F16" s="428" t="str">
        <f>Order_Form!H13</f>
        <v xml:space="preserve"> </v>
      </c>
      <c r="G16" s="428"/>
      <c r="H16" s="428"/>
      <c r="I16" s="428"/>
      <c r="J16" s="428"/>
      <c r="K16" s="428"/>
      <c r="L16" s="428"/>
      <c r="M16" s="428"/>
      <c r="N16" s="428"/>
      <c r="O16" s="428"/>
      <c r="P16" s="428"/>
      <c r="Q16" s="428"/>
      <c r="R16" s="429"/>
    </row>
    <row r="17" spans="3:23" ht="16.899999999999999" customHeight="1" x14ac:dyDescent="0.2">
      <c r="L17" s="18"/>
    </row>
    <row r="18" spans="3:23" ht="22.9" customHeight="1" x14ac:dyDescent="0.2">
      <c r="C18" s="14">
        <v>0</v>
      </c>
      <c r="D18" s="15" t="str">
        <f>IF(ISNUMBER(SMALL(Order_Form!$C:$C,1+($C18))),(VLOOKUP(SMALL(Order_Form!$C:$C,1+($C18)),Order_Form!$B:$Q,3,FALSE)),"")</f>
        <v/>
      </c>
      <c r="E18" s="35" t="str">
        <f>IF(ISNUMBER(SMALL(Order_Form!$C:$C,1+($C18))),(VLOOKUP(SMALL(Order_Form!$C:$C,1+($C18)),Order_Form!$B:$Q,4,FALSE)),"")</f>
        <v/>
      </c>
      <c r="F18" s="35" t="str">
        <f>IF(ISNUMBER(SMALL(Order_Form!$C:$C,1+($C18))),(VLOOKUP(SMALL(Order_Form!$C:$C,1+($C18)),Order_Form!$B:$Q,5,FALSE)),"")</f>
        <v/>
      </c>
      <c r="G18" s="35" t="str">
        <f>IF(ISNUMBER(SMALL(Order_Form!$C:$C,1+($C18))),(VLOOKUP(SMALL(Order_Form!$C:$C,1+($C18)),Order_Form!$B:$Q,6,FALSE)),"")</f>
        <v/>
      </c>
      <c r="H18" s="32" t="str">
        <f>IF(ISNUMBER(SMALL(Order_Form!$C:$C,1+($C18))),(VLOOKUP(SMALL(Order_Form!$C:$C,1+($C18)),Order_Form!$B:$Q,7,FALSE)),"")</f>
        <v/>
      </c>
      <c r="I18" s="15"/>
      <c r="J18" s="15"/>
      <c r="K18" s="35" t="str">
        <f>IF(ISNUMBER(SMALL(Order_Form!$C:$C,1+($C18))),(VLOOKUP(SMALL(Order_Form!$C:$C,1+($C18)),Order_Form!$B:$Q,8,FALSE)),"")</f>
        <v/>
      </c>
      <c r="L18" s="35" t="str">
        <f>IF(ISNUMBER(SMALL(Order_Form!$C:$C,1+($C18))),(VLOOKUP(SMALL(Order_Form!$C:$C,1+($C18)),Order_Form!$B:$Q,9,FALSE)),"")</f>
        <v/>
      </c>
      <c r="M18" s="145" t="str">
        <f>IF(ISNUMBER(SMALL(Order_Form!$C:$C,1+($C18))),(VLOOKUP(SMALL(Order_Form!$C:$C,1+($C18)),Order_Form!$B:$Q,10,FALSE)),"")</f>
        <v/>
      </c>
      <c r="N18" s="35" t="str">
        <f>IF(ISNUMBER(SMALL(Order_Form!$C:$C,1+($C18))),(VLOOKUP(SMALL(Order_Form!$C:$C,1+($C18)),Order_Form!$B:$Q,11,FALSE)),"")</f>
        <v/>
      </c>
      <c r="O18" s="35" t="str">
        <f>IF(ISNUMBER(SMALL(Order_Form!$C:$C,1+($C18))),(VLOOKUP(SMALL(Order_Form!$C:$C,1+($C18)),Order_Form!$B:$Q,12,FALSE)),"")</f>
        <v/>
      </c>
      <c r="P18" s="35" t="str">
        <f>IF(ISNUMBER(SMALL(Order_Form!$C:$C,1+($C18))),(VLOOKUP(SMALL(Order_Form!$C:$C,1+($C18)),Order_Form!$B:$Q,13,FALSE)),"")</f>
        <v/>
      </c>
      <c r="Q18" s="35" t="str">
        <f>IF(ISNUMBER(SMALL(Order_Form!$C:$C,1+($C18))),(VLOOKUP(SMALL(Order_Form!$C:$C,1+($C18)),Order_Form!$B:$Q,14,FALSE)),"")</f>
        <v/>
      </c>
      <c r="R18" s="35" t="str">
        <f>IF(ISNUMBER(SMALL(Order_Form!$C:$C,1+($C18))),(VLOOKUP(SMALL(Order_Form!$C:$C,1+($C18)),Order_Form!$B:$Q,15,FALSE)),"")</f>
        <v/>
      </c>
      <c r="U18" s="14">
        <f>IF(AND(G18&gt;0,ISNONTEXT(G18)),1,0)</f>
        <v>0</v>
      </c>
      <c r="V18" s="14">
        <f>IF(OR(U18=1,D18=2),1,0)</f>
        <v>0</v>
      </c>
      <c r="W18" s="14">
        <f>IF(OR(AND(K18&gt;0,ISNONTEXT(K18)),K18="Assorted"),1,0)</f>
        <v>0</v>
      </c>
    </row>
    <row r="19" spans="3:23" ht="22.9" customHeight="1" x14ac:dyDescent="0.2">
      <c r="C19" s="14">
        <v>1</v>
      </c>
      <c r="D19" s="15" t="str">
        <f>IF(ISNUMBER(SMALL(Order_Form!$C:$C,1+($C19))),(VLOOKUP(SMALL(Order_Form!$C:$C,1+($C19)),Order_Form!$B:$Q,3,FALSE)),"")</f>
        <v/>
      </c>
      <c r="E19" s="35" t="str">
        <f>IF(ISNUMBER(SMALL(Order_Form!$C:$C,1+($C19))),(VLOOKUP(SMALL(Order_Form!$C:$C,1+($C19)),Order_Form!$B:$Q,4,FALSE)),"")</f>
        <v/>
      </c>
      <c r="F19" s="35" t="str">
        <f>IF(ISNUMBER(SMALL(Order_Form!$C:$C,1+($C19))),(VLOOKUP(SMALL(Order_Form!$C:$C,1+($C19)),Order_Form!$B:$Q,5,FALSE)),"")</f>
        <v/>
      </c>
      <c r="G19" s="35" t="str">
        <f>IF(ISNUMBER(SMALL(Order_Form!$C:$C,1+($C19))),(VLOOKUP(SMALL(Order_Form!$C:$C,1+($C19)),Order_Form!$B:$Q,6,FALSE)),"")</f>
        <v/>
      </c>
      <c r="H19" s="32" t="str">
        <f>IF(ISNUMBER(SMALL(Order_Form!$C:$C,1+($C19))),(VLOOKUP(SMALL(Order_Form!$C:$C,1+($C19)),Order_Form!$B:$Q,7,FALSE)),"")</f>
        <v/>
      </c>
      <c r="I19" s="15"/>
      <c r="J19" s="15"/>
      <c r="K19" s="35" t="str">
        <f>IF(ISNUMBER(SMALL(Order_Form!$C:$C,1+($C19))),(VLOOKUP(SMALL(Order_Form!$C:$C,1+($C19)),Order_Form!$B:$Q,8,FALSE)),"")</f>
        <v/>
      </c>
      <c r="L19" s="35" t="str">
        <f>IF(ISNUMBER(SMALL(Order_Form!$C:$C,1+($C19))),(VLOOKUP(SMALL(Order_Form!$C:$C,1+($C19)),Order_Form!$B:$Q,9,FALSE)),"")</f>
        <v/>
      </c>
      <c r="M19" s="35" t="str">
        <f>IF(ISNUMBER(SMALL(Order_Form!$C:$C,1+($C19))),(VLOOKUP(SMALL(Order_Form!$C:$C,1+($C19)),Order_Form!$B:$Q,10,FALSE)),"")</f>
        <v/>
      </c>
      <c r="N19" s="35" t="str">
        <f>IF(ISNUMBER(SMALL(Order_Form!$C:$C,1+($C19))),(VLOOKUP(SMALL(Order_Form!$C:$C,1+($C19)),Order_Form!$B:$Q,11,FALSE)),"")</f>
        <v/>
      </c>
      <c r="O19" s="35" t="str">
        <f>IF(ISNUMBER(SMALL(Order_Form!$C:$C,1+($C19))),(VLOOKUP(SMALL(Order_Form!$C:$C,1+($C19)),Order_Form!$B:$Q,12,FALSE)),"")</f>
        <v/>
      </c>
      <c r="P19" s="35" t="str">
        <f>IF(ISNUMBER(SMALL(Order_Form!$C:$C,1+($C19))),(VLOOKUP(SMALL(Order_Form!$C:$C,1+($C19)),Order_Form!$B:$Q,13,FALSE)),"")</f>
        <v/>
      </c>
      <c r="Q19" s="35" t="str">
        <f>IF(ISNUMBER(SMALL(Order_Form!$C:$C,1+($C19))),(VLOOKUP(SMALL(Order_Form!$C:$C,1+($C19)),Order_Form!$B:$Q,14,FALSE)),"")</f>
        <v/>
      </c>
      <c r="R19" s="35" t="str">
        <f>IF(ISNUMBER(SMALL(Order_Form!$C:$C,1+($C19))),(VLOOKUP(SMALL(Order_Form!$C:$C,1+($C19)),Order_Form!$B:$Q,15,FALSE)),"")</f>
        <v/>
      </c>
      <c r="U19" s="14">
        <f t="shared" ref="U19:U81" si="0">IF(AND(G19&gt;0,ISNONTEXT(G19)),1,0)</f>
        <v>0</v>
      </c>
      <c r="V19" s="14">
        <f t="shared" ref="V19:V81" si="1">IF(OR(U19=1,D19=2),1,0)</f>
        <v>0</v>
      </c>
      <c r="W19" s="14">
        <f t="shared" ref="W19:W82" si="2">IF(OR(AND(K19&gt;0,ISNONTEXT(K19)),K19="Assorted"),1,0)</f>
        <v>0</v>
      </c>
    </row>
    <row r="20" spans="3:23" ht="22.9" customHeight="1" x14ac:dyDescent="0.2">
      <c r="C20" s="14">
        <v>2</v>
      </c>
      <c r="D20" s="15" t="str">
        <f>IF(ISNUMBER(SMALL(Order_Form!$C:$C,1+($C20))),(VLOOKUP(SMALL(Order_Form!$C:$C,1+($C20)),Order_Form!$B:$Q,3,FALSE)),"")</f>
        <v/>
      </c>
      <c r="E20" s="35" t="str">
        <f>IF(ISNUMBER(SMALL(Order_Form!$C:$C,1+($C20))),(VLOOKUP(SMALL(Order_Form!$C:$C,1+($C20)),Order_Form!$B:$Q,4,FALSE)),"")</f>
        <v/>
      </c>
      <c r="F20" s="35" t="str">
        <f>IF(ISNUMBER(SMALL(Order_Form!$C:$C,1+($C20))),(VLOOKUP(SMALL(Order_Form!$C:$C,1+($C20)),Order_Form!$B:$Q,5,FALSE)),"")</f>
        <v/>
      </c>
      <c r="G20" s="35" t="str">
        <f>IF(ISNUMBER(SMALL(Order_Form!$C:$C,1+($C20))),(VLOOKUP(SMALL(Order_Form!$C:$C,1+($C20)),Order_Form!$B:$Q,6,FALSE)),"")</f>
        <v/>
      </c>
      <c r="H20" s="32" t="str">
        <f>IF(ISNUMBER(SMALL(Order_Form!$C:$C,1+($C20))),(VLOOKUP(SMALL(Order_Form!$C:$C,1+($C20)),Order_Form!$B:$Q,7,FALSE)),"")</f>
        <v/>
      </c>
      <c r="I20" s="15"/>
      <c r="J20" s="15"/>
      <c r="K20" s="35" t="str">
        <f>IF(ISNUMBER(SMALL(Order_Form!$C:$C,1+($C20))),(VLOOKUP(SMALL(Order_Form!$C:$C,1+($C20)),Order_Form!$B:$Q,8,FALSE)),"")</f>
        <v/>
      </c>
      <c r="L20" s="35" t="str">
        <f>IF(ISNUMBER(SMALL(Order_Form!$C:$C,1+($C20))),(VLOOKUP(SMALL(Order_Form!$C:$C,1+($C20)),Order_Form!$B:$Q,9,FALSE)),"")</f>
        <v/>
      </c>
      <c r="M20" s="35" t="str">
        <f>IF(ISNUMBER(SMALL(Order_Form!$C:$C,1+($C20))),(VLOOKUP(SMALL(Order_Form!$C:$C,1+($C20)),Order_Form!$B:$Q,10,FALSE)),"")</f>
        <v/>
      </c>
      <c r="N20" s="35" t="str">
        <f>IF(ISNUMBER(SMALL(Order_Form!$C:$C,1+($C20))),(VLOOKUP(SMALL(Order_Form!$C:$C,1+($C20)),Order_Form!$B:$Q,11,FALSE)),"")</f>
        <v/>
      </c>
      <c r="O20" s="35" t="str">
        <f>IF(ISNUMBER(SMALL(Order_Form!$C:$C,1+($C20))),(VLOOKUP(SMALL(Order_Form!$C:$C,1+($C20)),Order_Form!$B:$Q,12,FALSE)),"")</f>
        <v/>
      </c>
      <c r="P20" s="35" t="str">
        <f>IF(ISNUMBER(SMALL(Order_Form!$C:$C,1+($C20))),(VLOOKUP(SMALL(Order_Form!$C:$C,1+($C20)),Order_Form!$B:$Q,13,FALSE)),"")</f>
        <v/>
      </c>
      <c r="Q20" s="35" t="str">
        <f>IF(ISNUMBER(SMALL(Order_Form!$C:$C,1+($C20))),(VLOOKUP(SMALL(Order_Form!$C:$C,1+($C20)),Order_Form!$B:$Q,14,FALSE)),"")</f>
        <v/>
      </c>
      <c r="R20" s="35" t="str">
        <f>IF(ISNUMBER(SMALL(Order_Form!$C:$C,1+($C20))),(VLOOKUP(SMALL(Order_Form!$C:$C,1+($C20)),Order_Form!$B:$Q,15,FALSE)),"")</f>
        <v/>
      </c>
      <c r="U20" s="14">
        <f>IF(AND(G20&gt;0,ISNONTEXT(G20)),1,0)</f>
        <v>0</v>
      </c>
      <c r="V20" s="14">
        <f t="shared" si="1"/>
        <v>0</v>
      </c>
      <c r="W20" s="14">
        <f t="shared" si="2"/>
        <v>0</v>
      </c>
    </row>
    <row r="21" spans="3:23" ht="22.9" customHeight="1" x14ac:dyDescent="0.2">
      <c r="C21" s="14">
        <v>3</v>
      </c>
      <c r="D21" s="15" t="str">
        <f>IF(ISNUMBER(SMALL(Order_Form!$C:$C,1+($C21))),(VLOOKUP(SMALL(Order_Form!$C:$C,1+($C21)),Order_Form!$B:$Q,3,FALSE)),"")</f>
        <v/>
      </c>
      <c r="E21" s="35" t="str">
        <f>IF(ISNUMBER(SMALL(Order_Form!$C:$C,1+($C21))),(VLOOKUP(SMALL(Order_Form!$C:$C,1+($C21)),Order_Form!$B:$Q,4,FALSE)),"")</f>
        <v/>
      </c>
      <c r="F21" s="35" t="str">
        <f>IF(ISNUMBER(SMALL(Order_Form!$C:$C,1+($C21))),(VLOOKUP(SMALL(Order_Form!$C:$C,1+($C21)),Order_Form!$B:$Q,5,FALSE)),"")</f>
        <v/>
      </c>
      <c r="G21" s="35" t="str">
        <f>IF(ISNUMBER(SMALL(Order_Form!$C:$C,1+($C21))),(VLOOKUP(SMALL(Order_Form!$C:$C,1+($C21)),Order_Form!$B:$Q,6,FALSE)),"")</f>
        <v/>
      </c>
      <c r="H21" s="32" t="str">
        <f>IF(ISNUMBER(SMALL(Order_Form!$C:$C,1+($C21))),(VLOOKUP(SMALL(Order_Form!$C:$C,1+($C21)),Order_Form!$B:$Q,7,FALSE)),"")</f>
        <v/>
      </c>
      <c r="I21" s="15"/>
      <c r="J21" s="15"/>
      <c r="K21" s="35" t="str">
        <f>IF(ISNUMBER(SMALL(Order_Form!$C:$C,1+($C21))),(VLOOKUP(SMALL(Order_Form!$C:$C,1+($C21)),Order_Form!$B:$Q,8,FALSE)),"")</f>
        <v/>
      </c>
      <c r="L21" s="143" t="str">
        <f>IF(ISNUMBER(SMALL(Order_Form!$C:$C,1+($C21))),(VLOOKUP(SMALL(Order_Form!$C:$C,1+($C21)),Order_Form!$B:$Q,9,FALSE)),"")</f>
        <v/>
      </c>
      <c r="M21" s="143" t="str">
        <f>IF(ISNUMBER(SMALL(Order_Form!$C:$C,1+($C21))),(VLOOKUP(SMALL(Order_Form!$C:$C,1+($C21)),Order_Form!$B:$Q,10,FALSE)),"")</f>
        <v/>
      </c>
      <c r="N21" s="143" t="str">
        <f>IF(ISNUMBER(SMALL(Order_Form!$C:$C,1+($C21))),(VLOOKUP(SMALL(Order_Form!$C:$C,1+($C21)),Order_Form!$B:$Q,11,FALSE)),"")</f>
        <v/>
      </c>
      <c r="O21" s="35" t="str">
        <f>IF(ISNUMBER(SMALL(Order_Form!$C:$C,1+($C21))),(VLOOKUP(SMALL(Order_Form!$C:$C,1+($C21)),Order_Form!$B:$Q,12,FALSE)),"")</f>
        <v/>
      </c>
      <c r="P21" s="35" t="str">
        <f>IF(ISNUMBER(SMALL(Order_Form!$C:$C,1+($C21))),(VLOOKUP(SMALL(Order_Form!$C:$C,1+($C21)),Order_Form!$B:$Q,13,FALSE)),"")</f>
        <v/>
      </c>
      <c r="Q21" s="35" t="str">
        <f>IF(ISNUMBER(SMALL(Order_Form!$C:$C,1+($C21))),(VLOOKUP(SMALL(Order_Form!$C:$C,1+($C21)),Order_Form!$B:$Q,14,FALSE)),"")</f>
        <v/>
      </c>
      <c r="R21" s="35" t="str">
        <f>IF(ISNUMBER(SMALL(Order_Form!$C:$C,1+($C21))),(VLOOKUP(SMALL(Order_Form!$C:$C,1+($C21)),Order_Form!$B:$Q,15,FALSE)),"")</f>
        <v/>
      </c>
      <c r="U21" s="14">
        <f t="shared" si="0"/>
        <v>0</v>
      </c>
      <c r="V21" s="14">
        <f t="shared" si="1"/>
        <v>0</v>
      </c>
      <c r="W21" s="14">
        <f t="shared" si="2"/>
        <v>0</v>
      </c>
    </row>
    <row r="22" spans="3:23" ht="22.9" customHeight="1" x14ac:dyDescent="0.2">
      <c r="C22" s="14">
        <v>4</v>
      </c>
      <c r="D22" s="15" t="str">
        <f>IF(ISNUMBER(SMALL(Order_Form!$C:$C,1+($C22))),(VLOOKUP(SMALL(Order_Form!$C:$C,1+($C22)),Order_Form!$B:$Q,3,FALSE)),"")</f>
        <v/>
      </c>
      <c r="E22" s="35" t="str">
        <f>IF(ISNUMBER(SMALL(Order_Form!$C:$C,1+($C22))),(VLOOKUP(SMALL(Order_Form!$C:$C,1+($C22)),Order_Form!$B:$Q,4,FALSE)),"")</f>
        <v/>
      </c>
      <c r="F22" s="35" t="str">
        <f>IF(ISNUMBER(SMALL(Order_Form!$C:$C,1+($C22))),(VLOOKUP(SMALL(Order_Form!$C:$C,1+($C22)),Order_Form!$B:$Q,5,FALSE)),"")</f>
        <v/>
      </c>
      <c r="G22" s="35" t="str">
        <f>IF(ISNUMBER(SMALL(Order_Form!$C:$C,1+($C22))),(VLOOKUP(SMALL(Order_Form!$C:$C,1+($C22)),Order_Form!$B:$Q,6,FALSE)),"")</f>
        <v/>
      </c>
      <c r="H22" s="32" t="str">
        <f>IF(ISNUMBER(SMALL(Order_Form!$C:$C,1+($C22))),(VLOOKUP(SMALL(Order_Form!$C:$C,1+($C22)),Order_Form!$B:$Q,7,FALSE)),"")</f>
        <v/>
      </c>
      <c r="I22" s="15"/>
      <c r="J22" s="15"/>
      <c r="K22" s="35" t="str">
        <f>IF(ISNUMBER(SMALL(Order_Form!$C:$C,1+($C22))),(VLOOKUP(SMALL(Order_Form!$C:$C,1+($C22)),Order_Form!$B:$Q,8,FALSE)),"")</f>
        <v/>
      </c>
      <c r="L22" s="35" t="str">
        <f>IF(ISNUMBER(SMALL(Order_Form!$C:$C,1+($C22))),(VLOOKUP(SMALL(Order_Form!$C:$C,1+($C22)),Order_Form!$B:$Q,9,FALSE)),"")</f>
        <v/>
      </c>
      <c r="M22" s="35" t="str">
        <f>IF(ISNUMBER(SMALL(Order_Form!$C:$C,1+($C22))),(VLOOKUP(SMALL(Order_Form!$C:$C,1+($C22)),Order_Form!$B:$Q,10,FALSE)),"")</f>
        <v/>
      </c>
      <c r="N22" s="35" t="str">
        <f>IF(ISNUMBER(SMALL(Order_Form!$C:$C,1+($C22))),(VLOOKUP(SMALL(Order_Form!$C:$C,1+($C22)),Order_Form!$B:$Q,11,FALSE)),"")</f>
        <v/>
      </c>
      <c r="O22" s="35" t="str">
        <f>IF(ISNUMBER(SMALL(Order_Form!$C:$C,1+($C22))),(VLOOKUP(SMALL(Order_Form!$C:$C,1+($C22)),Order_Form!$B:$Q,12,FALSE)),"")</f>
        <v/>
      </c>
      <c r="P22" s="35" t="str">
        <f>IF(ISNUMBER(SMALL(Order_Form!$C:$C,1+($C22))),(VLOOKUP(SMALL(Order_Form!$C:$C,1+($C22)),Order_Form!$B:$Q,13,FALSE)),"")</f>
        <v/>
      </c>
      <c r="Q22" s="35" t="str">
        <f>IF(ISNUMBER(SMALL(Order_Form!$C:$C,1+($C22))),(VLOOKUP(SMALL(Order_Form!$C:$C,1+($C22)),Order_Form!$B:$Q,14,FALSE)),"")</f>
        <v/>
      </c>
      <c r="R22" s="35" t="str">
        <f>IF(ISNUMBER(SMALL(Order_Form!$C:$C,1+($C22))),(VLOOKUP(SMALL(Order_Form!$C:$C,1+($C22)),Order_Form!$B:$Q,15,FALSE)),"")</f>
        <v/>
      </c>
      <c r="U22" s="14">
        <f t="shared" si="0"/>
        <v>0</v>
      </c>
      <c r="V22" s="14">
        <f t="shared" si="1"/>
        <v>0</v>
      </c>
      <c r="W22" s="14">
        <f t="shared" si="2"/>
        <v>0</v>
      </c>
    </row>
    <row r="23" spans="3:23" ht="22.9" customHeight="1" x14ac:dyDescent="0.2">
      <c r="C23" s="14">
        <v>5</v>
      </c>
      <c r="D23" s="15" t="str">
        <f>IF(ISNUMBER(SMALL(Order_Form!$C:$C,1+($C23))),(VLOOKUP(SMALL(Order_Form!$C:$C,1+($C23)),Order_Form!$B:$Q,3,FALSE)),"")</f>
        <v/>
      </c>
      <c r="E23" s="35" t="str">
        <f>IF(ISNUMBER(SMALL(Order_Form!$C:$C,1+($C23))),(VLOOKUP(SMALL(Order_Form!$C:$C,1+($C23)),Order_Form!$B:$Q,4,FALSE)),"")</f>
        <v/>
      </c>
      <c r="F23" s="35" t="str">
        <f>IF(ISNUMBER(SMALL(Order_Form!$C:$C,1+($C23))),(VLOOKUP(SMALL(Order_Form!$C:$C,1+($C23)),Order_Form!$B:$Q,5,FALSE)),"")</f>
        <v/>
      </c>
      <c r="G23" s="35" t="str">
        <f>IF(ISNUMBER(SMALL(Order_Form!$C:$C,1+($C23))),(VLOOKUP(SMALL(Order_Form!$C:$C,1+($C23)),Order_Form!$B:$Q,6,FALSE)),"")</f>
        <v/>
      </c>
      <c r="H23" s="32" t="str">
        <f>IF(ISNUMBER(SMALL(Order_Form!$C:$C,1+($C23))),(VLOOKUP(SMALL(Order_Form!$C:$C,1+($C23)),Order_Form!$B:$Q,7,FALSE)),"")</f>
        <v/>
      </c>
      <c r="I23" s="15"/>
      <c r="J23" s="15"/>
      <c r="K23" s="35" t="str">
        <f>IF(ISNUMBER(SMALL(Order_Form!$C:$C,1+($C23))),(VLOOKUP(SMALL(Order_Form!$C:$C,1+($C23)),Order_Form!$B:$Q,8,FALSE)),"")</f>
        <v/>
      </c>
      <c r="L23" s="35" t="str">
        <f>IF(ISNUMBER(SMALL(Order_Form!$C:$C,1+($C23))),(VLOOKUP(SMALL(Order_Form!$C:$C,1+($C23)),Order_Form!$B:$Q,9,FALSE)),"")</f>
        <v/>
      </c>
      <c r="M23" s="35" t="str">
        <f>IF(ISNUMBER(SMALL(Order_Form!$C:$C,1+($C23))),(VLOOKUP(SMALL(Order_Form!$C:$C,1+($C23)),Order_Form!$B:$Q,10,FALSE)),"")</f>
        <v/>
      </c>
      <c r="N23" s="35" t="str">
        <f>IF(ISNUMBER(SMALL(Order_Form!$C:$C,1+($C23))),(VLOOKUP(SMALL(Order_Form!$C:$C,1+($C23)),Order_Form!$B:$Q,11,FALSE)),"")</f>
        <v/>
      </c>
      <c r="O23" s="35" t="str">
        <f>IF(ISNUMBER(SMALL(Order_Form!$C:$C,1+($C23))),(VLOOKUP(SMALL(Order_Form!$C:$C,1+($C23)),Order_Form!$B:$Q,12,FALSE)),"")</f>
        <v/>
      </c>
      <c r="P23" s="35" t="str">
        <f>IF(ISNUMBER(SMALL(Order_Form!$C:$C,1+($C23))),(VLOOKUP(SMALL(Order_Form!$C:$C,1+($C23)),Order_Form!$B:$Q,13,FALSE)),"")</f>
        <v/>
      </c>
      <c r="Q23" s="35" t="str">
        <f>IF(ISNUMBER(SMALL(Order_Form!$C:$C,1+($C23))),(VLOOKUP(SMALL(Order_Form!$C:$C,1+($C23)),Order_Form!$B:$Q,14,FALSE)),"")</f>
        <v/>
      </c>
      <c r="R23" s="35" t="str">
        <f>IF(ISNUMBER(SMALL(Order_Form!$C:$C,1+($C23))),(VLOOKUP(SMALL(Order_Form!$C:$C,1+($C23)),Order_Form!$B:$Q,15,FALSE)),"")</f>
        <v/>
      </c>
      <c r="U23" s="14">
        <f t="shared" si="0"/>
        <v>0</v>
      </c>
      <c r="V23" s="14">
        <f t="shared" si="1"/>
        <v>0</v>
      </c>
      <c r="W23" s="14">
        <f t="shared" si="2"/>
        <v>0</v>
      </c>
    </row>
    <row r="24" spans="3:23" ht="22.9" customHeight="1" x14ac:dyDescent="0.2">
      <c r="C24" s="14">
        <v>6</v>
      </c>
      <c r="D24" s="15" t="str">
        <f>IF(ISNUMBER(SMALL(Order_Form!$C:$C,1+($C24))),(VLOOKUP(SMALL(Order_Form!$C:$C,1+($C24)),Order_Form!$B:$Q,3,FALSE)),"")</f>
        <v/>
      </c>
      <c r="E24" s="35" t="str">
        <f>IF(ISNUMBER(SMALL(Order_Form!$C:$C,1+($C24))),(VLOOKUP(SMALL(Order_Form!$C:$C,1+($C24)),Order_Form!$B:$Q,4,FALSE)),"")</f>
        <v/>
      </c>
      <c r="F24" s="35" t="str">
        <f>IF(ISNUMBER(SMALL(Order_Form!$C:$C,1+($C24))),(VLOOKUP(SMALL(Order_Form!$C:$C,1+($C24)),Order_Form!$B:$Q,5,FALSE)),"")</f>
        <v/>
      </c>
      <c r="G24" s="35" t="str">
        <f>IF(ISNUMBER(SMALL(Order_Form!$C:$C,1+($C24))),(VLOOKUP(SMALL(Order_Form!$C:$C,1+($C24)),Order_Form!$B:$Q,6,FALSE)),"")</f>
        <v/>
      </c>
      <c r="H24" s="32" t="str">
        <f>IF(ISNUMBER(SMALL(Order_Form!$C:$C,1+($C24))),(VLOOKUP(SMALL(Order_Form!$C:$C,1+($C24)),Order_Form!$B:$Q,7,FALSE)),"")</f>
        <v/>
      </c>
      <c r="I24" s="15"/>
      <c r="J24" s="15"/>
      <c r="K24" s="35" t="str">
        <f>IF(ISNUMBER(SMALL(Order_Form!$C:$C,1+($C24))),(VLOOKUP(SMALL(Order_Form!$C:$C,1+($C24)),Order_Form!$B:$Q,8,FALSE)),"")</f>
        <v/>
      </c>
      <c r="L24" s="35" t="str">
        <f>IF(ISNUMBER(SMALL(Order_Form!$C:$C,1+($C24))),(VLOOKUP(SMALL(Order_Form!$C:$C,1+($C24)),Order_Form!$B:$Q,9,FALSE)),"")</f>
        <v/>
      </c>
      <c r="M24" s="35" t="str">
        <f>IF(ISNUMBER(SMALL(Order_Form!$C:$C,1+($C24))),(VLOOKUP(SMALL(Order_Form!$C:$C,1+($C24)),Order_Form!$B:$Q,10,FALSE)),"")</f>
        <v/>
      </c>
      <c r="N24" s="35" t="str">
        <f>IF(ISNUMBER(SMALL(Order_Form!$C:$C,1+($C24))),(VLOOKUP(SMALL(Order_Form!$C:$C,1+($C24)),Order_Form!$B:$Q,11,FALSE)),"")</f>
        <v/>
      </c>
      <c r="O24" s="35" t="str">
        <f>IF(ISNUMBER(SMALL(Order_Form!$C:$C,1+($C24))),(VLOOKUP(SMALL(Order_Form!$C:$C,1+($C24)),Order_Form!$B:$Q,12,FALSE)),"")</f>
        <v/>
      </c>
      <c r="P24" s="35" t="str">
        <f>IF(ISNUMBER(SMALL(Order_Form!$C:$C,1+($C24))),(VLOOKUP(SMALL(Order_Form!$C:$C,1+($C24)),Order_Form!$B:$Q,13,FALSE)),"")</f>
        <v/>
      </c>
      <c r="Q24" s="35" t="str">
        <f>IF(ISNUMBER(SMALL(Order_Form!$C:$C,1+($C24))),(VLOOKUP(SMALL(Order_Form!$C:$C,1+($C24)),Order_Form!$B:$Q,14,FALSE)),"")</f>
        <v/>
      </c>
      <c r="R24" s="35" t="str">
        <f>IF(ISNUMBER(SMALL(Order_Form!$C:$C,1+($C24))),(VLOOKUP(SMALL(Order_Form!$C:$C,1+($C24)),Order_Form!$B:$Q,15,FALSE)),"")</f>
        <v/>
      </c>
      <c r="U24" s="14">
        <f>IF(AND(G24&gt;0,ISNONTEXT(G24)),1,0)</f>
        <v>0</v>
      </c>
      <c r="V24" s="14">
        <f t="shared" si="1"/>
        <v>0</v>
      </c>
      <c r="W24" s="14">
        <f t="shared" si="2"/>
        <v>0</v>
      </c>
    </row>
    <row r="25" spans="3:23" ht="22.9" customHeight="1" x14ac:dyDescent="0.2">
      <c r="C25" s="14">
        <v>7</v>
      </c>
      <c r="D25" s="15" t="str">
        <f>IF(ISNUMBER(SMALL(Order_Form!$C:$C,1+($C25))),(VLOOKUP(SMALL(Order_Form!$C:$C,1+($C25)),Order_Form!$B:$Q,3,FALSE)),"")</f>
        <v/>
      </c>
      <c r="E25" s="35" t="str">
        <f>IF(ISNUMBER(SMALL(Order_Form!$C:$C,1+($C25))),(VLOOKUP(SMALL(Order_Form!$C:$C,1+($C25)),Order_Form!$B:$Q,4,FALSE)),"")</f>
        <v/>
      </c>
      <c r="F25" s="35" t="str">
        <f>IF(ISNUMBER(SMALL(Order_Form!$C:$C,1+($C25))),(VLOOKUP(SMALL(Order_Form!$C:$C,1+($C25)),Order_Form!$B:$Q,5,FALSE)),"")</f>
        <v/>
      </c>
      <c r="G25" s="35" t="str">
        <f>IF(ISNUMBER(SMALL(Order_Form!$C:$C,1+($C25))),(VLOOKUP(SMALL(Order_Form!$C:$C,1+($C25)),Order_Form!$B:$Q,6,FALSE)),"")</f>
        <v/>
      </c>
      <c r="H25" s="32" t="str">
        <f>IF(ISNUMBER(SMALL(Order_Form!$C:$C,1+($C25))),(VLOOKUP(SMALL(Order_Form!$C:$C,1+($C25)),Order_Form!$B:$Q,7,FALSE)),"")</f>
        <v/>
      </c>
      <c r="I25" s="15"/>
      <c r="J25" s="15"/>
      <c r="K25" s="35" t="str">
        <f>IF(ISNUMBER(SMALL(Order_Form!$C:$C,1+($C25))),(VLOOKUP(SMALL(Order_Form!$C:$C,1+($C25)),Order_Form!$B:$Q,8,FALSE)),"")</f>
        <v/>
      </c>
      <c r="L25" s="35" t="str">
        <f>IF(ISNUMBER(SMALL(Order_Form!$C:$C,1+($C25))),(VLOOKUP(SMALL(Order_Form!$C:$C,1+($C25)),Order_Form!$B:$Q,9,FALSE)),"")</f>
        <v/>
      </c>
      <c r="M25" s="35" t="str">
        <f>IF(ISNUMBER(SMALL(Order_Form!$C:$C,1+($C25))),(VLOOKUP(SMALL(Order_Form!$C:$C,1+($C25)),Order_Form!$B:$Q,10,FALSE)),"")</f>
        <v/>
      </c>
      <c r="N25" s="35" t="str">
        <f>IF(ISNUMBER(SMALL(Order_Form!$C:$C,1+($C25))),(VLOOKUP(SMALL(Order_Form!$C:$C,1+($C25)),Order_Form!$B:$Q,11,FALSE)),"")</f>
        <v/>
      </c>
      <c r="O25" s="35" t="str">
        <f>IF(ISNUMBER(SMALL(Order_Form!$C:$C,1+($C25))),(VLOOKUP(SMALL(Order_Form!$C:$C,1+($C25)),Order_Form!$B:$Q,12,FALSE)),"")</f>
        <v/>
      </c>
      <c r="P25" s="35" t="str">
        <f>IF(ISNUMBER(SMALL(Order_Form!$C:$C,1+($C25))),(VLOOKUP(SMALL(Order_Form!$C:$C,1+($C25)),Order_Form!$B:$Q,13,FALSE)),"")</f>
        <v/>
      </c>
      <c r="Q25" s="35" t="str">
        <f>IF(ISNUMBER(SMALL(Order_Form!$C:$C,1+($C25))),(VLOOKUP(SMALL(Order_Form!$C:$C,1+($C25)),Order_Form!$B:$Q,14,FALSE)),"")</f>
        <v/>
      </c>
      <c r="R25" s="35" t="str">
        <f>IF(ISNUMBER(SMALL(Order_Form!$C:$C,1+($C25))),(VLOOKUP(SMALL(Order_Form!$C:$C,1+($C25)),Order_Form!$B:$Q,15,FALSE)),"")</f>
        <v/>
      </c>
      <c r="U25" s="14">
        <f t="shared" si="0"/>
        <v>0</v>
      </c>
      <c r="V25" s="14">
        <f t="shared" si="1"/>
        <v>0</v>
      </c>
      <c r="W25" s="14">
        <f t="shared" si="2"/>
        <v>0</v>
      </c>
    </row>
    <row r="26" spans="3:23" ht="22.9" customHeight="1" x14ac:dyDescent="0.2">
      <c r="C26" s="14">
        <v>8</v>
      </c>
      <c r="D26" s="15" t="str">
        <f>IF(ISNUMBER(SMALL(Order_Form!$C:$C,1+($C26))),(VLOOKUP(SMALL(Order_Form!$C:$C,1+($C26)),Order_Form!$B:$Q,3,FALSE)),"")</f>
        <v/>
      </c>
      <c r="E26" s="35" t="str">
        <f>IF(ISNUMBER(SMALL(Order_Form!$C:$C,1+($C26))),(VLOOKUP(SMALL(Order_Form!$C:$C,1+($C26)),Order_Form!$B:$Q,4,FALSE)),"")</f>
        <v/>
      </c>
      <c r="F26" s="35" t="str">
        <f>IF(ISNUMBER(SMALL(Order_Form!$C:$C,1+($C26))),(VLOOKUP(SMALL(Order_Form!$C:$C,1+($C26)),Order_Form!$B:$Q,5,FALSE)),"")</f>
        <v/>
      </c>
      <c r="G26" s="35" t="str">
        <f>IF(ISNUMBER(SMALL(Order_Form!$C:$C,1+($C26))),(VLOOKUP(SMALL(Order_Form!$C:$C,1+($C26)),Order_Form!$B:$Q,6,FALSE)),"")</f>
        <v/>
      </c>
      <c r="H26" s="32" t="str">
        <f>IF(ISNUMBER(SMALL(Order_Form!$C:$C,1+($C26))),(VLOOKUP(SMALL(Order_Form!$C:$C,1+($C26)),Order_Form!$B:$Q,7,FALSE)),"")</f>
        <v/>
      </c>
      <c r="I26" s="15"/>
      <c r="J26" s="15"/>
      <c r="K26" s="35" t="str">
        <f>IF(ISNUMBER(SMALL(Order_Form!$C:$C,1+($C26))),(VLOOKUP(SMALL(Order_Form!$C:$C,1+($C26)),Order_Form!$B:$Q,8,FALSE)),"")</f>
        <v/>
      </c>
      <c r="L26" s="35" t="str">
        <f>IF(ISNUMBER(SMALL(Order_Form!$C:$C,1+($C26))),(VLOOKUP(SMALL(Order_Form!$C:$C,1+($C26)),Order_Form!$B:$Q,9,FALSE)),"")</f>
        <v/>
      </c>
      <c r="M26" s="35" t="str">
        <f>IF(ISNUMBER(SMALL(Order_Form!$C:$C,1+($C26))),(VLOOKUP(SMALL(Order_Form!$C:$C,1+($C26)),Order_Form!$B:$Q,10,FALSE)),"")</f>
        <v/>
      </c>
      <c r="N26" s="35" t="str">
        <f>IF(ISNUMBER(SMALL(Order_Form!$C:$C,1+($C26))),(VLOOKUP(SMALL(Order_Form!$C:$C,1+($C26)),Order_Form!$B:$Q,11,FALSE)),"")</f>
        <v/>
      </c>
      <c r="O26" s="35" t="str">
        <f>IF(ISNUMBER(SMALL(Order_Form!$C:$C,1+($C26))),(VLOOKUP(SMALL(Order_Form!$C:$C,1+($C26)),Order_Form!$B:$Q,12,FALSE)),"")</f>
        <v/>
      </c>
      <c r="P26" s="35" t="str">
        <f>IF(ISNUMBER(SMALL(Order_Form!$C:$C,1+($C26))),(VLOOKUP(SMALL(Order_Form!$C:$C,1+($C26)),Order_Form!$B:$Q,13,FALSE)),"")</f>
        <v/>
      </c>
      <c r="Q26" s="35" t="str">
        <f>IF(ISNUMBER(SMALL(Order_Form!$C:$C,1+($C26))),(VLOOKUP(SMALL(Order_Form!$C:$C,1+($C26)),Order_Form!$B:$Q,14,FALSE)),"")</f>
        <v/>
      </c>
      <c r="R26" s="35" t="str">
        <f>IF(ISNUMBER(SMALL(Order_Form!$C:$C,1+($C26))),(VLOOKUP(SMALL(Order_Form!$C:$C,1+($C26)),Order_Form!$B:$Q,15,FALSE)),"")</f>
        <v/>
      </c>
      <c r="U26" s="14">
        <f t="shared" si="0"/>
        <v>0</v>
      </c>
      <c r="V26" s="14">
        <f t="shared" si="1"/>
        <v>0</v>
      </c>
      <c r="W26" s="14">
        <f t="shared" si="2"/>
        <v>0</v>
      </c>
    </row>
    <row r="27" spans="3:23" ht="22.9" customHeight="1" x14ac:dyDescent="0.2">
      <c r="C27" s="14">
        <v>9</v>
      </c>
      <c r="D27" s="15" t="str">
        <f>IF(ISNUMBER(SMALL(Order_Form!$C:$C,1+($C27))),(VLOOKUP(SMALL(Order_Form!$C:$C,1+($C27)),Order_Form!$B:$Q,3,FALSE)),"")</f>
        <v/>
      </c>
      <c r="E27" s="35" t="str">
        <f>IF(ISNUMBER(SMALL(Order_Form!$C:$C,1+($C27))),(VLOOKUP(SMALL(Order_Form!$C:$C,1+($C27)),Order_Form!$B:$Q,4,FALSE)),"")</f>
        <v/>
      </c>
      <c r="F27" s="35" t="str">
        <f>IF(ISNUMBER(SMALL(Order_Form!$C:$C,1+($C27))),(VLOOKUP(SMALL(Order_Form!$C:$C,1+($C27)),Order_Form!$B:$Q,5,FALSE)),"")</f>
        <v/>
      </c>
      <c r="G27" s="35" t="str">
        <f>IF(ISNUMBER(SMALL(Order_Form!$C:$C,1+($C27))),(VLOOKUP(SMALL(Order_Form!$C:$C,1+($C27)),Order_Form!$B:$Q,6,FALSE)),"")</f>
        <v/>
      </c>
      <c r="H27" s="32" t="str">
        <f>IF(ISNUMBER(SMALL(Order_Form!$C:$C,1+($C27))),(VLOOKUP(SMALL(Order_Form!$C:$C,1+($C27)),Order_Form!$B:$Q,7,FALSE)),"")</f>
        <v/>
      </c>
      <c r="I27" s="15"/>
      <c r="J27" s="15"/>
      <c r="K27" s="35" t="str">
        <f>IF(ISNUMBER(SMALL(Order_Form!$C:$C,1+($C27))),(VLOOKUP(SMALL(Order_Form!$C:$C,1+($C27)),Order_Form!$B:$Q,8,FALSE)),"")</f>
        <v/>
      </c>
      <c r="L27" s="35" t="str">
        <f>IF(ISNUMBER(SMALL(Order_Form!$C:$C,1+($C27))),(VLOOKUP(SMALL(Order_Form!$C:$C,1+($C27)),Order_Form!$B:$Q,9,FALSE)),"")</f>
        <v/>
      </c>
      <c r="M27" s="35" t="str">
        <f>IF(ISNUMBER(SMALL(Order_Form!$C:$C,1+($C27))),(VLOOKUP(SMALL(Order_Form!$C:$C,1+($C27)),Order_Form!$B:$Q,10,FALSE)),"")</f>
        <v/>
      </c>
      <c r="N27" s="35" t="str">
        <f>IF(ISNUMBER(SMALL(Order_Form!$C:$C,1+($C27))),(VLOOKUP(SMALL(Order_Form!$C:$C,1+($C27)),Order_Form!$B:$Q,11,FALSE)),"")</f>
        <v/>
      </c>
      <c r="O27" s="35" t="str">
        <f>IF(ISNUMBER(SMALL(Order_Form!$C:$C,1+($C27))),(VLOOKUP(SMALL(Order_Form!$C:$C,1+($C27)),Order_Form!$B:$Q,12,FALSE)),"")</f>
        <v/>
      </c>
      <c r="P27" s="35" t="str">
        <f>IF(ISNUMBER(SMALL(Order_Form!$C:$C,1+($C27))),(VLOOKUP(SMALL(Order_Form!$C:$C,1+($C27)),Order_Form!$B:$Q,13,FALSE)),"")</f>
        <v/>
      </c>
      <c r="Q27" s="35" t="str">
        <f>IF(ISNUMBER(SMALL(Order_Form!$C:$C,1+($C27))),(VLOOKUP(SMALL(Order_Form!$C:$C,1+($C27)),Order_Form!$B:$Q,14,FALSE)),"")</f>
        <v/>
      </c>
      <c r="R27" s="35" t="str">
        <f>IF(ISNUMBER(SMALL(Order_Form!$C:$C,1+($C27))),(VLOOKUP(SMALL(Order_Form!$C:$C,1+($C27)),Order_Form!$B:$Q,15,FALSE)),"")</f>
        <v/>
      </c>
      <c r="U27" s="14">
        <f t="shared" si="0"/>
        <v>0</v>
      </c>
      <c r="V27" s="14">
        <f t="shared" si="1"/>
        <v>0</v>
      </c>
      <c r="W27" s="14">
        <f t="shared" si="2"/>
        <v>0</v>
      </c>
    </row>
    <row r="28" spans="3:23" ht="22.9" customHeight="1" x14ac:dyDescent="0.2">
      <c r="C28" s="14">
        <v>10</v>
      </c>
      <c r="D28" s="15" t="str">
        <f>IF(ISNUMBER(SMALL(Order_Form!$C:$C,1+($C28))),(VLOOKUP(SMALL(Order_Form!$C:$C,1+($C28)),Order_Form!$B:$Q,3,FALSE)),"")</f>
        <v/>
      </c>
      <c r="E28" s="35" t="str">
        <f>IF(ISNUMBER(SMALL(Order_Form!$C:$C,1+($C28))),(VLOOKUP(SMALL(Order_Form!$C:$C,1+($C28)),Order_Form!$B:$Q,4,FALSE)),"")</f>
        <v/>
      </c>
      <c r="F28" s="35" t="str">
        <f>IF(ISNUMBER(SMALL(Order_Form!$C:$C,1+($C28))),(VLOOKUP(SMALL(Order_Form!$C:$C,1+($C28)),Order_Form!$B:$Q,5,FALSE)),"")</f>
        <v/>
      </c>
      <c r="G28" s="35" t="str">
        <f>IF(ISNUMBER(SMALL(Order_Form!$C:$C,1+($C28))),(VLOOKUP(SMALL(Order_Form!$C:$C,1+($C28)),Order_Form!$B:$Q,6,FALSE)),"")</f>
        <v/>
      </c>
      <c r="H28" s="32" t="str">
        <f>IF(ISNUMBER(SMALL(Order_Form!$C:$C,1+($C28))),(VLOOKUP(SMALL(Order_Form!$C:$C,1+($C28)),Order_Form!$B:$Q,7,FALSE)),"")</f>
        <v/>
      </c>
      <c r="I28" s="15"/>
      <c r="J28" s="15"/>
      <c r="K28" s="35" t="str">
        <f>IF(ISNUMBER(SMALL(Order_Form!$C:$C,1+($C28))),(VLOOKUP(SMALL(Order_Form!$C:$C,1+($C28)),Order_Form!$B:$Q,8,FALSE)),"")</f>
        <v/>
      </c>
      <c r="L28" s="35" t="str">
        <f>IF(ISNUMBER(SMALL(Order_Form!$C:$C,1+($C28))),(VLOOKUP(SMALL(Order_Form!$C:$C,1+($C28)),Order_Form!$B:$Q,9,FALSE)),"")</f>
        <v/>
      </c>
      <c r="M28" s="35" t="str">
        <f>IF(ISNUMBER(SMALL(Order_Form!$C:$C,1+($C28))),(VLOOKUP(SMALL(Order_Form!$C:$C,1+($C28)),Order_Form!$B:$Q,10,FALSE)),"")</f>
        <v/>
      </c>
      <c r="N28" s="35" t="str">
        <f>IF(ISNUMBER(SMALL(Order_Form!$C:$C,1+($C28))),(VLOOKUP(SMALL(Order_Form!$C:$C,1+($C28)),Order_Form!$B:$Q,11,FALSE)),"")</f>
        <v/>
      </c>
      <c r="O28" s="35" t="str">
        <f>IF(ISNUMBER(SMALL(Order_Form!$C:$C,1+($C28))),(VLOOKUP(SMALL(Order_Form!$C:$C,1+($C28)),Order_Form!$B:$Q,12,FALSE)),"")</f>
        <v/>
      </c>
      <c r="P28" s="35" t="str">
        <f>IF(ISNUMBER(SMALL(Order_Form!$C:$C,1+($C28))),(VLOOKUP(SMALL(Order_Form!$C:$C,1+($C28)),Order_Form!$B:$Q,13,FALSE)),"")</f>
        <v/>
      </c>
      <c r="Q28" s="35" t="str">
        <f>IF(ISNUMBER(SMALL(Order_Form!$C:$C,1+($C28))),(VLOOKUP(SMALL(Order_Form!$C:$C,1+($C28)),Order_Form!$B:$Q,14,FALSE)),"")</f>
        <v/>
      </c>
      <c r="R28" s="35" t="str">
        <f>IF(ISNUMBER(SMALL(Order_Form!$C:$C,1+($C28))),(VLOOKUP(SMALL(Order_Form!$C:$C,1+($C28)),Order_Form!$B:$Q,15,FALSE)),"")</f>
        <v/>
      </c>
      <c r="U28" s="14">
        <f t="shared" si="0"/>
        <v>0</v>
      </c>
      <c r="V28" s="14">
        <f t="shared" si="1"/>
        <v>0</v>
      </c>
      <c r="W28" s="14">
        <f t="shared" si="2"/>
        <v>0</v>
      </c>
    </row>
    <row r="29" spans="3:23" ht="22.9" customHeight="1" x14ac:dyDescent="0.2">
      <c r="C29" s="14">
        <v>11</v>
      </c>
      <c r="D29" s="15" t="str">
        <f>IF(ISNUMBER(SMALL(Order_Form!$C:$C,1+($C29))),(VLOOKUP(SMALL(Order_Form!$C:$C,1+($C29)),Order_Form!$B:$Q,3,FALSE)),"")</f>
        <v/>
      </c>
      <c r="E29" s="35" t="str">
        <f>IF(ISNUMBER(SMALL(Order_Form!$C:$C,1+($C29))),(VLOOKUP(SMALL(Order_Form!$C:$C,1+($C29)),Order_Form!$B:$Q,4,FALSE)),"")</f>
        <v/>
      </c>
      <c r="F29" s="35" t="str">
        <f>IF(ISNUMBER(SMALL(Order_Form!$C:$C,1+($C29))),(VLOOKUP(SMALL(Order_Form!$C:$C,1+($C29)),Order_Form!$B:$Q,5,FALSE)),"")</f>
        <v/>
      </c>
      <c r="G29" s="35" t="str">
        <f>IF(ISNUMBER(SMALL(Order_Form!$C:$C,1+($C29))),(VLOOKUP(SMALL(Order_Form!$C:$C,1+($C29)),Order_Form!$B:$Q,6,FALSE)),"")</f>
        <v/>
      </c>
      <c r="H29" s="32" t="str">
        <f>IF(ISNUMBER(SMALL(Order_Form!$C:$C,1+($C29))),(VLOOKUP(SMALL(Order_Form!$C:$C,1+($C29)),Order_Form!$B:$Q,7,FALSE)),"")</f>
        <v/>
      </c>
      <c r="I29" s="15"/>
      <c r="J29" s="15"/>
      <c r="K29" s="35" t="str">
        <f>IF(ISNUMBER(SMALL(Order_Form!$C:$C,1+($C29))),(VLOOKUP(SMALL(Order_Form!$C:$C,1+($C29)),Order_Form!$B:$Q,8,FALSE)),"")</f>
        <v/>
      </c>
      <c r="L29" s="35" t="str">
        <f>IF(ISNUMBER(SMALL(Order_Form!$C:$C,1+($C29))),(VLOOKUP(SMALL(Order_Form!$C:$C,1+($C29)),Order_Form!$B:$Q,9,FALSE)),"")</f>
        <v/>
      </c>
      <c r="M29" s="35" t="str">
        <f>IF(ISNUMBER(SMALL(Order_Form!$C:$C,1+($C29))),(VLOOKUP(SMALL(Order_Form!$C:$C,1+($C29)),Order_Form!$B:$Q,10,FALSE)),"")</f>
        <v/>
      </c>
      <c r="N29" s="35" t="str">
        <f>IF(ISNUMBER(SMALL(Order_Form!$C:$C,1+($C29))),(VLOOKUP(SMALL(Order_Form!$C:$C,1+($C29)),Order_Form!$B:$Q,11,FALSE)),"")</f>
        <v/>
      </c>
      <c r="O29" s="35" t="str">
        <f>IF(ISNUMBER(SMALL(Order_Form!$C:$C,1+($C29))),(VLOOKUP(SMALL(Order_Form!$C:$C,1+($C29)),Order_Form!$B:$Q,12,FALSE)),"")</f>
        <v/>
      </c>
      <c r="P29" s="35" t="str">
        <f>IF(ISNUMBER(SMALL(Order_Form!$C:$C,1+($C29))),(VLOOKUP(SMALL(Order_Form!$C:$C,1+($C29)),Order_Form!$B:$Q,13,FALSE)),"")</f>
        <v/>
      </c>
      <c r="Q29" s="35" t="str">
        <f>IF(ISNUMBER(SMALL(Order_Form!$C:$C,1+($C29))),(VLOOKUP(SMALL(Order_Form!$C:$C,1+($C29)),Order_Form!$B:$Q,14,FALSE)),"")</f>
        <v/>
      </c>
      <c r="R29" s="35" t="str">
        <f>IF(ISNUMBER(SMALL(Order_Form!$C:$C,1+($C29))),(VLOOKUP(SMALL(Order_Form!$C:$C,1+($C29)),Order_Form!$B:$Q,15,FALSE)),"")</f>
        <v/>
      </c>
      <c r="U29" s="14">
        <f t="shared" si="0"/>
        <v>0</v>
      </c>
      <c r="V29" s="14">
        <f t="shared" si="1"/>
        <v>0</v>
      </c>
      <c r="W29" s="14">
        <f t="shared" si="2"/>
        <v>0</v>
      </c>
    </row>
    <row r="30" spans="3:23" ht="22.9" customHeight="1" x14ac:dyDescent="0.2">
      <c r="C30" s="14">
        <v>12</v>
      </c>
      <c r="D30" s="15" t="str">
        <f>IF(ISNUMBER(SMALL(Order_Form!$C:$C,1+($C30))),(VLOOKUP(SMALL(Order_Form!$C:$C,1+($C30)),Order_Form!$B:$Q,3,FALSE)),"")</f>
        <v/>
      </c>
      <c r="E30" s="35" t="str">
        <f>IF(ISNUMBER(SMALL(Order_Form!$C:$C,1+($C30))),(VLOOKUP(SMALL(Order_Form!$C:$C,1+($C30)),Order_Form!$B:$Q,4,FALSE)),"")</f>
        <v/>
      </c>
      <c r="F30" s="35" t="str">
        <f>IF(ISNUMBER(SMALL(Order_Form!$C:$C,1+($C30))),(VLOOKUP(SMALL(Order_Form!$C:$C,1+($C30)),Order_Form!$B:$Q,5,FALSE)),"")</f>
        <v/>
      </c>
      <c r="G30" s="35" t="str">
        <f>IF(ISNUMBER(SMALL(Order_Form!$C:$C,1+($C30))),(VLOOKUP(SMALL(Order_Form!$C:$C,1+($C30)),Order_Form!$B:$Q,6,FALSE)),"")</f>
        <v/>
      </c>
      <c r="H30" s="32" t="str">
        <f>IF(ISNUMBER(SMALL(Order_Form!$C:$C,1+($C30))),(VLOOKUP(SMALL(Order_Form!$C:$C,1+($C30)),Order_Form!$B:$Q,7,FALSE)),"")</f>
        <v/>
      </c>
      <c r="I30" s="15"/>
      <c r="J30" s="15"/>
      <c r="K30" s="35" t="str">
        <f>IF(ISNUMBER(SMALL(Order_Form!$C:$C,1+($C30))),(VLOOKUP(SMALL(Order_Form!$C:$C,1+($C30)),Order_Form!$B:$Q,8,FALSE)),"")</f>
        <v/>
      </c>
      <c r="L30" s="35" t="str">
        <f>IF(ISNUMBER(SMALL(Order_Form!$C:$C,1+($C30))),(VLOOKUP(SMALL(Order_Form!$C:$C,1+($C30)),Order_Form!$B:$Q,9,FALSE)),"")</f>
        <v/>
      </c>
      <c r="M30" s="35" t="str">
        <f>IF(ISNUMBER(SMALL(Order_Form!$C:$C,1+($C30))),(VLOOKUP(SMALL(Order_Form!$C:$C,1+($C30)),Order_Form!$B:$Q,10,FALSE)),"")</f>
        <v/>
      </c>
      <c r="N30" s="35" t="str">
        <f>IF(ISNUMBER(SMALL(Order_Form!$C:$C,1+($C30))),(VLOOKUP(SMALL(Order_Form!$C:$C,1+($C30)),Order_Form!$B:$Q,11,FALSE)),"")</f>
        <v/>
      </c>
      <c r="O30" s="35" t="str">
        <f>IF(ISNUMBER(SMALL(Order_Form!$C:$C,1+($C30))),(VLOOKUP(SMALL(Order_Form!$C:$C,1+($C30)),Order_Form!$B:$Q,12,FALSE)),"")</f>
        <v/>
      </c>
      <c r="P30" s="35" t="str">
        <f>IF(ISNUMBER(SMALL(Order_Form!$C:$C,1+($C30))),(VLOOKUP(SMALL(Order_Form!$C:$C,1+($C30)),Order_Form!$B:$Q,13,FALSE)),"")</f>
        <v/>
      </c>
      <c r="Q30" s="35" t="str">
        <f>IF(ISNUMBER(SMALL(Order_Form!$C:$C,1+($C30))),(VLOOKUP(SMALL(Order_Form!$C:$C,1+($C30)),Order_Form!$B:$Q,14,FALSE)),"")</f>
        <v/>
      </c>
      <c r="R30" s="35" t="str">
        <f>IF(ISNUMBER(SMALL(Order_Form!$C:$C,1+($C30))),(VLOOKUP(SMALL(Order_Form!$C:$C,1+($C30)),Order_Form!$B:$Q,15,FALSE)),"")</f>
        <v/>
      </c>
      <c r="U30" s="14">
        <f t="shared" si="0"/>
        <v>0</v>
      </c>
      <c r="V30" s="14">
        <f t="shared" si="1"/>
        <v>0</v>
      </c>
      <c r="W30" s="14">
        <f t="shared" si="2"/>
        <v>0</v>
      </c>
    </row>
    <row r="31" spans="3:23" ht="22.9" customHeight="1" x14ac:dyDescent="0.2">
      <c r="C31" s="14">
        <v>13</v>
      </c>
      <c r="D31" s="15" t="str">
        <f>IF(ISNUMBER(SMALL(Order_Form!$C:$C,1+($C31))),(VLOOKUP(SMALL(Order_Form!$C:$C,1+($C31)),Order_Form!$B:$Q,3,FALSE)),"")</f>
        <v/>
      </c>
      <c r="E31" s="35" t="str">
        <f>IF(ISNUMBER(SMALL(Order_Form!$C:$C,1+($C31))),(VLOOKUP(SMALL(Order_Form!$C:$C,1+($C31)),Order_Form!$B:$Q,4,FALSE)),"")</f>
        <v/>
      </c>
      <c r="F31" s="35" t="str">
        <f>IF(ISNUMBER(SMALL(Order_Form!$C:$C,1+($C31))),(VLOOKUP(SMALL(Order_Form!$C:$C,1+($C31)),Order_Form!$B:$Q,5,FALSE)),"")</f>
        <v/>
      </c>
      <c r="G31" s="35" t="str">
        <f>IF(ISNUMBER(SMALL(Order_Form!$C:$C,1+($C31))),(VLOOKUP(SMALL(Order_Form!$C:$C,1+($C31)),Order_Form!$B:$Q,6,FALSE)),"")</f>
        <v/>
      </c>
      <c r="H31" s="32" t="str">
        <f>IF(ISNUMBER(SMALL(Order_Form!$C:$C,1+($C31))),(VLOOKUP(SMALL(Order_Form!$C:$C,1+($C31)),Order_Form!$B:$Q,7,FALSE)),"")</f>
        <v/>
      </c>
      <c r="I31" s="15"/>
      <c r="J31" s="15"/>
      <c r="K31" s="35" t="str">
        <f>IF(ISNUMBER(SMALL(Order_Form!$C:$C,1+($C31))),(VLOOKUP(SMALL(Order_Form!$C:$C,1+($C31)),Order_Form!$B:$Q,8,FALSE)),"")</f>
        <v/>
      </c>
      <c r="L31" s="35" t="str">
        <f>IF(ISNUMBER(SMALL(Order_Form!$C:$C,1+($C31))),(VLOOKUP(SMALL(Order_Form!$C:$C,1+($C31)),Order_Form!$B:$Q,9,FALSE)),"")</f>
        <v/>
      </c>
      <c r="M31" s="35" t="str">
        <f>IF(ISNUMBER(SMALL(Order_Form!$C:$C,1+($C31))),(VLOOKUP(SMALL(Order_Form!$C:$C,1+($C31)),Order_Form!$B:$Q,10,FALSE)),"")</f>
        <v/>
      </c>
      <c r="N31" s="35" t="str">
        <f>IF(ISNUMBER(SMALL(Order_Form!$C:$C,1+($C31))),(VLOOKUP(SMALL(Order_Form!$C:$C,1+($C31)),Order_Form!$B:$Q,11,FALSE)),"")</f>
        <v/>
      </c>
      <c r="O31" s="35" t="str">
        <f>IF(ISNUMBER(SMALL(Order_Form!$C:$C,1+($C31))),(VLOOKUP(SMALL(Order_Form!$C:$C,1+($C31)),Order_Form!$B:$Q,12,FALSE)),"")</f>
        <v/>
      </c>
      <c r="P31" s="35" t="str">
        <f>IF(ISNUMBER(SMALL(Order_Form!$C:$C,1+($C31))),(VLOOKUP(SMALL(Order_Form!$C:$C,1+($C31)),Order_Form!$B:$Q,13,FALSE)),"")</f>
        <v/>
      </c>
      <c r="Q31" s="35" t="str">
        <f>IF(ISNUMBER(SMALL(Order_Form!$C:$C,1+($C31))),(VLOOKUP(SMALL(Order_Form!$C:$C,1+($C31)),Order_Form!$B:$Q,14,FALSE)),"")</f>
        <v/>
      </c>
      <c r="R31" s="35" t="str">
        <f>IF(ISNUMBER(SMALL(Order_Form!$C:$C,1+($C31))),(VLOOKUP(SMALL(Order_Form!$C:$C,1+($C31)),Order_Form!$B:$Q,15,FALSE)),"")</f>
        <v/>
      </c>
      <c r="U31" s="14">
        <f t="shared" si="0"/>
        <v>0</v>
      </c>
      <c r="V31" s="14">
        <f t="shared" si="1"/>
        <v>0</v>
      </c>
      <c r="W31" s="14">
        <f t="shared" si="2"/>
        <v>0</v>
      </c>
    </row>
    <row r="32" spans="3:23" ht="22.9" customHeight="1" x14ac:dyDescent="0.2">
      <c r="C32" s="14">
        <v>14</v>
      </c>
      <c r="D32" s="15" t="str">
        <f>IF(ISNUMBER(SMALL(Order_Form!$C:$C,1+($C32))),(VLOOKUP(SMALL(Order_Form!$C:$C,1+($C32)),Order_Form!$B:$Q,3,FALSE)),"")</f>
        <v/>
      </c>
      <c r="E32" s="35" t="str">
        <f>IF(ISNUMBER(SMALL(Order_Form!$C:$C,1+($C32))),(VLOOKUP(SMALL(Order_Form!$C:$C,1+($C32)),Order_Form!$B:$Q,4,FALSE)),"")</f>
        <v/>
      </c>
      <c r="F32" s="35" t="str">
        <f>IF(ISNUMBER(SMALL(Order_Form!$C:$C,1+($C32))),(VLOOKUP(SMALL(Order_Form!$C:$C,1+($C32)),Order_Form!$B:$Q,5,FALSE)),"")</f>
        <v/>
      </c>
      <c r="G32" s="35" t="str">
        <f>IF(ISNUMBER(SMALL(Order_Form!$C:$C,1+($C32))),(VLOOKUP(SMALL(Order_Form!$C:$C,1+($C32)),Order_Form!$B:$Q,6,FALSE)),"")</f>
        <v/>
      </c>
      <c r="H32" s="32" t="str">
        <f>IF(ISNUMBER(SMALL(Order_Form!$C:$C,1+($C32))),(VLOOKUP(SMALL(Order_Form!$C:$C,1+($C32)),Order_Form!$B:$Q,7,FALSE)),"")</f>
        <v/>
      </c>
      <c r="I32" s="15"/>
      <c r="J32" s="15"/>
      <c r="K32" s="35" t="str">
        <f>IF(ISNUMBER(SMALL(Order_Form!$C:$C,1+($C32))),(VLOOKUP(SMALL(Order_Form!$C:$C,1+($C32)),Order_Form!$B:$Q,8,FALSE)),"")</f>
        <v/>
      </c>
      <c r="L32" s="35" t="str">
        <f>IF(ISNUMBER(SMALL(Order_Form!$C:$C,1+($C32))),(VLOOKUP(SMALL(Order_Form!$C:$C,1+($C32)),Order_Form!$B:$Q,9,FALSE)),"")</f>
        <v/>
      </c>
      <c r="M32" s="35" t="str">
        <f>IF(ISNUMBER(SMALL(Order_Form!$C:$C,1+($C32))),(VLOOKUP(SMALL(Order_Form!$C:$C,1+($C32)),Order_Form!$B:$Q,10,FALSE)),"")</f>
        <v/>
      </c>
      <c r="N32" s="35" t="str">
        <f>IF(ISNUMBER(SMALL(Order_Form!$C:$C,1+($C32))),(VLOOKUP(SMALL(Order_Form!$C:$C,1+($C32)),Order_Form!$B:$Q,11,FALSE)),"")</f>
        <v/>
      </c>
      <c r="O32" s="35" t="str">
        <f>IF(ISNUMBER(SMALL(Order_Form!$C:$C,1+($C32))),(VLOOKUP(SMALL(Order_Form!$C:$C,1+($C32)),Order_Form!$B:$Q,12,FALSE)),"")</f>
        <v/>
      </c>
      <c r="P32" s="35" t="str">
        <f>IF(ISNUMBER(SMALL(Order_Form!$C:$C,1+($C32))),(VLOOKUP(SMALL(Order_Form!$C:$C,1+($C32)),Order_Form!$B:$Q,13,FALSE)),"")</f>
        <v/>
      </c>
      <c r="Q32" s="35" t="str">
        <f>IF(ISNUMBER(SMALL(Order_Form!$C:$C,1+($C32))),(VLOOKUP(SMALL(Order_Form!$C:$C,1+($C32)),Order_Form!$B:$Q,14,FALSE)),"")</f>
        <v/>
      </c>
      <c r="R32" s="35" t="str">
        <f>IF(ISNUMBER(SMALL(Order_Form!$C:$C,1+($C32))),(VLOOKUP(SMALL(Order_Form!$C:$C,1+($C32)),Order_Form!$B:$Q,15,FALSE)),"")</f>
        <v/>
      </c>
      <c r="U32" s="14">
        <f t="shared" si="0"/>
        <v>0</v>
      </c>
      <c r="V32" s="14">
        <f t="shared" si="1"/>
        <v>0</v>
      </c>
      <c r="W32" s="14">
        <f t="shared" si="2"/>
        <v>0</v>
      </c>
    </row>
    <row r="33" spans="3:23" ht="22.9" customHeight="1" x14ac:dyDescent="0.2">
      <c r="C33" s="14">
        <v>15</v>
      </c>
      <c r="D33" s="15" t="str">
        <f>IF(ISNUMBER(SMALL(Order_Form!$C:$C,1+($C33))),(VLOOKUP(SMALL(Order_Form!$C:$C,1+($C33)),Order_Form!$B:$Q,3,FALSE)),"")</f>
        <v/>
      </c>
      <c r="E33" s="35" t="str">
        <f>IF(ISNUMBER(SMALL(Order_Form!$C:$C,1+($C33))),(VLOOKUP(SMALL(Order_Form!$C:$C,1+($C33)),Order_Form!$B:$Q,4,FALSE)),"")</f>
        <v/>
      </c>
      <c r="F33" s="35" t="str">
        <f>IF(ISNUMBER(SMALL(Order_Form!$C:$C,1+($C33))),(VLOOKUP(SMALL(Order_Form!$C:$C,1+($C33)),Order_Form!$B:$Q,5,FALSE)),"")</f>
        <v/>
      </c>
      <c r="G33" s="35" t="str">
        <f>IF(ISNUMBER(SMALL(Order_Form!$C:$C,1+($C33))),(VLOOKUP(SMALL(Order_Form!$C:$C,1+($C33)),Order_Form!$B:$Q,6,FALSE)),"")</f>
        <v/>
      </c>
      <c r="H33" s="32" t="str">
        <f>IF(ISNUMBER(SMALL(Order_Form!$C:$C,1+($C33))),(VLOOKUP(SMALL(Order_Form!$C:$C,1+($C33)),Order_Form!$B:$Q,7,FALSE)),"")</f>
        <v/>
      </c>
      <c r="I33" s="15"/>
      <c r="J33" s="15"/>
      <c r="K33" s="35" t="str">
        <f>IF(ISNUMBER(SMALL(Order_Form!$C:$C,1+($C33))),(VLOOKUP(SMALL(Order_Form!$C:$C,1+($C33)),Order_Form!$B:$Q,8,FALSE)),"")</f>
        <v/>
      </c>
      <c r="L33" s="35" t="str">
        <f>IF(ISNUMBER(SMALL(Order_Form!$C:$C,1+($C33))),(VLOOKUP(SMALL(Order_Form!$C:$C,1+($C33)),Order_Form!$B:$Q,9,FALSE)),"")</f>
        <v/>
      </c>
      <c r="M33" s="35" t="str">
        <f>IF(ISNUMBER(SMALL(Order_Form!$C:$C,1+($C33))),(VLOOKUP(SMALL(Order_Form!$C:$C,1+($C33)),Order_Form!$B:$Q,10,FALSE)),"")</f>
        <v/>
      </c>
      <c r="N33" s="35" t="str">
        <f>IF(ISNUMBER(SMALL(Order_Form!$C:$C,1+($C33))),(VLOOKUP(SMALL(Order_Form!$C:$C,1+($C33)),Order_Form!$B:$Q,11,FALSE)),"")</f>
        <v/>
      </c>
      <c r="O33" s="35" t="str">
        <f>IF(ISNUMBER(SMALL(Order_Form!$C:$C,1+($C33))),(VLOOKUP(SMALL(Order_Form!$C:$C,1+($C33)),Order_Form!$B:$Q,12,FALSE)),"")</f>
        <v/>
      </c>
      <c r="P33" s="35" t="str">
        <f>IF(ISNUMBER(SMALL(Order_Form!$C:$C,1+($C33))),(VLOOKUP(SMALL(Order_Form!$C:$C,1+($C33)),Order_Form!$B:$Q,13,FALSE)),"")</f>
        <v/>
      </c>
      <c r="Q33" s="35" t="str">
        <f>IF(ISNUMBER(SMALL(Order_Form!$C:$C,1+($C33))),(VLOOKUP(SMALL(Order_Form!$C:$C,1+($C33)),Order_Form!$B:$Q,14,FALSE)),"")</f>
        <v/>
      </c>
      <c r="R33" s="35" t="str">
        <f>IF(ISNUMBER(SMALL(Order_Form!$C:$C,1+($C33))),(VLOOKUP(SMALL(Order_Form!$C:$C,1+($C33)),Order_Form!$B:$Q,15,FALSE)),"")</f>
        <v/>
      </c>
      <c r="U33" s="14">
        <f t="shared" si="0"/>
        <v>0</v>
      </c>
      <c r="V33" s="14">
        <f t="shared" si="1"/>
        <v>0</v>
      </c>
      <c r="W33" s="14">
        <f t="shared" si="2"/>
        <v>0</v>
      </c>
    </row>
    <row r="34" spans="3:23" ht="22.9" customHeight="1" x14ac:dyDescent="0.2">
      <c r="C34" s="14">
        <v>16</v>
      </c>
      <c r="D34" s="15" t="str">
        <f>IF(ISNUMBER(SMALL(Order_Form!$C:$C,1+($C34))),(VLOOKUP(SMALL(Order_Form!$C:$C,1+($C34)),Order_Form!$B:$Q,3,FALSE)),"")</f>
        <v/>
      </c>
      <c r="E34" s="35" t="str">
        <f>IF(ISNUMBER(SMALL(Order_Form!$C:$C,1+($C34))),(VLOOKUP(SMALL(Order_Form!$C:$C,1+($C34)),Order_Form!$B:$Q,4,FALSE)),"")</f>
        <v/>
      </c>
      <c r="F34" s="35" t="str">
        <f>IF(ISNUMBER(SMALL(Order_Form!$C:$C,1+($C34))),(VLOOKUP(SMALL(Order_Form!$C:$C,1+($C34)),Order_Form!$B:$Q,5,FALSE)),"")</f>
        <v/>
      </c>
      <c r="G34" s="35" t="str">
        <f>IF(ISNUMBER(SMALL(Order_Form!$C:$C,1+($C34))),(VLOOKUP(SMALL(Order_Form!$C:$C,1+($C34)),Order_Form!$B:$Q,6,FALSE)),"")</f>
        <v/>
      </c>
      <c r="H34" s="32" t="str">
        <f>IF(ISNUMBER(SMALL(Order_Form!$C:$C,1+($C34))),(VLOOKUP(SMALL(Order_Form!$C:$C,1+($C34)),Order_Form!$B:$Q,7,FALSE)),"")</f>
        <v/>
      </c>
      <c r="I34" s="15"/>
      <c r="J34" s="15"/>
      <c r="K34" s="35" t="str">
        <f>IF(ISNUMBER(SMALL(Order_Form!$C:$C,1+($C34))),(VLOOKUP(SMALL(Order_Form!$C:$C,1+($C34)),Order_Form!$B:$Q,8,FALSE)),"")</f>
        <v/>
      </c>
      <c r="L34" s="35" t="str">
        <f>IF(ISNUMBER(SMALL(Order_Form!$C:$C,1+($C34))),(VLOOKUP(SMALL(Order_Form!$C:$C,1+($C34)),Order_Form!$B:$Q,9,FALSE)),"")</f>
        <v/>
      </c>
      <c r="M34" s="35" t="str">
        <f>IF(ISNUMBER(SMALL(Order_Form!$C:$C,1+($C34))),(VLOOKUP(SMALL(Order_Form!$C:$C,1+($C34)),Order_Form!$B:$Q,10,FALSE)),"")</f>
        <v/>
      </c>
      <c r="N34" s="35" t="str">
        <f>IF(ISNUMBER(SMALL(Order_Form!$C:$C,1+($C34))),(VLOOKUP(SMALL(Order_Form!$C:$C,1+($C34)),Order_Form!$B:$Q,11,FALSE)),"")</f>
        <v/>
      </c>
      <c r="O34" s="35" t="str">
        <f>IF(ISNUMBER(SMALL(Order_Form!$C:$C,1+($C34))),(VLOOKUP(SMALL(Order_Form!$C:$C,1+($C34)),Order_Form!$B:$Q,12,FALSE)),"")</f>
        <v/>
      </c>
      <c r="P34" s="35" t="str">
        <f>IF(ISNUMBER(SMALL(Order_Form!$C:$C,1+($C34))),(VLOOKUP(SMALL(Order_Form!$C:$C,1+($C34)),Order_Form!$B:$Q,13,FALSE)),"")</f>
        <v/>
      </c>
      <c r="Q34" s="35" t="str">
        <f>IF(ISNUMBER(SMALL(Order_Form!$C:$C,1+($C34))),(VLOOKUP(SMALL(Order_Form!$C:$C,1+($C34)),Order_Form!$B:$Q,14,FALSE)),"")</f>
        <v/>
      </c>
      <c r="R34" s="35" t="str">
        <f>IF(ISNUMBER(SMALL(Order_Form!$C:$C,1+($C34))),(VLOOKUP(SMALL(Order_Form!$C:$C,1+($C34)),Order_Form!$B:$Q,15,FALSE)),"")</f>
        <v/>
      </c>
      <c r="U34" s="14">
        <f t="shared" si="0"/>
        <v>0</v>
      </c>
      <c r="V34" s="14">
        <f t="shared" si="1"/>
        <v>0</v>
      </c>
      <c r="W34" s="14">
        <f t="shared" si="2"/>
        <v>0</v>
      </c>
    </row>
    <row r="35" spans="3:23" ht="22.9" customHeight="1" x14ac:dyDescent="0.2">
      <c r="C35" s="14">
        <v>17</v>
      </c>
      <c r="D35" s="15" t="str">
        <f>IF(ISNUMBER(SMALL(Order_Form!$C:$C,1+($C35))),(VLOOKUP(SMALL(Order_Form!$C:$C,1+($C35)),Order_Form!$B:$Q,3,FALSE)),"")</f>
        <v/>
      </c>
      <c r="E35" s="35" t="str">
        <f>IF(ISNUMBER(SMALL(Order_Form!$C:$C,1+($C35))),(VLOOKUP(SMALL(Order_Form!$C:$C,1+($C35)),Order_Form!$B:$Q,4,FALSE)),"")</f>
        <v/>
      </c>
      <c r="F35" s="35" t="str">
        <f>IF(ISNUMBER(SMALL(Order_Form!$C:$C,1+($C35))),(VLOOKUP(SMALL(Order_Form!$C:$C,1+($C35)),Order_Form!$B:$Q,5,FALSE)),"")</f>
        <v/>
      </c>
      <c r="G35" s="35" t="str">
        <f>IF(ISNUMBER(SMALL(Order_Form!$C:$C,1+($C35))),(VLOOKUP(SMALL(Order_Form!$C:$C,1+($C35)),Order_Form!$B:$Q,6,FALSE)),"")</f>
        <v/>
      </c>
      <c r="H35" s="32" t="str">
        <f>IF(ISNUMBER(SMALL(Order_Form!$C:$C,1+($C35))),(VLOOKUP(SMALL(Order_Form!$C:$C,1+($C35)),Order_Form!$B:$Q,7,FALSE)),"")</f>
        <v/>
      </c>
      <c r="I35" s="15"/>
      <c r="J35" s="15"/>
      <c r="K35" s="35" t="str">
        <f>IF(ISNUMBER(SMALL(Order_Form!$C:$C,1+($C35))),(VLOOKUP(SMALL(Order_Form!$C:$C,1+($C35)),Order_Form!$B:$Q,8,FALSE)),"")</f>
        <v/>
      </c>
      <c r="L35" s="35" t="str">
        <f>IF(ISNUMBER(SMALL(Order_Form!$C:$C,1+($C35))),(VLOOKUP(SMALL(Order_Form!$C:$C,1+($C35)),Order_Form!$B:$Q,9,FALSE)),"")</f>
        <v/>
      </c>
      <c r="M35" s="35" t="str">
        <f>IF(ISNUMBER(SMALL(Order_Form!$C:$C,1+($C35))),(VLOOKUP(SMALL(Order_Form!$C:$C,1+($C35)),Order_Form!$B:$Q,10,FALSE)),"")</f>
        <v/>
      </c>
      <c r="N35" s="35" t="str">
        <f>IF(ISNUMBER(SMALL(Order_Form!$C:$C,1+($C35))),(VLOOKUP(SMALL(Order_Form!$C:$C,1+($C35)),Order_Form!$B:$Q,11,FALSE)),"")</f>
        <v/>
      </c>
      <c r="O35" s="35" t="str">
        <f>IF(ISNUMBER(SMALL(Order_Form!$C:$C,1+($C35))),(VLOOKUP(SMALL(Order_Form!$C:$C,1+($C35)),Order_Form!$B:$Q,12,FALSE)),"")</f>
        <v/>
      </c>
      <c r="P35" s="35" t="str">
        <f>IF(ISNUMBER(SMALL(Order_Form!$C:$C,1+($C35))),(VLOOKUP(SMALL(Order_Form!$C:$C,1+($C35)),Order_Form!$B:$Q,13,FALSE)),"")</f>
        <v/>
      </c>
      <c r="Q35" s="35" t="str">
        <f>IF(ISNUMBER(SMALL(Order_Form!$C:$C,1+($C35))),(VLOOKUP(SMALL(Order_Form!$C:$C,1+($C35)),Order_Form!$B:$Q,14,FALSE)),"")</f>
        <v/>
      </c>
      <c r="R35" s="35" t="str">
        <f>IF(ISNUMBER(SMALL(Order_Form!$C:$C,1+($C35))),(VLOOKUP(SMALL(Order_Form!$C:$C,1+($C35)),Order_Form!$B:$Q,15,FALSE)),"")</f>
        <v/>
      </c>
      <c r="U35" s="14">
        <f t="shared" si="0"/>
        <v>0</v>
      </c>
      <c r="V35" s="14">
        <f t="shared" si="1"/>
        <v>0</v>
      </c>
      <c r="W35" s="14">
        <f t="shared" si="2"/>
        <v>0</v>
      </c>
    </row>
    <row r="36" spans="3:23" ht="22.9" customHeight="1" x14ac:dyDescent="0.2">
      <c r="C36" s="14">
        <v>18</v>
      </c>
      <c r="D36" s="15" t="str">
        <f>IF(ISNUMBER(SMALL(Order_Form!$C:$C,1+($C36))),(VLOOKUP(SMALL(Order_Form!$C:$C,1+($C36)),Order_Form!$B:$Q,3,FALSE)),"")</f>
        <v/>
      </c>
      <c r="E36" s="35" t="str">
        <f>IF(ISNUMBER(SMALL(Order_Form!$C:$C,1+($C36))),(VLOOKUP(SMALL(Order_Form!$C:$C,1+($C36)),Order_Form!$B:$Q,4,FALSE)),"")</f>
        <v/>
      </c>
      <c r="F36" s="35" t="str">
        <f>IF(ISNUMBER(SMALL(Order_Form!$C:$C,1+($C36))),(VLOOKUP(SMALL(Order_Form!$C:$C,1+($C36)),Order_Form!$B:$Q,5,FALSE)),"")</f>
        <v/>
      </c>
      <c r="G36" s="35" t="str">
        <f>IF(ISNUMBER(SMALL(Order_Form!$C:$C,1+($C36))),(VLOOKUP(SMALL(Order_Form!$C:$C,1+($C36)),Order_Form!$B:$Q,6,FALSE)),"")</f>
        <v/>
      </c>
      <c r="H36" s="32" t="str">
        <f>IF(ISNUMBER(SMALL(Order_Form!$C:$C,1+($C36))),(VLOOKUP(SMALL(Order_Form!$C:$C,1+($C36)),Order_Form!$B:$Q,7,FALSE)),"")</f>
        <v/>
      </c>
      <c r="I36" s="15"/>
      <c r="J36" s="15"/>
      <c r="K36" s="35" t="str">
        <f>IF(ISNUMBER(SMALL(Order_Form!$C:$C,1+($C36))),(VLOOKUP(SMALL(Order_Form!$C:$C,1+($C36)),Order_Form!$B:$Q,8,FALSE)),"")</f>
        <v/>
      </c>
      <c r="L36" s="35" t="str">
        <f>IF(ISNUMBER(SMALL(Order_Form!$C:$C,1+($C36))),(VLOOKUP(SMALL(Order_Form!$C:$C,1+($C36)),Order_Form!$B:$Q,9,FALSE)),"")</f>
        <v/>
      </c>
      <c r="M36" s="35" t="str">
        <f>IF(ISNUMBER(SMALL(Order_Form!$C:$C,1+($C36))),(VLOOKUP(SMALL(Order_Form!$C:$C,1+($C36)),Order_Form!$B:$Q,10,FALSE)),"")</f>
        <v/>
      </c>
      <c r="N36" s="35" t="str">
        <f>IF(ISNUMBER(SMALL(Order_Form!$C:$C,1+($C36))),(VLOOKUP(SMALL(Order_Form!$C:$C,1+($C36)),Order_Form!$B:$Q,11,FALSE)),"")</f>
        <v/>
      </c>
      <c r="O36" s="35" t="str">
        <f>IF(ISNUMBER(SMALL(Order_Form!$C:$C,1+($C36))),(VLOOKUP(SMALL(Order_Form!$C:$C,1+($C36)),Order_Form!$B:$Q,12,FALSE)),"")</f>
        <v/>
      </c>
      <c r="P36" s="35" t="str">
        <f>IF(ISNUMBER(SMALL(Order_Form!$C:$C,1+($C36))),(VLOOKUP(SMALL(Order_Form!$C:$C,1+($C36)),Order_Form!$B:$Q,13,FALSE)),"")</f>
        <v/>
      </c>
      <c r="Q36" s="35" t="str">
        <f>IF(ISNUMBER(SMALL(Order_Form!$C:$C,1+($C36))),(VLOOKUP(SMALL(Order_Form!$C:$C,1+($C36)),Order_Form!$B:$Q,14,FALSE)),"")</f>
        <v/>
      </c>
      <c r="R36" s="35" t="str">
        <f>IF(ISNUMBER(SMALL(Order_Form!$C:$C,1+($C36))),(VLOOKUP(SMALL(Order_Form!$C:$C,1+($C36)),Order_Form!$B:$Q,15,FALSE)),"")</f>
        <v/>
      </c>
      <c r="U36" s="14">
        <f t="shared" si="0"/>
        <v>0</v>
      </c>
      <c r="V36" s="14">
        <f t="shared" si="1"/>
        <v>0</v>
      </c>
      <c r="W36" s="14">
        <f t="shared" si="2"/>
        <v>0</v>
      </c>
    </row>
    <row r="37" spans="3:23" ht="22.9" customHeight="1" x14ac:dyDescent="0.2">
      <c r="C37" s="14">
        <v>19</v>
      </c>
      <c r="D37" s="15" t="str">
        <f>IF(ISNUMBER(SMALL(Order_Form!$C:$C,1+($C37))),(VLOOKUP(SMALL(Order_Form!$C:$C,1+($C37)),Order_Form!$B:$Q,3,FALSE)),"")</f>
        <v/>
      </c>
      <c r="E37" s="35" t="str">
        <f>IF(ISNUMBER(SMALL(Order_Form!$C:$C,1+($C37))),(VLOOKUP(SMALL(Order_Form!$C:$C,1+($C37)),Order_Form!$B:$Q,4,FALSE)),"")</f>
        <v/>
      </c>
      <c r="F37" s="35" t="str">
        <f>IF(ISNUMBER(SMALL(Order_Form!$C:$C,1+($C37))),(VLOOKUP(SMALL(Order_Form!$C:$C,1+($C37)),Order_Form!$B:$Q,5,FALSE)),"")</f>
        <v/>
      </c>
      <c r="G37" s="35" t="str">
        <f>IF(ISNUMBER(SMALL(Order_Form!$C:$C,1+($C37))),(VLOOKUP(SMALL(Order_Form!$C:$C,1+($C37)),Order_Form!$B:$Q,6,FALSE)),"")</f>
        <v/>
      </c>
      <c r="H37" s="32" t="str">
        <f>IF(ISNUMBER(SMALL(Order_Form!$C:$C,1+($C37))),(VLOOKUP(SMALL(Order_Form!$C:$C,1+($C37)),Order_Form!$B:$Q,7,FALSE)),"")</f>
        <v/>
      </c>
      <c r="I37" s="15"/>
      <c r="J37" s="15"/>
      <c r="K37" s="35" t="str">
        <f>IF(ISNUMBER(SMALL(Order_Form!$C:$C,1+($C37))),(VLOOKUP(SMALL(Order_Form!$C:$C,1+($C37)),Order_Form!$B:$Q,8,FALSE)),"")</f>
        <v/>
      </c>
      <c r="L37" s="35" t="str">
        <f>IF(ISNUMBER(SMALL(Order_Form!$C:$C,1+($C37))),(VLOOKUP(SMALL(Order_Form!$C:$C,1+($C37)),Order_Form!$B:$Q,9,FALSE)),"")</f>
        <v/>
      </c>
      <c r="M37" s="35" t="str">
        <f>IF(ISNUMBER(SMALL(Order_Form!$C:$C,1+($C37))),(VLOOKUP(SMALL(Order_Form!$C:$C,1+($C37)),Order_Form!$B:$Q,10,FALSE)),"")</f>
        <v/>
      </c>
      <c r="N37" s="35" t="str">
        <f>IF(ISNUMBER(SMALL(Order_Form!$C:$C,1+($C37))),(VLOOKUP(SMALL(Order_Form!$C:$C,1+($C37)),Order_Form!$B:$Q,11,FALSE)),"")</f>
        <v/>
      </c>
      <c r="O37" s="35" t="str">
        <f>IF(ISNUMBER(SMALL(Order_Form!$C:$C,1+($C37))),(VLOOKUP(SMALL(Order_Form!$C:$C,1+($C37)),Order_Form!$B:$Q,12,FALSE)),"")</f>
        <v/>
      </c>
      <c r="P37" s="35" t="str">
        <f>IF(ISNUMBER(SMALL(Order_Form!$C:$C,1+($C37))),(VLOOKUP(SMALL(Order_Form!$C:$C,1+($C37)),Order_Form!$B:$Q,13,FALSE)),"")</f>
        <v/>
      </c>
      <c r="Q37" s="35" t="str">
        <f>IF(ISNUMBER(SMALL(Order_Form!$C:$C,1+($C37))),(VLOOKUP(SMALL(Order_Form!$C:$C,1+($C37)),Order_Form!$B:$Q,14,FALSE)),"")</f>
        <v/>
      </c>
      <c r="R37" s="35" t="str">
        <f>IF(ISNUMBER(SMALL(Order_Form!$C:$C,1+($C37))),(VLOOKUP(SMALL(Order_Form!$C:$C,1+($C37)),Order_Form!$B:$Q,15,FALSE)),"")</f>
        <v/>
      </c>
      <c r="U37" s="14">
        <f t="shared" si="0"/>
        <v>0</v>
      </c>
      <c r="V37" s="14">
        <f t="shared" si="1"/>
        <v>0</v>
      </c>
      <c r="W37" s="14">
        <f t="shared" si="2"/>
        <v>0</v>
      </c>
    </row>
    <row r="38" spans="3:23" ht="22.9" customHeight="1" x14ac:dyDescent="0.2">
      <c r="C38" s="14">
        <v>20</v>
      </c>
      <c r="D38" s="15" t="str">
        <f>IF(ISNUMBER(SMALL(Order_Form!$C:$C,1+($C38))),(VLOOKUP(SMALL(Order_Form!$C:$C,1+($C38)),Order_Form!$B:$Q,3,FALSE)),"")</f>
        <v/>
      </c>
      <c r="E38" s="35" t="str">
        <f>IF(ISNUMBER(SMALL(Order_Form!$C:$C,1+($C38))),(VLOOKUP(SMALL(Order_Form!$C:$C,1+($C38)),Order_Form!$B:$Q,4,FALSE)),"")</f>
        <v/>
      </c>
      <c r="F38" s="35" t="str">
        <f>IF(ISNUMBER(SMALL(Order_Form!$C:$C,1+($C38))),(VLOOKUP(SMALL(Order_Form!$C:$C,1+($C38)),Order_Form!$B:$Q,5,FALSE)),"")</f>
        <v/>
      </c>
      <c r="G38" s="35" t="str">
        <f>IF(ISNUMBER(SMALL(Order_Form!$C:$C,1+($C38))),(VLOOKUP(SMALL(Order_Form!$C:$C,1+($C38)),Order_Form!$B:$Q,6,FALSE)),"")</f>
        <v/>
      </c>
      <c r="H38" s="32" t="str">
        <f>IF(ISNUMBER(SMALL(Order_Form!$C:$C,1+($C38))),(VLOOKUP(SMALL(Order_Form!$C:$C,1+($C38)),Order_Form!$B:$Q,7,FALSE)),"")</f>
        <v/>
      </c>
      <c r="I38" s="15"/>
      <c r="J38" s="15"/>
      <c r="K38" s="35" t="str">
        <f>IF(ISNUMBER(SMALL(Order_Form!$C:$C,1+($C38))),(VLOOKUP(SMALL(Order_Form!$C:$C,1+($C38)),Order_Form!$B:$Q,8,FALSE)),"")</f>
        <v/>
      </c>
      <c r="L38" s="35" t="str">
        <f>IF(ISNUMBER(SMALL(Order_Form!$C:$C,1+($C38))),(VLOOKUP(SMALL(Order_Form!$C:$C,1+($C38)),Order_Form!$B:$Q,9,FALSE)),"")</f>
        <v/>
      </c>
      <c r="M38" s="35" t="str">
        <f>IF(ISNUMBER(SMALL(Order_Form!$C:$C,1+($C38))),(VLOOKUP(SMALL(Order_Form!$C:$C,1+($C38)),Order_Form!$B:$Q,10,FALSE)),"")</f>
        <v/>
      </c>
      <c r="N38" s="35" t="str">
        <f>IF(ISNUMBER(SMALL(Order_Form!$C:$C,1+($C38))),(VLOOKUP(SMALL(Order_Form!$C:$C,1+($C38)),Order_Form!$B:$Q,11,FALSE)),"")</f>
        <v/>
      </c>
      <c r="O38" s="35" t="str">
        <f>IF(ISNUMBER(SMALL(Order_Form!$C:$C,1+($C38))),(VLOOKUP(SMALL(Order_Form!$C:$C,1+($C38)),Order_Form!$B:$Q,12,FALSE)),"")</f>
        <v/>
      </c>
      <c r="P38" s="35" t="str">
        <f>IF(ISNUMBER(SMALL(Order_Form!$C:$C,1+($C38))),(VLOOKUP(SMALL(Order_Form!$C:$C,1+($C38)),Order_Form!$B:$Q,13,FALSE)),"")</f>
        <v/>
      </c>
      <c r="Q38" s="35" t="str">
        <f>IF(ISNUMBER(SMALL(Order_Form!$C:$C,1+($C38))),(VLOOKUP(SMALL(Order_Form!$C:$C,1+($C38)),Order_Form!$B:$Q,14,FALSE)),"")</f>
        <v/>
      </c>
      <c r="R38" s="35" t="str">
        <f>IF(ISNUMBER(SMALL(Order_Form!$C:$C,1+($C38))),(VLOOKUP(SMALL(Order_Form!$C:$C,1+($C38)),Order_Form!$B:$Q,15,FALSE)),"")</f>
        <v/>
      </c>
      <c r="U38" s="14">
        <f t="shared" si="0"/>
        <v>0</v>
      </c>
      <c r="V38" s="14">
        <f t="shared" si="1"/>
        <v>0</v>
      </c>
      <c r="W38" s="14">
        <f t="shared" si="2"/>
        <v>0</v>
      </c>
    </row>
    <row r="39" spans="3:23" ht="22.9" customHeight="1" x14ac:dyDescent="0.2">
      <c r="C39" s="14">
        <v>21</v>
      </c>
      <c r="D39" s="15" t="str">
        <f>IF(ISNUMBER(SMALL(Order_Form!$C:$C,1+($C39))),(VLOOKUP(SMALL(Order_Form!$C:$C,1+($C39)),Order_Form!$B:$Q,3,FALSE)),"")</f>
        <v/>
      </c>
      <c r="E39" s="35" t="str">
        <f>IF(ISNUMBER(SMALL(Order_Form!$C:$C,1+($C39))),(VLOOKUP(SMALL(Order_Form!$C:$C,1+($C39)),Order_Form!$B:$Q,4,FALSE)),"")</f>
        <v/>
      </c>
      <c r="F39" s="35" t="str">
        <f>IF(ISNUMBER(SMALL(Order_Form!$C:$C,1+($C39))),(VLOOKUP(SMALL(Order_Form!$C:$C,1+($C39)),Order_Form!$B:$Q,5,FALSE)),"")</f>
        <v/>
      </c>
      <c r="G39" s="35" t="str">
        <f>IF(ISNUMBER(SMALL(Order_Form!$C:$C,1+($C39))),(VLOOKUP(SMALL(Order_Form!$C:$C,1+($C39)),Order_Form!$B:$Q,6,FALSE)),"")</f>
        <v/>
      </c>
      <c r="H39" s="32" t="str">
        <f>IF(ISNUMBER(SMALL(Order_Form!$C:$C,1+($C39))),(VLOOKUP(SMALL(Order_Form!$C:$C,1+($C39)),Order_Form!$B:$Q,7,FALSE)),"")</f>
        <v/>
      </c>
      <c r="I39" s="15"/>
      <c r="J39" s="15"/>
      <c r="K39" s="35" t="str">
        <f>IF(ISNUMBER(SMALL(Order_Form!$C:$C,1+($C39))),(VLOOKUP(SMALL(Order_Form!$C:$C,1+($C39)),Order_Form!$B:$Q,8,FALSE)),"")</f>
        <v/>
      </c>
      <c r="L39" s="35" t="str">
        <f>IF(ISNUMBER(SMALL(Order_Form!$C:$C,1+($C39))),(VLOOKUP(SMALL(Order_Form!$C:$C,1+($C39)),Order_Form!$B:$Q,9,FALSE)),"")</f>
        <v/>
      </c>
      <c r="M39" s="35" t="str">
        <f>IF(ISNUMBER(SMALL(Order_Form!$C:$C,1+($C39))),(VLOOKUP(SMALL(Order_Form!$C:$C,1+($C39)),Order_Form!$B:$Q,10,FALSE)),"")</f>
        <v/>
      </c>
      <c r="N39" s="35" t="str">
        <f>IF(ISNUMBER(SMALL(Order_Form!$C:$C,1+($C39))),(VLOOKUP(SMALL(Order_Form!$C:$C,1+($C39)),Order_Form!$B:$Q,11,FALSE)),"")</f>
        <v/>
      </c>
      <c r="O39" s="35" t="str">
        <f>IF(ISNUMBER(SMALL(Order_Form!$C:$C,1+($C39))),(VLOOKUP(SMALL(Order_Form!$C:$C,1+($C39)),Order_Form!$B:$Q,12,FALSE)),"")</f>
        <v/>
      </c>
      <c r="P39" s="35" t="str">
        <f>IF(ISNUMBER(SMALL(Order_Form!$C:$C,1+($C39))),(VLOOKUP(SMALL(Order_Form!$C:$C,1+($C39)),Order_Form!$B:$Q,13,FALSE)),"")</f>
        <v/>
      </c>
      <c r="Q39" s="35" t="str">
        <f>IF(ISNUMBER(SMALL(Order_Form!$C:$C,1+($C39))),(VLOOKUP(SMALL(Order_Form!$C:$C,1+($C39)),Order_Form!$B:$Q,14,FALSE)),"")</f>
        <v/>
      </c>
      <c r="R39" s="35" t="str">
        <f>IF(ISNUMBER(SMALL(Order_Form!$C:$C,1+($C39))),(VLOOKUP(SMALL(Order_Form!$C:$C,1+($C39)),Order_Form!$B:$Q,15,FALSE)),"")</f>
        <v/>
      </c>
      <c r="U39" s="14">
        <f t="shared" si="0"/>
        <v>0</v>
      </c>
      <c r="V39" s="14">
        <f t="shared" si="1"/>
        <v>0</v>
      </c>
      <c r="W39" s="14">
        <f t="shared" si="2"/>
        <v>0</v>
      </c>
    </row>
    <row r="40" spans="3:23" ht="22.9" customHeight="1" x14ac:dyDescent="0.2">
      <c r="C40" s="14">
        <v>22</v>
      </c>
      <c r="D40" s="15" t="str">
        <f>IF(ISNUMBER(SMALL(Order_Form!$C:$C,1+($C40))),(VLOOKUP(SMALL(Order_Form!$C:$C,1+($C40)),Order_Form!$B:$Q,3,FALSE)),"")</f>
        <v/>
      </c>
      <c r="E40" s="35" t="str">
        <f>IF(ISNUMBER(SMALL(Order_Form!$C:$C,1+($C40))),(VLOOKUP(SMALL(Order_Form!$C:$C,1+($C40)),Order_Form!$B:$Q,4,FALSE)),"")</f>
        <v/>
      </c>
      <c r="F40" s="35" t="str">
        <f>IF(ISNUMBER(SMALL(Order_Form!$C:$C,1+($C40))),(VLOOKUP(SMALL(Order_Form!$C:$C,1+($C40)),Order_Form!$B:$Q,5,FALSE)),"")</f>
        <v/>
      </c>
      <c r="G40" s="35" t="str">
        <f>IF(ISNUMBER(SMALL(Order_Form!$C:$C,1+($C40))),(VLOOKUP(SMALL(Order_Form!$C:$C,1+($C40)),Order_Form!$B:$Q,6,FALSE)),"")</f>
        <v/>
      </c>
      <c r="H40" s="32" t="str">
        <f>IF(ISNUMBER(SMALL(Order_Form!$C:$C,1+($C40))),(VLOOKUP(SMALL(Order_Form!$C:$C,1+($C40)),Order_Form!$B:$Q,7,FALSE)),"")</f>
        <v/>
      </c>
      <c r="I40" s="15"/>
      <c r="J40" s="15"/>
      <c r="K40" s="35" t="str">
        <f>IF(ISNUMBER(SMALL(Order_Form!$C:$C,1+($C40))),(VLOOKUP(SMALL(Order_Form!$C:$C,1+($C40)),Order_Form!$B:$Q,8,FALSE)),"")</f>
        <v/>
      </c>
      <c r="L40" s="35" t="str">
        <f>IF(ISNUMBER(SMALL(Order_Form!$C:$C,1+($C40))),(VLOOKUP(SMALL(Order_Form!$C:$C,1+($C40)),Order_Form!$B:$Q,9,FALSE)),"")</f>
        <v/>
      </c>
      <c r="M40" s="35" t="str">
        <f>IF(ISNUMBER(SMALL(Order_Form!$C:$C,1+($C40))),(VLOOKUP(SMALL(Order_Form!$C:$C,1+($C40)),Order_Form!$B:$Q,10,FALSE)),"")</f>
        <v/>
      </c>
      <c r="N40" s="35" t="str">
        <f>IF(ISNUMBER(SMALL(Order_Form!$C:$C,1+($C40))),(VLOOKUP(SMALL(Order_Form!$C:$C,1+($C40)),Order_Form!$B:$Q,11,FALSE)),"")</f>
        <v/>
      </c>
      <c r="O40" s="35" t="str">
        <f>IF(ISNUMBER(SMALL(Order_Form!$C:$C,1+($C40))),(VLOOKUP(SMALL(Order_Form!$C:$C,1+($C40)),Order_Form!$B:$Q,12,FALSE)),"")</f>
        <v/>
      </c>
      <c r="P40" s="35" t="str">
        <f>IF(ISNUMBER(SMALL(Order_Form!$C:$C,1+($C40))),(VLOOKUP(SMALL(Order_Form!$C:$C,1+($C40)),Order_Form!$B:$Q,13,FALSE)),"")</f>
        <v/>
      </c>
      <c r="Q40" s="35" t="str">
        <f>IF(ISNUMBER(SMALL(Order_Form!$C:$C,1+($C40))),(VLOOKUP(SMALL(Order_Form!$C:$C,1+($C40)),Order_Form!$B:$Q,14,FALSE)),"")</f>
        <v/>
      </c>
      <c r="R40" s="35" t="str">
        <f>IF(ISNUMBER(SMALL(Order_Form!$C:$C,1+($C40))),(VLOOKUP(SMALL(Order_Form!$C:$C,1+($C40)),Order_Form!$B:$Q,15,FALSE)),"")</f>
        <v/>
      </c>
      <c r="U40" s="14">
        <f t="shared" si="0"/>
        <v>0</v>
      </c>
      <c r="V40" s="14">
        <f t="shared" si="1"/>
        <v>0</v>
      </c>
      <c r="W40" s="14">
        <f t="shared" si="2"/>
        <v>0</v>
      </c>
    </row>
    <row r="41" spans="3:23" ht="22.9" customHeight="1" x14ac:dyDescent="0.2">
      <c r="C41" s="14">
        <v>23</v>
      </c>
      <c r="D41" s="15" t="str">
        <f>IF(ISNUMBER(SMALL(Order_Form!$C:$C,1+($C41))),(VLOOKUP(SMALL(Order_Form!$C:$C,1+($C41)),Order_Form!$B:$Q,3,FALSE)),"")</f>
        <v/>
      </c>
      <c r="E41" s="35" t="str">
        <f>IF(ISNUMBER(SMALL(Order_Form!$C:$C,1+($C41))),(VLOOKUP(SMALL(Order_Form!$C:$C,1+($C41)),Order_Form!$B:$Q,4,FALSE)),"")</f>
        <v/>
      </c>
      <c r="F41" s="35" t="str">
        <f>IF(ISNUMBER(SMALL(Order_Form!$C:$C,1+($C41))),(VLOOKUP(SMALL(Order_Form!$C:$C,1+($C41)),Order_Form!$B:$Q,5,FALSE)),"")</f>
        <v/>
      </c>
      <c r="G41" s="35" t="str">
        <f>IF(ISNUMBER(SMALL(Order_Form!$C:$C,1+($C41))),(VLOOKUP(SMALL(Order_Form!$C:$C,1+($C41)),Order_Form!$B:$Q,6,FALSE)),"")</f>
        <v/>
      </c>
      <c r="H41" s="32" t="str">
        <f>IF(ISNUMBER(SMALL(Order_Form!$C:$C,1+($C41))),(VLOOKUP(SMALL(Order_Form!$C:$C,1+($C41)),Order_Form!$B:$Q,7,FALSE)),"")</f>
        <v/>
      </c>
      <c r="I41" s="15"/>
      <c r="J41" s="15"/>
      <c r="K41" s="35" t="str">
        <f>IF(ISNUMBER(SMALL(Order_Form!$C:$C,1+($C41))),(VLOOKUP(SMALL(Order_Form!$C:$C,1+($C41)),Order_Form!$B:$Q,8,FALSE)),"")</f>
        <v/>
      </c>
      <c r="L41" s="35" t="str">
        <f>IF(ISNUMBER(SMALL(Order_Form!$C:$C,1+($C41))),(VLOOKUP(SMALL(Order_Form!$C:$C,1+($C41)),Order_Form!$B:$Q,9,FALSE)),"")</f>
        <v/>
      </c>
      <c r="M41" s="35" t="str">
        <f>IF(ISNUMBER(SMALL(Order_Form!$C:$C,1+($C41))),(VLOOKUP(SMALL(Order_Form!$C:$C,1+($C41)),Order_Form!$B:$Q,10,FALSE)),"")</f>
        <v/>
      </c>
      <c r="N41" s="35" t="str">
        <f>IF(ISNUMBER(SMALL(Order_Form!$C:$C,1+($C41))),(VLOOKUP(SMALL(Order_Form!$C:$C,1+($C41)),Order_Form!$B:$Q,11,FALSE)),"")</f>
        <v/>
      </c>
      <c r="O41" s="35" t="str">
        <f>IF(ISNUMBER(SMALL(Order_Form!$C:$C,1+($C41))),(VLOOKUP(SMALL(Order_Form!$C:$C,1+($C41)),Order_Form!$B:$Q,12,FALSE)),"")</f>
        <v/>
      </c>
      <c r="P41" s="35" t="str">
        <f>IF(ISNUMBER(SMALL(Order_Form!$C:$C,1+($C41))),(VLOOKUP(SMALL(Order_Form!$C:$C,1+($C41)),Order_Form!$B:$Q,13,FALSE)),"")</f>
        <v/>
      </c>
      <c r="Q41" s="35" t="str">
        <f>IF(ISNUMBER(SMALL(Order_Form!$C:$C,1+($C41))),(VLOOKUP(SMALL(Order_Form!$C:$C,1+($C41)),Order_Form!$B:$Q,14,FALSE)),"")</f>
        <v/>
      </c>
      <c r="R41" s="35" t="str">
        <f>IF(ISNUMBER(SMALL(Order_Form!$C:$C,1+($C41))),(VLOOKUP(SMALL(Order_Form!$C:$C,1+($C41)),Order_Form!$B:$Q,15,FALSE)),"")</f>
        <v/>
      </c>
      <c r="U41" s="14">
        <f t="shared" si="0"/>
        <v>0</v>
      </c>
      <c r="V41" s="14">
        <f t="shared" si="1"/>
        <v>0</v>
      </c>
      <c r="W41" s="14">
        <f t="shared" si="2"/>
        <v>0</v>
      </c>
    </row>
    <row r="42" spans="3:23" ht="22.9" customHeight="1" x14ac:dyDescent="0.2">
      <c r="C42" s="14">
        <v>24</v>
      </c>
      <c r="D42" s="15" t="str">
        <f>IF(ISNUMBER(SMALL(Order_Form!$C:$C,1+($C42))),(VLOOKUP(SMALL(Order_Form!$C:$C,1+($C42)),Order_Form!$B:$Q,3,FALSE)),"")</f>
        <v/>
      </c>
      <c r="E42" s="35" t="str">
        <f>IF(ISNUMBER(SMALL(Order_Form!$C:$C,1+($C42))),(VLOOKUP(SMALL(Order_Form!$C:$C,1+($C42)),Order_Form!$B:$Q,4,FALSE)),"")</f>
        <v/>
      </c>
      <c r="F42" s="35" t="str">
        <f>IF(ISNUMBER(SMALL(Order_Form!$C:$C,1+($C42))),(VLOOKUP(SMALL(Order_Form!$C:$C,1+($C42)),Order_Form!$B:$Q,5,FALSE)),"")</f>
        <v/>
      </c>
      <c r="G42" s="35" t="str">
        <f>IF(ISNUMBER(SMALL(Order_Form!$C:$C,1+($C42))),(VLOOKUP(SMALL(Order_Form!$C:$C,1+($C42)),Order_Form!$B:$Q,6,FALSE)),"")</f>
        <v/>
      </c>
      <c r="H42" s="32" t="str">
        <f>IF(ISNUMBER(SMALL(Order_Form!$C:$C,1+($C42))),(VLOOKUP(SMALL(Order_Form!$C:$C,1+($C42)),Order_Form!$B:$Q,7,FALSE)),"")</f>
        <v/>
      </c>
      <c r="I42" s="15"/>
      <c r="J42" s="15"/>
      <c r="K42" s="35" t="str">
        <f>IF(ISNUMBER(SMALL(Order_Form!$C:$C,1+($C42))),(VLOOKUP(SMALL(Order_Form!$C:$C,1+($C42)),Order_Form!$B:$Q,8,FALSE)),"")</f>
        <v/>
      </c>
      <c r="L42" s="35" t="str">
        <f>IF(ISNUMBER(SMALL(Order_Form!$C:$C,1+($C42))),(VLOOKUP(SMALL(Order_Form!$C:$C,1+($C42)),Order_Form!$B:$Q,9,FALSE)),"")</f>
        <v/>
      </c>
      <c r="M42" s="35" t="str">
        <f>IF(ISNUMBER(SMALL(Order_Form!$C:$C,1+($C42))),(VLOOKUP(SMALL(Order_Form!$C:$C,1+($C42)),Order_Form!$B:$Q,10,FALSE)),"")</f>
        <v/>
      </c>
      <c r="N42" s="35" t="str">
        <f>IF(ISNUMBER(SMALL(Order_Form!$C:$C,1+($C42))),(VLOOKUP(SMALL(Order_Form!$C:$C,1+($C42)),Order_Form!$B:$Q,11,FALSE)),"")</f>
        <v/>
      </c>
      <c r="O42" s="35" t="str">
        <f>IF(ISNUMBER(SMALL(Order_Form!$C:$C,1+($C42))),(VLOOKUP(SMALL(Order_Form!$C:$C,1+($C42)),Order_Form!$B:$Q,12,FALSE)),"")</f>
        <v/>
      </c>
      <c r="P42" s="35" t="str">
        <f>IF(ISNUMBER(SMALL(Order_Form!$C:$C,1+($C42))),(VLOOKUP(SMALL(Order_Form!$C:$C,1+($C42)),Order_Form!$B:$Q,13,FALSE)),"")</f>
        <v/>
      </c>
      <c r="Q42" s="35" t="str">
        <f>IF(ISNUMBER(SMALL(Order_Form!$C:$C,1+($C42))),(VLOOKUP(SMALL(Order_Form!$C:$C,1+($C42)),Order_Form!$B:$Q,14,FALSE)),"")</f>
        <v/>
      </c>
      <c r="R42" s="35" t="str">
        <f>IF(ISNUMBER(SMALL(Order_Form!$C:$C,1+($C42))),(VLOOKUP(SMALL(Order_Form!$C:$C,1+($C42)),Order_Form!$B:$Q,15,FALSE)),"")</f>
        <v/>
      </c>
      <c r="U42" s="14">
        <f t="shared" si="0"/>
        <v>0</v>
      </c>
      <c r="V42" s="14">
        <f t="shared" si="1"/>
        <v>0</v>
      </c>
      <c r="W42" s="14">
        <f t="shared" si="2"/>
        <v>0</v>
      </c>
    </row>
    <row r="43" spans="3:23" ht="22.9" customHeight="1" x14ac:dyDescent="0.2">
      <c r="C43" s="14">
        <v>25</v>
      </c>
      <c r="D43" s="15" t="str">
        <f>IF(ISNUMBER(SMALL(Order_Form!$C:$C,1+($C43))),(VLOOKUP(SMALL(Order_Form!$C:$C,1+($C43)),Order_Form!$B:$Q,3,FALSE)),"")</f>
        <v/>
      </c>
      <c r="E43" s="35" t="str">
        <f>IF(ISNUMBER(SMALL(Order_Form!$C:$C,1+($C43))),(VLOOKUP(SMALL(Order_Form!$C:$C,1+($C43)),Order_Form!$B:$Q,4,FALSE)),"")</f>
        <v/>
      </c>
      <c r="F43" s="35" t="str">
        <f>IF(ISNUMBER(SMALL(Order_Form!$C:$C,1+($C43))),(VLOOKUP(SMALL(Order_Form!$C:$C,1+($C43)),Order_Form!$B:$Q,5,FALSE)),"")</f>
        <v/>
      </c>
      <c r="G43" s="35" t="str">
        <f>IF(ISNUMBER(SMALL(Order_Form!$C:$C,1+($C43))),(VLOOKUP(SMALL(Order_Form!$C:$C,1+($C43)),Order_Form!$B:$Q,6,FALSE)),"")</f>
        <v/>
      </c>
      <c r="H43" s="32" t="str">
        <f>IF(ISNUMBER(SMALL(Order_Form!$C:$C,1+($C43))),(VLOOKUP(SMALL(Order_Form!$C:$C,1+($C43)),Order_Form!$B:$Q,7,FALSE)),"")</f>
        <v/>
      </c>
      <c r="I43" s="15"/>
      <c r="J43" s="15"/>
      <c r="K43" s="35" t="str">
        <f>IF(ISNUMBER(SMALL(Order_Form!$C:$C,1+($C43))),(VLOOKUP(SMALL(Order_Form!$C:$C,1+($C43)),Order_Form!$B:$Q,8,FALSE)),"")</f>
        <v/>
      </c>
      <c r="L43" s="35" t="str">
        <f>IF(ISNUMBER(SMALL(Order_Form!$C:$C,1+($C43))),(VLOOKUP(SMALL(Order_Form!$C:$C,1+($C43)),Order_Form!$B:$Q,9,FALSE)),"")</f>
        <v/>
      </c>
      <c r="M43" s="35" t="str">
        <f>IF(ISNUMBER(SMALL(Order_Form!$C:$C,1+($C43))),(VLOOKUP(SMALL(Order_Form!$C:$C,1+($C43)),Order_Form!$B:$Q,10,FALSE)),"")</f>
        <v/>
      </c>
      <c r="N43" s="35" t="str">
        <f>IF(ISNUMBER(SMALL(Order_Form!$C:$C,1+($C43))),(VLOOKUP(SMALL(Order_Form!$C:$C,1+($C43)),Order_Form!$B:$Q,11,FALSE)),"")</f>
        <v/>
      </c>
      <c r="O43" s="35" t="str">
        <f>IF(ISNUMBER(SMALL(Order_Form!$C:$C,1+($C43))),(VLOOKUP(SMALL(Order_Form!$C:$C,1+($C43)),Order_Form!$B:$Q,12,FALSE)),"")</f>
        <v/>
      </c>
      <c r="P43" s="35" t="str">
        <f>IF(ISNUMBER(SMALL(Order_Form!$C:$C,1+($C43))),(VLOOKUP(SMALL(Order_Form!$C:$C,1+($C43)),Order_Form!$B:$Q,13,FALSE)),"")</f>
        <v/>
      </c>
      <c r="Q43" s="35" t="str">
        <f>IF(ISNUMBER(SMALL(Order_Form!$C:$C,1+($C43))),(VLOOKUP(SMALL(Order_Form!$C:$C,1+($C43)),Order_Form!$B:$Q,14,FALSE)),"")</f>
        <v/>
      </c>
      <c r="R43" s="35" t="str">
        <f>IF(ISNUMBER(SMALL(Order_Form!$C:$C,1+($C43))),(VLOOKUP(SMALL(Order_Form!$C:$C,1+($C43)),Order_Form!$B:$Q,15,FALSE)),"")</f>
        <v/>
      </c>
      <c r="U43" s="14">
        <f t="shared" si="0"/>
        <v>0</v>
      </c>
      <c r="V43" s="14">
        <f t="shared" si="1"/>
        <v>0</v>
      </c>
      <c r="W43" s="14">
        <f t="shared" si="2"/>
        <v>0</v>
      </c>
    </row>
    <row r="44" spans="3:23" ht="22.9" customHeight="1" x14ac:dyDescent="0.2">
      <c r="C44" s="14">
        <v>26</v>
      </c>
      <c r="D44" s="15" t="str">
        <f>IF(ISNUMBER(SMALL(Order_Form!$C:$C,1+($C44))),(VLOOKUP(SMALL(Order_Form!$C:$C,1+($C44)),Order_Form!$B:$Q,3,FALSE)),"")</f>
        <v/>
      </c>
      <c r="E44" s="35" t="str">
        <f>IF(ISNUMBER(SMALL(Order_Form!$C:$C,1+($C44))),(VLOOKUP(SMALL(Order_Form!$C:$C,1+($C44)),Order_Form!$B:$Q,4,FALSE)),"")</f>
        <v/>
      </c>
      <c r="F44" s="35" t="str">
        <f>IF(ISNUMBER(SMALL(Order_Form!$C:$C,1+($C44))),(VLOOKUP(SMALL(Order_Form!$C:$C,1+($C44)),Order_Form!$B:$Q,5,FALSE)),"")</f>
        <v/>
      </c>
      <c r="G44" s="35" t="str">
        <f>IF(ISNUMBER(SMALL(Order_Form!$C:$C,1+($C44))),(VLOOKUP(SMALL(Order_Form!$C:$C,1+($C44)),Order_Form!$B:$Q,6,FALSE)),"")</f>
        <v/>
      </c>
      <c r="H44" s="32" t="str">
        <f>IF(ISNUMBER(SMALL(Order_Form!$C:$C,1+($C44))),(VLOOKUP(SMALL(Order_Form!$C:$C,1+($C44)),Order_Form!$B:$Q,7,FALSE)),"")</f>
        <v/>
      </c>
      <c r="I44" s="15"/>
      <c r="J44" s="15"/>
      <c r="K44" s="35" t="str">
        <f>IF(ISNUMBER(SMALL(Order_Form!$C:$C,1+($C44))),(VLOOKUP(SMALL(Order_Form!$C:$C,1+($C44)),Order_Form!$B:$Q,8,FALSE)),"")</f>
        <v/>
      </c>
      <c r="L44" s="35" t="str">
        <f>IF(ISNUMBER(SMALL(Order_Form!$C:$C,1+($C44))),(VLOOKUP(SMALL(Order_Form!$C:$C,1+($C44)),Order_Form!$B:$Q,9,FALSE)),"")</f>
        <v/>
      </c>
      <c r="M44" s="35" t="str">
        <f>IF(ISNUMBER(SMALL(Order_Form!$C:$C,1+($C44))),(VLOOKUP(SMALL(Order_Form!$C:$C,1+($C44)),Order_Form!$B:$Q,10,FALSE)),"")</f>
        <v/>
      </c>
      <c r="N44" s="35" t="str">
        <f>IF(ISNUMBER(SMALL(Order_Form!$C:$C,1+($C44))),(VLOOKUP(SMALL(Order_Form!$C:$C,1+($C44)),Order_Form!$B:$Q,11,FALSE)),"")</f>
        <v/>
      </c>
      <c r="O44" s="35" t="str">
        <f>IF(ISNUMBER(SMALL(Order_Form!$C:$C,1+($C44))),(VLOOKUP(SMALL(Order_Form!$C:$C,1+($C44)),Order_Form!$B:$Q,12,FALSE)),"")</f>
        <v/>
      </c>
      <c r="P44" s="35" t="str">
        <f>IF(ISNUMBER(SMALL(Order_Form!$C:$C,1+($C44))),(VLOOKUP(SMALL(Order_Form!$C:$C,1+($C44)),Order_Form!$B:$Q,13,FALSE)),"")</f>
        <v/>
      </c>
      <c r="Q44" s="35" t="str">
        <f>IF(ISNUMBER(SMALL(Order_Form!$C:$C,1+($C44))),(VLOOKUP(SMALL(Order_Form!$C:$C,1+($C44)),Order_Form!$B:$Q,14,FALSE)),"")</f>
        <v/>
      </c>
      <c r="R44" s="35" t="str">
        <f>IF(ISNUMBER(SMALL(Order_Form!$C:$C,1+($C44))),(VLOOKUP(SMALL(Order_Form!$C:$C,1+($C44)),Order_Form!$B:$Q,15,FALSE)),"")</f>
        <v/>
      </c>
      <c r="U44" s="14">
        <f t="shared" si="0"/>
        <v>0</v>
      </c>
      <c r="V44" s="14">
        <f t="shared" si="1"/>
        <v>0</v>
      </c>
      <c r="W44" s="14">
        <f t="shared" si="2"/>
        <v>0</v>
      </c>
    </row>
    <row r="45" spans="3:23" ht="22.9" customHeight="1" x14ac:dyDescent="0.2">
      <c r="C45" s="14">
        <v>27</v>
      </c>
      <c r="D45" s="15" t="str">
        <f>IF(ISNUMBER(SMALL(Order_Form!$C:$C,1+($C45))),(VLOOKUP(SMALL(Order_Form!$C:$C,1+($C45)),Order_Form!$B:$Q,3,FALSE)),"")</f>
        <v/>
      </c>
      <c r="E45" s="35" t="str">
        <f>IF(ISNUMBER(SMALL(Order_Form!$C:$C,1+($C45))),(VLOOKUP(SMALL(Order_Form!$C:$C,1+($C45)),Order_Form!$B:$Q,4,FALSE)),"")</f>
        <v/>
      </c>
      <c r="F45" s="35" t="str">
        <f>IF(ISNUMBER(SMALL(Order_Form!$C:$C,1+($C45))),(VLOOKUP(SMALL(Order_Form!$C:$C,1+($C45)),Order_Form!$B:$Q,5,FALSE)),"")</f>
        <v/>
      </c>
      <c r="G45" s="35" t="str">
        <f>IF(ISNUMBER(SMALL(Order_Form!$C:$C,1+($C45))),(VLOOKUP(SMALL(Order_Form!$C:$C,1+($C45)),Order_Form!$B:$Q,6,FALSE)),"")</f>
        <v/>
      </c>
      <c r="H45" s="32" t="str">
        <f>IF(ISNUMBER(SMALL(Order_Form!$C:$C,1+($C45))),(VLOOKUP(SMALL(Order_Form!$C:$C,1+($C45)),Order_Form!$B:$Q,7,FALSE)),"")</f>
        <v/>
      </c>
      <c r="I45" s="15"/>
      <c r="J45" s="15"/>
      <c r="K45" s="35" t="str">
        <f>IF(ISNUMBER(SMALL(Order_Form!$C:$C,1+($C45))),(VLOOKUP(SMALL(Order_Form!$C:$C,1+($C45)),Order_Form!$B:$Q,8,FALSE)),"")</f>
        <v/>
      </c>
      <c r="L45" s="35" t="str">
        <f>IF(ISNUMBER(SMALL(Order_Form!$C:$C,1+($C45))),(VLOOKUP(SMALL(Order_Form!$C:$C,1+($C45)),Order_Form!$B:$Q,9,FALSE)),"")</f>
        <v/>
      </c>
      <c r="M45" s="35" t="str">
        <f>IF(ISNUMBER(SMALL(Order_Form!$C:$C,1+($C45))),(VLOOKUP(SMALL(Order_Form!$C:$C,1+($C45)),Order_Form!$B:$Q,10,FALSE)),"")</f>
        <v/>
      </c>
      <c r="N45" s="35" t="str">
        <f>IF(ISNUMBER(SMALL(Order_Form!$C:$C,1+($C45))),(VLOOKUP(SMALL(Order_Form!$C:$C,1+($C45)),Order_Form!$B:$Q,11,FALSE)),"")</f>
        <v/>
      </c>
      <c r="O45" s="35" t="str">
        <f>IF(ISNUMBER(SMALL(Order_Form!$C:$C,1+($C45))),(VLOOKUP(SMALL(Order_Form!$C:$C,1+($C45)),Order_Form!$B:$Q,12,FALSE)),"")</f>
        <v/>
      </c>
      <c r="P45" s="35" t="str">
        <f>IF(ISNUMBER(SMALL(Order_Form!$C:$C,1+($C45))),(VLOOKUP(SMALL(Order_Form!$C:$C,1+($C45)),Order_Form!$B:$Q,13,FALSE)),"")</f>
        <v/>
      </c>
      <c r="Q45" s="35" t="str">
        <f>IF(ISNUMBER(SMALL(Order_Form!$C:$C,1+($C45))),(VLOOKUP(SMALL(Order_Form!$C:$C,1+($C45)),Order_Form!$B:$Q,14,FALSE)),"")</f>
        <v/>
      </c>
      <c r="R45" s="35" t="str">
        <f>IF(ISNUMBER(SMALL(Order_Form!$C:$C,1+($C45))),(VLOOKUP(SMALL(Order_Form!$C:$C,1+($C45)),Order_Form!$B:$Q,15,FALSE)),"")</f>
        <v/>
      </c>
      <c r="U45" s="14">
        <f t="shared" si="0"/>
        <v>0</v>
      </c>
      <c r="V45" s="14">
        <f t="shared" si="1"/>
        <v>0</v>
      </c>
      <c r="W45" s="14">
        <f t="shared" si="2"/>
        <v>0</v>
      </c>
    </row>
    <row r="46" spans="3:23" ht="22.9" customHeight="1" x14ac:dyDescent="0.2">
      <c r="C46" s="14">
        <v>28</v>
      </c>
      <c r="D46" s="15" t="str">
        <f>IF(ISNUMBER(SMALL(Order_Form!$C:$C,1+($C46))),(VLOOKUP(SMALL(Order_Form!$C:$C,1+($C46)),Order_Form!$B:$Q,3,FALSE)),"")</f>
        <v/>
      </c>
      <c r="E46" s="35" t="str">
        <f>IF(ISNUMBER(SMALL(Order_Form!$C:$C,1+($C46))),(VLOOKUP(SMALL(Order_Form!$C:$C,1+($C46)),Order_Form!$B:$Q,4,FALSE)),"")</f>
        <v/>
      </c>
      <c r="F46" s="35" t="str">
        <f>IF(ISNUMBER(SMALL(Order_Form!$C:$C,1+($C46))),(VLOOKUP(SMALL(Order_Form!$C:$C,1+($C46)),Order_Form!$B:$Q,5,FALSE)),"")</f>
        <v/>
      </c>
      <c r="G46" s="35" t="str">
        <f>IF(ISNUMBER(SMALL(Order_Form!$C:$C,1+($C46))),(VLOOKUP(SMALL(Order_Form!$C:$C,1+($C46)),Order_Form!$B:$Q,6,FALSE)),"")</f>
        <v/>
      </c>
      <c r="H46" s="32" t="str">
        <f>IF(ISNUMBER(SMALL(Order_Form!$C:$C,1+($C46))),(VLOOKUP(SMALL(Order_Form!$C:$C,1+($C46)),Order_Form!$B:$Q,7,FALSE)),"")</f>
        <v/>
      </c>
      <c r="I46" s="15"/>
      <c r="J46" s="15"/>
      <c r="K46" s="35" t="str">
        <f>IF(ISNUMBER(SMALL(Order_Form!$C:$C,1+($C46))),(VLOOKUP(SMALL(Order_Form!$C:$C,1+($C46)),Order_Form!$B:$Q,8,FALSE)),"")</f>
        <v/>
      </c>
      <c r="L46" s="35" t="str">
        <f>IF(ISNUMBER(SMALL(Order_Form!$C:$C,1+($C46))),(VLOOKUP(SMALL(Order_Form!$C:$C,1+($C46)),Order_Form!$B:$Q,9,FALSE)),"")</f>
        <v/>
      </c>
      <c r="M46" s="35" t="str">
        <f>IF(ISNUMBER(SMALL(Order_Form!$C:$C,1+($C46))),(VLOOKUP(SMALL(Order_Form!$C:$C,1+($C46)),Order_Form!$B:$Q,10,FALSE)),"")</f>
        <v/>
      </c>
      <c r="N46" s="35" t="str">
        <f>IF(ISNUMBER(SMALL(Order_Form!$C:$C,1+($C46))),(VLOOKUP(SMALL(Order_Form!$C:$C,1+($C46)),Order_Form!$B:$Q,11,FALSE)),"")</f>
        <v/>
      </c>
      <c r="O46" s="35" t="str">
        <f>IF(ISNUMBER(SMALL(Order_Form!$C:$C,1+($C46))),(VLOOKUP(SMALL(Order_Form!$C:$C,1+($C46)),Order_Form!$B:$Q,12,FALSE)),"")</f>
        <v/>
      </c>
      <c r="P46" s="35" t="str">
        <f>IF(ISNUMBER(SMALL(Order_Form!$C:$C,1+($C46))),(VLOOKUP(SMALL(Order_Form!$C:$C,1+($C46)),Order_Form!$B:$Q,13,FALSE)),"")</f>
        <v/>
      </c>
      <c r="Q46" s="35" t="str">
        <f>IF(ISNUMBER(SMALL(Order_Form!$C:$C,1+($C46))),(VLOOKUP(SMALL(Order_Form!$C:$C,1+($C46)),Order_Form!$B:$Q,14,FALSE)),"")</f>
        <v/>
      </c>
      <c r="R46" s="35" t="str">
        <f>IF(ISNUMBER(SMALL(Order_Form!$C:$C,1+($C46))),(VLOOKUP(SMALL(Order_Form!$C:$C,1+($C46)),Order_Form!$B:$Q,15,FALSE)),"")</f>
        <v/>
      </c>
      <c r="U46" s="14">
        <f t="shared" si="0"/>
        <v>0</v>
      </c>
      <c r="V46" s="14">
        <f t="shared" si="1"/>
        <v>0</v>
      </c>
      <c r="W46" s="14">
        <f t="shared" si="2"/>
        <v>0</v>
      </c>
    </row>
    <row r="47" spans="3:23" ht="22.9" customHeight="1" x14ac:dyDescent="0.2">
      <c r="C47" s="14">
        <v>29</v>
      </c>
      <c r="D47" s="15" t="str">
        <f>IF(ISNUMBER(SMALL(Order_Form!$C:$C,1+($C47))),(VLOOKUP(SMALL(Order_Form!$C:$C,1+($C47)),Order_Form!$B:$Q,3,FALSE)),"")</f>
        <v/>
      </c>
      <c r="E47" s="35" t="str">
        <f>IF(ISNUMBER(SMALL(Order_Form!$C:$C,1+($C47))),(VLOOKUP(SMALL(Order_Form!$C:$C,1+($C47)),Order_Form!$B:$Q,4,FALSE)),"")</f>
        <v/>
      </c>
      <c r="F47" s="35" t="str">
        <f>IF(ISNUMBER(SMALL(Order_Form!$C:$C,1+($C47))),(VLOOKUP(SMALL(Order_Form!$C:$C,1+($C47)),Order_Form!$B:$Q,5,FALSE)),"")</f>
        <v/>
      </c>
      <c r="G47" s="35" t="str">
        <f>IF(ISNUMBER(SMALL(Order_Form!$C:$C,1+($C47))),(VLOOKUP(SMALL(Order_Form!$C:$C,1+($C47)),Order_Form!$B:$Q,6,FALSE)),"")</f>
        <v/>
      </c>
      <c r="H47" s="32" t="str">
        <f>IF(ISNUMBER(SMALL(Order_Form!$C:$C,1+($C47))),(VLOOKUP(SMALL(Order_Form!$C:$C,1+($C47)),Order_Form!$B:$Q,7,FALSE)),"")</f>
        <v/>
      </c>
      <c r="I47" s="15"/>
      <c r="J47" s="15"/>
      <c r="K47" s="35" t="str">
        <f>IF(ISNUMBER(SMALL(Order_Form!$C:$C,1+($C47))),(VLOOKUP(SMALL(Order_Form!$C:$C,1+($C47)),Order_Form!$B:$Q,8,FALSE)),"")</f>
        <v/>
      </c>
      <c r="L47" s="35" t="str">
        <f>IF(ISNUMBER(SMALL(Order_Form!$C:$C,1+($C47))),(VLOOKUP(SMALL(Order_Form!$C:$C,1+($C47)),Order_Form!$B:$Q,9,FALSE)),"")</f>
        <v/>
      </c>
      <c r="M47" s="35" t="str">
        <f>IF(ISNUMBER(SMALL(Order_Form!$C:$C,1+($C47))),(VLOOKUP(SMALL(Order_Form!$C:$C,1+($C47)),Order_Form!$B:$Q,10,FALSE)),"")</f>
        <v/>
      </c>
      <c r="N47" s="35" t="str">
        <f>IF(ISNUMBER(SMALL(Order_Form!$C:$C,1+($C47))),(VLOOKUP(SMALL(Order_Form!$C:$C,1+($C47)),Order_Form!$B:$Q,11,FALSE)),"")</f>
        <v/>
      </c>
      <c r="O47" s="35" t="str">
        <f>IF(ISNUMBER(SMALL(Order_Form!$C:$C,1+($C47))),(VLOOKUP(SMALL(Order_Form!$C:$C,1+($C47)),Order_Form!$B:$Q,12,FALSE)),"")</f>
        <v/>
      </c>
      <c r="P47" s="35" t="str">
        <f>IF(ISNUMBER(SMALL(Order_Form!$C:$C,1+($C47))),(VLOOKUP(SMALL(Order_Form!$C:$C,1+($C47)),Order_Form!$B:$Q,13,FALSE)),"")</f>
        <v/>
      </c>
      <c r="Q47" s="35" t="str">
        <f>IF(ISNUMBER(SMALL(Order_Form!$C:$C,1+($C47))),(VLOOKUP(SMALL(Order_Form!$C:$C,1+($C47)),Order_Form!$B:$Q,14,FALSE)),"")</f>
        <v/>
      </c>
      <c r="R47" s="35" t="str">
        <f>IF(ISNUMBER(SMALL(Order_Form!$C:$C,1+($C47))),(VLOOKUP(SMALL(Order_Form!$C:$C,1+($C47)),Order_Form!$B:$Q,15,FALSE)),"")</f>
        <v/>
      </c>
      <c r="U47" s="14">
        <f t="shared" si="0"/>
        <v>0</v>
      </c>
      <c r="V47" s="14">
        <f t="shared" si="1"/>
        <v>0</v>
      </c>
      <c r="W47" s="14">
        <f t="shared" si="2"/>
        <v>0</v>
      </c>
    </row>
    <row r="48" spans="3:23" ht="22.9" customHeight="1" x14ac:dyDescent="0.2">
      <c r="C48" s="14">
        <v>30</v>
      </c>
      <c r="D48" s="15" t="str">
        <f>IF(ISNUMBER(SMALL(Order_Form!$C:$C,1+($C48))),(VLOOKUP(SMALL(Order_Form!$C:$C,1+($C48)),Order_Form!$B:$Q,3,FALSE)),"")</f>
        <v/>
      </c>
      <c r="E48" s="35" t="str">
        <f>IF(ISNUMBER(SMALL(Order_Form!$C:$C,1+($C48))),(VLOOKUP(SMALL(Order_Form!$C:$C,1+($C48)),Order_Form!$B:$Q,4,FALSE)),"")</f>
        <v/>
      </c>
      <c r="F48" s="35" t="str">
        <f>IF(ISNUMBER(SMALL(Order_Form!$C:$C,1+($C48))),(VLOOKUP(SMALL(Order_Form!$C:$C,1+($C48)),Order_Form!$B:$Q,5,FALSE)),"")</f>
        <v/>
      </c>
      <c r="G48" s="35" t="str">
        <f>IF(ISNUMBER(SMALL(Order_Form!$C:$C,1+($C48))),(VLOOKUP(SMALL(Order_Form!$C:$C,1+($C48)),Order_Form!$B:$Q,6,FALSE)),"")</f>
        <v/>
      </c>
      <c r="H48" s="32" t="str">
        <f>IF(ISNUMBER(SMALL(Order_Form!$C:$C,1+($C48))),(VLOOKUP(SMALL(Order_Form!$C:$C,1+($C48)),Order_Form!$B:$Q,7,FALSE)),"")</f>
        <v/>
      </c>
      <c r="I48" s="15"/>
      <c r="J48" s="15"/>
      <c r="K48" s="35" t="str">
        <f>IF(ISNUMBER(SMALL(Order_Form!$C:$C,1+($C48))),(VLOOKUP(SMALL(Order_Form!$C:$C,1+($C48)),Order_Form!$B:$Q,8,FALSE)),"")</f>
        <v/>
      </c>
      <c r="L48" s="35" t="str">
        <f>IF(ISNUMBER(SMALL(Order_Form!$C:$C,1+($C48))),(VLOOKUP(SMALL(Order_Form!$C:$C,1+($C48)),Order_Form!$B:$Q,9,FALSE)),"")</f>
        <v/>
      </c>
      <c r="M48" s="35" t="str">
        <f>IF(ISNUMBER(SMALL(Order_Form!$C:$C,1+($C48))),(VLOOKUP(SMALL(Order_Form!$C:$C,1+($C48)),Order_Form!$B:$Q,10,FALSE)),"")</f>
        <v/>
      </c>
      <c r="N48" s="35" t="str">
        <f>IF(ISNUMBER(SMALL(Order_Form!$C:$C,1+($C48))),(VLOOKUP(SMALL(Order_Form!$C:$C,1+($C48)),Order_Form!$B:$Q,11,FALSE)),"")</f>
        <v/>
      </c>
      <c r="O48" s="35" t="str">
        <f>IF(ISNUMBER(SMALL(Order_Form!$C:$C,1+($C48))),(VLOOKUP(SMALL(Order_Form!$C:$C,1+($C48)),Order_Form!$B:$Q,12,FALSE)),"")</f>
        <v/>
      </c>
      <c r="P48" s="35" t="str">
        <f>IF(ISNUMBER(SMALL(Order_Form!$C:$C,1+($C48))),(VLOOKUP(SMALL(Order_Form!$C:$C,1+($C48)),Order_Form!$B:$Q,13,FALSE)),"")</f>
        <v/>
      </c>
      <c r="Q48" s="35" t="str">
        <f>IF(ISNUMBER(SMALL(Order_Form!$C:$C,1+($C48))),(VLOOKUP(SMALL(Order_Form!$C:$C,1+($C48)),Order_Form!$B:$Q,14,FALSE)),"")</f>
        <v/>
      </c>
      <c r="R48" s="35" t="str">
        <f>IF(ISNUMBER(SMALL(Order_Form!$C:$C,1+($C48))),(VLOOKUP(SMALL(Order_Form!$C:$C,1+($C48)),Order_Form!$B:$Q,15,FALSE)),"")</f>
        <v/>
      </c>
      <c r="U48" s="14">
        <f t="shared" si="0"/>
        <v>0</v>
      </c>
      <c r="V48" s="14">
        <f t="shared" si="1"/>
        <v>0</v>
      </c>
      <c r="W48" s="14">
        <f t="shared" si="2"/>
        <v>0</v>
      </c>
    </row>
    <row r="49" spans="3:23" ht="22.9" customHeight="1" x14ac:dyDescent="0.2">
      <c r="C49" s="14">
        <v>31</v>
      </c>
      <c r="D49" s="15" t="str">
        <f>IF(ISNUMBER(SMALL(Order_Form!$C:$C,1+($C49))),(VLOOKUP(SMALL(Order_Form!$C:$C,1+($C49)),Order_Form!$B:$Q,3,FALSE)),"")</f>
        <v/>
      </c>
      <c r="E49" s="35" t="str">
        <f>IF(ISNUMBER(SMALL(Order_Form!$C:$C,1+($C49))),(VLOOKUP(SMALL(Order_Form!$C:$C,1+($C49)),Order_Form!$B:$Q,4,FALSE)),"")</f>
        <v/>
      </c>
      <c r="F49" s="35" t="str">
        <f>IF(ISNUMBER(SMALL(Order_Form!$C:$C,1+($C49))),(VLOOKUP(SMALL(Order_Form!$C:$C,1+($C49)),Order_Form!$B:$Q,5,FALSE)),"")</f>
        <v/>
      </c>
      <c r="G49" s="35" t="str">
        <f>IF(ISNUMBER(SMALL(Order_Form!$C:$C,1+($C49))),(VLOOKUP(SMALL(Order_Form!$C:$C,1+($C49)),Order_Form!$B:$Q,6,FALSE)),"")</f>
        <v/>
      </c>
      <c r="H49" s="32" t="str">
        <f>IF(ISNUMBER(SMALL(Order_Form!$C:$C,1+($C49))),(VLOOKUP(SMALL(Order_Form!$C:$C,1+($C49)),Order_Form!$B:$Q,7,FALSE)),"")</f>
        <v/>
      </c>
      <c r="I49" s="15"/>
      <c r="J49" s="15"/>
      <c r="K49" s="35" t="str">
        <f>IF(ISNUMBER(SMALL(Order_Form!$C:$C,1+($C49))),(VLOOKUP(SMALL(Order_Form!$C:$C,1+($C49)),Order_Form!$B:$Q,8,FALSE)),"")</f>
        <v/>
      </c>
      <c r="L49" s="35" t="str">
        <f>IF(ISNUMBER(SMALL(Order_Form!$C:$C,1+($C49))),(VLOOKUP(SMALL(Order_Form!$C:$C,1+($C49)),Order_Form!$B:$Q,9,FALSE)),"")</f>
        <v/>
      </c>
      <c r="M49" s="35" t="str">
        <f>IF(ISNUMBER(SMALL(Order_Form!$C:$C,1+($C49))),(VLOOKUP(SMALL(Order_Form!$C:$C,1+($C49)),Order_Form!$B:$Q,10,FALSE)),"")</f>
        <v/>
      </c>
      <c r="N49" s="35" t="str">
        <f>IF(ISNUMBER(SMALL(Order_Form!$C:$C,1+($C49))),(VLOOKUP(SMALL(Order_Form!$C:$C,1+($C49)),Order_Form!$B:$Q,11,FALSE)),"")</f>
        <v/>
      </c>
      <c r="O49" s="35" t="str">
        <f>IF(ISNUMBER(SMALL(Order_Form!$C:$C,1+($C49))),(VLOOKUP(SMALL(Order_Form!$C:$C,1+($C49)),Order_Form!$B:$Q,12,FALSE)),"")</f>
        <v/>
      </c>
      <c r="P49" s="35" t="str">
        <f>IF(ISNUMBER(SMALL(Order_Form!$C:$C,1+($C49))),(VLOOKUP(SMALL(Order_Form!$C:$C,1+($C49)),Order_Form!$B:$Q,13,FALSE)),"")</f>
        <v/>
      </c>
      <c r="Q49" s="35" t="str">
        <f>IF(ISNUMBER(SMALL(Order_Form!$C:$C,1+($C49))),(VLOOKUP(SMALL(Order_Form!$C:$C,1+($C49)),Order_Form!$B:$Q,14,FALSE)),"")</f>
        <v/>
      </c>
      <c r="R49" s="35" t="str">
        <f>IF(ISNUMBER(SMALL(Order_Form!$C:$C,1+($C49))),(VLOOKUP(SMALL(Order_Form!$C:$C,1+($C49)),Order_Form!$B:$Q,15,FALSE)),"")</f>
        <v/>
      </c>
      <c r="U49" s="14">
        <f t="shared" si="0"/>
        <v>0</v>
      </c>
      <c r="V49" s="14">
        <f t="shared" si="1"/>
        <v>0</v>
      </c>
      <c r="W49" s="14">
        <f t="shared" si="2"/>
        <v>0</v>
      </c>
    </row>
    <row r="50" spans="3:23" ht="22.9" customHeight="1" x14ac:dyDescent="0.2">
      <c r="C50" s="14">
        <v>32</v>
      </c>
      <c r="D50" s="15" t="str">
        <f>IF(ISNUMBER(SMALL(Order_Form!$C:$C,1+($C50))),(VLOOKUP(SMALL(Order_Form!$C:$C,1+($C50)),Order_Form!$B:$Q,3,FALSE)),"")</f>
        <v/>
      </c>
      <c r="E50" s="35" t="str">
        <f>IF(ISNUMBER(SMALL(Order_Form!$C:$C,1+($C50))),(VLOOKUP(SMALL(Order_Form!$C:$C,1+($C50)),Order_Form!$B:$Q,4,FALSE)),"")</f>
        <v/>
      </c>
      <c r="F50" s="35" t="str">
        <f>IF(ISNUMBER(SMALL(Order_Form!$C:$C,1+($C50))),(VLOOKUP(SMALL(Order_Form!$C:$C,1+($C50)),Order_Form!$B:$Q,5,FALSE)),"")</f>
        <v/>
      </c>
      <c r="G50" s="35" t="str">
        <f>IF(ISNUMBER(SMALL(Order_Form!$C:$C,1+($C50))),(VLOOKUP(SMALL(Order_Form!$C:$C,1+($C50)),Order_Form!$B:$Q,6,FALSE)),"")</f>
        <v/>
      </c>
      <c r="H50" s="32" t="str">
        <f>IF(ISNUMBER(SMALL(Order_Form!$C:$C,1+($C50))),(VLOOKUP(SMALL(Order_Form!$C:$C,1+($C50)),Order_Form!$B:$Q,7,FALSE)),"")</f>
        <v/>
      </c>
      <c r="I50" s="15"/>
      <c r="J50" s="15"/>
      <c r="K50" s="35" t="str">
        <f>IF(ISNUMBER(SMALL(Order_Form!$C:$C,1+($C50))),(VLOOKUP(SMALL(Order_Form!$C:$C,1+($C50)),Order_Form!$B:$Q,8,FALSE)),"")</f>
        <v/>
      </c>
      <c r="L50" s="35" t="str">
        <f>IF(ISNUMBER(SMALL(Order_Form!$C:$C,1+($C50))),(VLOOKUP(SMALL(Order_Form!$C:$C,1+($C50)),Order_Form!$B:$Q,9,FALSE)),"")</f>
        <v/>
      </c>
      <c r="M50" s="35" t="str">
        <f>IF(ISNUMBER(SMALL(Order_Form!$C:$C,1+($C50))),(VLOOKUP(SMALL(Order_Form!$C:$C,1+($C50)),Order_Form!$B:$Q,10,FALSE)),"")</f>
        <v/>
      </c>
      <c r="N50" s="35" t="str">
        <f>IF(ISNUMBER(SMALL(Order_Form!$C:$C,1+($C50))),(VLOOKUP(SMALL(Order_Form!$C:$C,1+($C50)),Order_Form!$B:$Q,11,FALSE)),"")</f>
        <v/>
      </c>
      <c r="O50" s="35" t="str">
        <f>IF(ISNUMBER(SMALL(Order_Form!$C:$C,1+($C50))),(VLOOKUP(SMALL(Order_Form!$C:$C,1+($C50)),Order_Form!$B:$Q,12,FALSE)),"")</f>
        <v/>
      </c>
      <c r="P50" s="35" t="str">
        <f>IF(ISNUMBER(SMALL(Order_Form!$C:$C,1+($C50))),(VLOOKUP(SMALL(Order_Form!$C:$C,1+($C50)),Order_Form!$B:$Q,13,FALSE)),"")</f>
        <v/>
      </c>
      <c r="Q50" s="35" t="str">
        <f>IF(ISNUMBER(SMALL(Order_Form!$C:$C,1+($C50))),(VLOOKUP(SMALL(Order_Form!$C:$C,1+($C50)),Order_Form!$B:$Q,14,FALSE)),"")</f>
        <v/>
      </c>
      <c r="R50" s="35" t="str">
        <f>IF(ISNUMBER(SMALL(Order_Form!$C:$C,1+($C50))),(VLOOKUP(SMALL(Order_Form!$C:$C,1+($C50)),Order_Form!$B:$Q,15,FALSE)),"")</f>
        <v/>
      </c>
      <c r="U50" s="14">
        <f t="shared" si="0"/>
        <v>0</v>
      </c>
      <c r="V50" s="14">
        <f t="shared" si="1"/>
        <v>0</v>
      </c>
      <c r="W50" s="14">
        <f t="shared" si="2"/>
        <v>0</v>
      </c>
    </row>
    <row r="51" spans="3:23" ht="22.9" customHeight="1" x14ac:dyDescent="0.2">
      <c r="C51" s="14">
        <v>33</v>
      </c>
      <c r="D51" s="15" t="str">
        <f>IF(ISNUMBER(SMALL(Order_Form!$C:$C,1+($C51))),(VLOOKUP(SMALL(Order_Form!$C:$C,1+($C51)),Order_Form!$B:$Q,3,FALSE)),"")</f>
        <v/>
      </c>
      <c r="E51" s="35" t="str">
        <f>IF(ISNUMBER(SMALL(Order_Form!$C:$C,1+($C51))),(VLOOKUP(SMALL(Order_Form!$C:$C,1+($C51)),Order_Form!$B:$Q,4,FALSE)),"")</f>
        <v/>
      </c>
      <c r="F51" s="35" t="str">
        <f>IF(ISNUMBER(SMALL(Order_Form!$C:$C,1+($C51))),(VLOOKUP(SMALL(Order_Form!$C:$C,1+($C51)),Order_Form!$B:$Q,5,FALSE)),"")</f>
        <v/>
      </c>
      <c r="G51" s="35" t="str">
        <f>IF(ISNUMBER(SMALL(Order_Form!$C:$C,1+($C51))),(VLOOKUP(SMALL(Order_Form!$C:$C,1+($C51)),Order_Form!$B:$Q,6,FALSE)),"")</f>
        <v/>
      </c>
      <c r="H51" s="32" t="str">
        <f>IF(ISNUMBER(SMALL(Order_Form!$C:$C,1+($C51))),(VLOOKUP(SMALL(Order_Form!$C:$C,1+($C51)),Order_Form!$B:$Q,7,FALSE)),"")</f>
        <v/>
      </c>
      <c r="I51" s="15"/>
      <c r="J51" s="15"/>
      <c r="K51" s="35" t="str">
        <f>IF(ISNUMBER(SMALL(Order_Form!$C:$C,1+($C51))),(VLOOKUP(SMALL(Order_Form!$C:$C,1+($C51)),Order_Form!$B:$Q,8,FALSE)),"")</f>
        <v/>
      </c>
      <c r="L51" s="35" t="str">
        <f>IF(ISNUMBER(SMALL(Order_Form!$C:$C,1+($C51))),(VLOOKUP(SMALL(Order_Form!$C:$C,1+($C51)),Order_Form!$B:$Q,9,FALSE)),"")</f>
        <v/>
      </c>
      <c r="M51" s="35" t="str">
        <f>IF(ISNUMBER(SMALL(Order_Form!$C:$C,1+($C51))),(VLOOKUP(SMALL(Order_Form!$C:$C,1+($C51)),Order_Form!$B:$Q,10,FALSE)),"")</f>
        <v/>
      </c>
      <c r="N51" s="35" t="str">
        <f>IF(ISNUMBER(SMALL(Order_Form!$C:$C,1+($C51))),(VLOOKUP(SMALL(Order_Form!$C:$C,1+($C51)),Order_Form!$B:$Q,11,FALSE)),"")</f>
        <v/>
      </c>
      <c r="O51" s="35" t="str">
        <f>IF(ISNUMBER(SMALL(Order_Form!$C:$C,1+($C51))),(VLOOKUP(SMALL(Order_Form!$C:$C,1+($C51)),Order_Form!$B:$Q,12,FALSE)),"")</f>
        <v/>
      </c>
      <c r="P51" s="35" t="str">
        <f>IF(ISNUMBER(SMALL(Order_Form!$C:$C,1+($C51))),(VLOOKUP(SMALL(Order_Form!$C:$C,1+($C51)),Order_Form!$B:$Q,13,FALSE)),"")</f>
        <v/>
      </c>
      <c r="Q51" s="35" t="str">
        <f>IF(ISNUMBER(SMALL(Order_Form!$C:$C,1+($C51))),(VLOOKUP(SMALL(Order_Form!$C:$C,1+($C51)),Order_Form!$B:$Q,14,FALSE)),"")</f>
        <v/>
      </c>
      <c r="R51" s="35" t="str">
        <f>IF(ISNUMBER(SMALL(Order_Form!$C:$C,1+($C51))),(VLOOKUP(SMALL(Order_Form!$C:$C,1+($C51)),Order_Form!$B:$Q,15,FALSE)),"")</f>
        <v/>
      </c>
      <c r="U51" s="14">
        <f t="shared" si="0"/>
        <v>0</v>
      </c>
      <c r="V51" s="14">
        <f t="shared" si="1"/>
        <v>0</v>
      </c>
      <c r="W51" s="14">
        <f t="shared" si="2"/>
        <v>0</v>
      </c>
    </row>
    <row r="52" spans="3:23" ht="22.9" customHeight="1" x14ac:dyDescent="0.2">
      <c r="C52" s="14">
        <v>34</v>
      </c>
      <c r="D52" s="15" t="str">
        <f>IF(ISNUMBER(SMALL(Order_Form!$C:$C,1+($C52))),(VLOOKUP(SMALL(Order_Form!$C:$C,1+($C52)),Order_Form!$B:$Q,3,FALSE)),"")</f>
        <v/>
      </c>
      <c r="E52" s="35" t="str">
        <f>IF(ISNUMBER(SMALL(Order_Form!$C:$C,1+($C52))),(VLOOKUP(SMALL(Order_Form!$C:$C,1+($C52)),Order_Form!$B:$Q,4,FALSE)),"")</f>
        <v/>
      </c>
      <c r="F52" s="35" t="str">
        <f>IF(ISNUMBER(SMALL(Order_Form!$C:$C,1+($C52))),(VLOOKUP(SMALL(Order_Form!$C:$C,1+($C52)),Order_Form!$B:$Q,5,FALSE)),"")</f>
        <v/>
      </c>
      <c r="G52" s="35" t="str">
        <f>IF(ISNUMBER(SMALL(Order_Form!$C:$C,1+($C52))),(VLOOKUP(SMALL(Order_Form!$C:$C,1+($C52)),Order_Form!$B:$Q,6,FALSE)),"")</f>
        <v/>
      </c>
      <c r="H52" s="32" t="str">
        <f>IF(ISNUMBER(SMALL(Order_Form!$C:$C,1+($C52))),(VLOOKUP(SMALL(Order_Form!$C:$C,1+($C52)),Order_Form!$B:$Q,7,FALSE)),"")</f>
        <v/>
      </c>
      <c r="I52" s="15"/>
      <c r="J52" s="15"/>
      <c r="K52" s="35" t="str">
        <f>IF(ISNUMBER(SMALL(Order_Form!$C:$C,1+($C52))),(VLOOKUP(SMALL(Order_Form!$C:$C,1+($C52)),Order_Form!$B:$Q,8,FALSE)),"")</f>
        <v/>
      </c>
      <c r="L52" s="35" t="str">
        <f>IF(ISNUMBER(SMALL(Order_Form!$C:$C,1+($C52))),(VLOOKUP(SMALL(Order_Form!$C:$C,1+($C52)),Order_Form!$B:$Q,9,FALSE)),"")</f>
        <v/>
      </c>
      <c r="M52" s="35" t="str">
        <f>IF(ISNUMBER(SMALL(Order_Form!$C:$C,1+($C52))),(VLOOKUP(SMALL(Order_Form!$C:$C,1+($C52)),Order_Form!$B:$Q,10,FALSE)),"")</f>
        <v/>
      </c>
      <c r="N52" s="35" t="str">
        <f>IF(ISNUMBER(SMALL(Order_Form!$C:$C,1+($C52))),(VLOOKUP(SMALL(Order_Form!$C:$C,1+($C52)),Order_Form!$B:$Q,11,FALSE)),"")</f>
        <v/>
      </c>
      <c r="O52" s="35" t="str">
        <f>IF(ISNUMBER(SMALL(Order_Form!$C:$C,1+($C52))),(VLOOKUP(SMALL(Order_Form!$C:$C,1+($C52)),Order_Form!$B:$Q,12,FALSE)),"")</f>
        <v/>
      </c>
      <c r="P52" s="35" t="str">
        <f>IF(ISNUMBER(SMALL(Order_Form!$C:$C,1+($C52))),(VLOOKUP(SMALL(Order_Form!$C:$C,1+($C52)),Order_Form!$B:$Q,13,FALSE)),"")</f>
        <v/>
      </c>
      <c r="Q52" s="35" t="str">
        <f>IF(ISNUMBER(SMALL(Order_Form!$C:$C,1+($C52))),(VLOOKUP(SMALL(Order_Form!$C:$C,1+($C52)),Order_Form!$B:$Q,14,FALSE)),"")</f>
        <v/>
      </c>
      <c r="R52" s="35" t="str">
        <f>IF(ISNUMBER(SMALL(Order_Form!$C:$C,1+($C52))),(VLOOKUP(SMALL(Order_Form!$C:$C,1+($C52)),Order_Form!$B:$Q,15,FALSE)),"")</f>
        <v/>
      </c>
      <c r="U52" s="14">
        <f t="shared" si="0"/>
        <v>0</v>
      </c>
      <c r="V52" s="14">
        <f t="shared" si="1"/>
        <v>0</v>
      </c>
      <c r="W52" s="14">
        <f t="shared" si="2"/>
        <v>0</v>
      </c>
    </row>
    <row r="53" spans="3:23" ht="22.9" customHeight="1" x14ac:dyDescent="0.2">
      <c r="C53" s="14">
        <v>35</v>
      </c>
      <c r="D53" s="15" t="str">
        <f>IF(ISNUMBER(SMALL(Order_Form!$C:$C,1+($C53))),(VLOOKUP(SMALL(Order_Form!$C:$C,1+($C53)),Order_Form!$B:$Q,3,FALSE)),"")</f>
        <v/>
      </c>
      <c r="E53" s="35" t="str">
        <f>IF(ISNUMBER(SMALL(Order_Form!$C:$C,1+($C53))),(VLOOKUP(SMALL(Order_Form!$C:$C,1+($C53)),Order_Form!$B:$Q,4,FALSE)),"")</f>
        <v/>
      </c>
      <c r="F53" s="35" t="str">
        <f>IF(ISNUMBER(SMALL(Order_Form!$C:$C,1+($C53))),(VLOOKUP(SMALL(Order_Form!$C:$C,1+($C53)),Order_Form!$B:$Q,5,FALSE)),"")</f>
        <v/>
      </c>
      <c r="G53" s="35" t="str">
        <f>IF(ISNUMBER(SMALL(Order_Form!$C:$C,1+($C53))),(VLOOKUP(SMALL(Order_Form!$C:$C,1+($C53)),Order_Form!$B:$Q,6,FALSE)),"")</f>
        <v/>
      </c>
      <c r="H53" s="32" t="str">
        <f>IF(ISNUMBER(SMALL(Order_Form!$C:$C,1+($C53))),(VLOOKUP(SMALL(Order_Form!$C:$C,1+($C53)),Order_Form!$B:$Q,7,FALSE)),"")</f>
        <v/>
      </c>
      <c r="I53" s="15"/>
      <c r="J53" s="15"/>
      <c r="K53" s="35" t="str">
        <f>IF(ISNUMBER(SMALL(Order_Form!$C:$C,1+($C53))),(VLOOKUP(SMALL(Order_Form!$C:$C,1+($C53)),Order_Form!$B:$Q,8,FALSE)),"")</f>
        <v/>
      </c>
      <c r="L53" s="35" t="str">
        <f>IF(ISNUMBER(SMALL(Order_Form!$C:$C,1+($C53))),(VLOOKUP(SMALL(Order_Form!$C:$C,1+($C53)),Order_Form!$B:$Q,9,FALSE)),"")</f>
        <v/>
      </c>
      <c r="M53" s="35" t="str">
        <f>IF(ISNUMBER(SMALL(Order_Form!$C:$C,1+($C53))),(VLOOKUP(SMALL(Order_Form!$C:$C,1+($C53)),Order_Form!$B:$Q,10,FALSE)),"")</f>
        <v/>
      </c>
      <c r="N53" s="35" t="str">
        <f>IF(ISNUMBER(SMALL(Order_Form!$C:$C,1+($C53))),(VLOOKUP(SMALL(Order_Form!$C:$C,1+($C53)),Order_Form!$B:$Q,11,FALSE)),"")</f>
        <v/>
      </c>
      <c r="O53" s="35" t="str">
        <f>IF(ISNUMBER(SMALL(Order_Form!$C:$C,1+($C53))),(VLOOKUP(SMALL(Order_Form!$C:$C,1+($C53)),Order_Form!$B:$Q,12,FALSE)),"")</f>
        <v/>
      </c>
      <c r="P53" s="35" t="str">
        <f>IF(ISNUMBER(SMALL(Order_Form!$C:$C,1+($C53))),(VLOOKUP(SMALL(Order_Form!$C:$C,1+($C53)),Order_Form!$B:$Q,13,FALSE)),"")</f>
        <v/>
      </c>
      <c r="Q53" s="35" t="str">
        <f>IF(ISNUMBER(SMALL(Order_Form!$C:$C,1+($C53))),(VLOOKUP(SMALL(Order_Form!$C:$C,1+($C53)),Order_Form!$B:$Q,14,FALSE)),"")</f>
        <v/>
      </c>
      <c r="R53" s="35" t="str">
        <f>IF(ISNUMBER(SMALL(Order_Form!$C:$C,1+($C53))),(VLOOKUP(SMALL(Order_Form!$C:$C,1+($C53)),Order_Form!$B:$Q,15,FALSE)),"")</f>
        <v/>
      </c>
      <c r="U53" s="14">
        <f t="shared" si="0"/>
        <v>0</v>
      </c>
      <c r="V53" s="14">
        <f t="shared" si="1"/>
        <v>0</v>
      </c>
      <c r="W53" s="14">
        <f t="shared" si="2"/>
        <v>0</v>
      </c>
    </row>
    <row r="54" spans="3:23" ht="22.9" customHeight="1" x14ac:dyDescent="0.2">
      <c r="C54" s="14">
        <v>36</v>
      </c>
      <c r="D54" s="15" t="str">
        <f>IF(ISNUMBER(SMALL(Order_Form!$C:$C,1+($C54))),(VLOOKUP(SMALL(Order_Form!$C:$C,1+($C54)),Order_Form!$B:$Q,3,FALSE)),"")</f>
        <v/>
      </c>
      <c r="E54" s="35" t="str">
        <f>IF(ISNUMBER(SMALL(Order_Form!$C:$C,1+($C54))),(VLOOKUP(SMALL(Order_Form!$C:$C,1+($C54)),Order_Form!$B:$Q,4,FALSE)),"")</f>
        <v/>
      </c>
      <c r="F54" s="35" t="str">
        <f>IF(ISNUMBER(SMALL(Order_Form!$C:$C,1+($C54))),(VLOOKUP(SMALL(Order_Form!$C:$C,1+($C54)),Order_Form!$B:$Q,5,FALSE)),"")</f>
        <v/>
      </c>
      <c r="G54" s="35" t="str">
        <f>IF(ISNUMBER(SMALL(Order_Form!$C:$C,1+($C54))),(VLOOKUP(SMALL(Order_Form!$C:$C,1+($C54)),Order_Form!$B:$Q,6,FALSE)),"")</f>
        <v/>
      </c>
      <c r="H54" s="32" t="str">
        <f>IF(ISNUMBER(SMALL(Order_Form!$C:$C,1+($C54))),(VLOOKUP(SMALL(Order_Form!$C:$C,1+($C54)),Order_Form!$B:$Q,7,FALSE)),"")</f>
        <v/>
      </c>
      <c r="I54" s="15"/>
      <c r="J54" s="15"/>
      <c r="K54" s="35" t="str">
        <f>IF(ISNUMBER(SMALL(Order_Form!$C:$C,1+($C54))),(VLOOKUP(SMALL(Order_Form!$C:$C,1+($C54)),Order_Form!$B:$Q,8,FALSE)),"")</f>
        <v/>
      </c>
      <c r="L54" s="35" t="str">
        <f>IF(ISNUMBER(SMALL(Order_Form!$C:$C,1+($C54))),(VLOOKUP(SMALL(Order_Form!$C:$C,1+($C54)),Order_Form!$B:$Q,9,FALSE)),"")</f>
        <v/>
      </c>
      <c r="M54" s="35" t="str">
        <f>IF(ISNUMBER(SMALL(Order_Form!$C:$C,1+($C54))),(VLOOKUP(SMALL(Order_Form!$C:$C,1+($C54)),Order_Form!$B:$Q,10,FALSE)),"")</f>
        <v/>
      </c>
      <c r="N54" s="35" t="str">
        <f>IF(ISNUMBER(SMALL(Order_Form!$C:$C,1+($C54))),(VLOOKUP(SMALL(Order_Form!$C:$C,1+($C54)),Order_Form!$B:$Q,11,FALSE)),"")</f>
        <v/>
      </c>
      <c r="O54" s="35" t="str">
        <f>IF(ISNUMBER(SMALL(Order_Form!$C:$C,1+($C54))),(VLOOKUP(SMALL(Order_Form!$C:$C,1+($C54)),Order_Form!$B:$Q,12,FALSE)),"")</f>
        <v/>
      </c>
      <c r="P54" s="35" t="str">
        <f>IF(ISNUMBER(SMALL(Order_Form!$C:$C,1+($C54))),(VLOOKUP(SMALL(Order_Form!$C:$C,1+($C54)),Order_Form!$B:$Q,13,FALSE)),"")</f>
        <v/>
      </c>
      <c r="Q54" s="35" t="str">
        <f>IF(ISNUMBER(SMALL(Order_Form!$C:$C,1+($C54))),(VLOOKUP(SMALL(Order_Form!$C:$C,1+($C54)),Order_Form!$B:$Q,14,FALSE)),"")</f>
        <v/>
      </c>
      <c r="R54" s="35" t="str">
        <f>IF(ISNUMBER(SMALL(Order_Form!$C:$C,1+($C54))),(VLOOKUP(SMALL(Order_Form!$C:$C,1+($C54)),Order_Form!$B:$Q,15,FALSE)),"")</f>
        <v/>
      </c>
      <c r="U54" s="14">
        <f t="shared" si="0"/>
        <v>0</v>
      </c>
      <c r="V54" s="14">
        <f t="shared" si="1"/>
        <v>0</v>
      </c>
      <c r="W54" s="14">
        <f t="shared" si="2"/>
        <v>0</v>
      </c>
    </row>
    <row r="55" spans="3:23" ht="22.9" customHeight="1" x14ac:dyDescent="0.2">
      <c r="C55" s="14">
        <v>37</v>
      </c>
      <c r="D55" s="15" t="str">
        <f>IF(ISNUMBER(SMALL(Order_Form!$C:$C,1+($C55))),(VLOOKUP(SMALL(Order_Form!$C:$C,1+($C55)),Order_Form!$B:$Q,3,FALSE)),"")</f>
        <v/>
      </c>
      <c r="E55" s="35" t="str">
        <f>IF(ISNUMBER(SMALL(Order_Form!$C:$C,1+($C55))),(VLOOKUP(SMALL(Order_Form!$C:$C,1+($C55)),Order_Form!$B:$Q,4,FALSE)),"")</f>
        <v/>
      </c>
      <c r="F55" s="35" t="str">
        <f>IF(ISNUMBER(SMALL(Order_Form!$C:$C,1+($C55))),(VLOOKUP(SMALL(Order_Form!$C:$C,1+($C55)),Order_Form!$B:$Q,5,FALSE)),"")</f>
        <v/>
      </c>
      <c r="G55" s="35" t="str">
        <f>IF(ISNUMBER(SMALL(Order_Form!$C:$C,1+($C55))),(VLOOKUP(SMALL(Order_Form!$C:$C,1+($C55)),Order_Form!$B:$Q,6,FALSE)),"")</f>
        <v/>
      </c>
      <c r="H55" s="32" t="str">
        <f>IF(ISNUMBER(SMALL(Order_Form!$C:$C,1+($C55))),(VLOOKUP(SMALL(Order_Form!$C:$C,1+($C55)),Order_Form!$B:$Q,7,FALSE)),"")</f>
        <v/>
      </c>
      <c r="I55" s="15"/>
      <c r="J55" s="15"/>
      <c r="K55" s="35" t="str">
        <f>IF(ISNUMBER(SMALL(Order_Form!$C:$C,1+($C55))),(VLOOKUP(SMALL(Order_Form!$C:$C,1+($C55)),Order_Form!$B:$Q,8,FALSE)),"")</f>
        <v/>
      </c>
      <c r="L55" s="35" t="str">
        <f>IF(ISNUMBER(SMALL(Order_Form!$C:$C,1+($C55))),(VLOOKUP(SMALL(Order_Form!$C:$C,1+($C55)),Order_Form!$B:$Q,9,FALSE)),"")</f>
        <v/>
      </c>
      <c r="M55" s="35" t="str">
        <f>IF(ISNUMBER(SMALL(Order_Form!$C:$C,1+($C55))),(VLOOKUP(SMALL(Order_Form!$C:$C,1+($C55)),Order_Form!$B:$Q,10,FALSE)),"")</f>
        <v/>
      </c>
      <c r="N55" s="35" t="str">
        <f>IF(ISNUMBER(SMALL(Order_Form!$C:$C,1+($C55))),(VLOOKUP(SMALL(Order_Form!$C:$C,1+($C55)),Order_Form!$B:$Q,11,FALSE)),"")</f>
        <v/>
      </c>
      <c r="O55" s="35" t="str">
        <f>IF(ISNUMBER(SMALL(Order_Form!$C:$C,1+($C55))),(VLOOKUP(SMALL(Order_Form!$C:$C,1+($C55)),Order_Form!$B:$Q,12,FALSE)),"")</f>
        <v/>
      </c>
      <c r="P55" s="35" t="str">
        <f>IF(ISNUMBER(SMALL(Order_Form!$C:$C,1+($C55))),(VLOOKUP(SMALL(Order_Form!$C:$C,1+($C55)),Order_Form!$B:$Q,13,FALSE)),"")</f>
        <v/>
      </c>
      <c r="Q55" s="35" t="str">
        <f>IF(ISNUMBER(SMALL(Order_Form!$C:$C,1+($C55))),(VLOOKUP(SMALL(Order_Form!$C:$C,1+($C55)),Order_Form!$B:$Q,14,FALSE)),"")</f>
        <v/>
      </c>
      <c r="R55" s="35" t="str">
        <f>IF(ISNUMBER(SMALL(Order_Form!$C:$C,1+($C55))),(VLOOKUP(SMALL(Order_Form!$C:$C,1+($C55)),Order_Form!$B:$Q,15,FALSE)),"")</f>
        <v/>
      </c>
      <c r="U55" s="14">
        <f t="shared" si="0"/>
        <v>0</v>
      </c>
      <c r="V55" s="14">
        <f t="shared" si="1"/>
        <v>0</v>
      </c>
      <c r="W55" s="14">
        <f t="shared" si="2"/>
        <v>0</v>
      </c>
    </row>
    <row r="56" spans="3:23" ht="22.9" customHeight="1" x14ac:dyDescent="0.2">
      <c r="C56" s="14">
        <v>38</v>
      </c>
      <c r="D56" s="15" t="str">
        <f>IF(ISNUMBER(SMALL(Order_Form!$C:$C,1+($C56))),(VLOOKUP(SMALL(Order_Form!$C:$C,1+($C56)),Order_Form!$B:$Q,3,FALSE)),"")</f>
        <v/>
      </c>
      <c r="E56" s="35" t="str">
        <f>IF(ISNUMBER(SMALL(Order_Form!$C:$C,1+($C56))),(VLOOKUP(SMALL(Order_Form!$C:$C,1+($C56)),Order_Form!$B:$Q,4,FALSE)),"")</f>
        <v/>
      </c>
      <c r="F56" s="35" t="str">
        <f>IF(ISNUMBER(SMALL(Order_Form!$C:$C,1+($C56))),(VLOOKUP(SMALL(Order_Form!$C:$C,1+($C56)),Order_Form!$B:$Q,5,FALSE)),"")</f>
        <v/>
      </c>
      <c r="G56" s="35" t="str">
        <f>IF(ISNUMBER(SMALL(Order_Form!$C:$C,1+($C56))),(VLOOKUP(SMALL(Order_Form!$C:$C,1+($C56)),Order_Form!$B:$Q,6,FALSE)),"")</f>
        <v/>
      </c>
      <c r="H56" s="32" t="str">
        <f>IF(ISNUMBER(SMALL(Order_Form!$C:$C,1+($C56))),(VLOOKUP(SMALL(Order_Form!$C:$C,1+($C56)),Order_Form!$B:$Q,7,FALSE)),"")</f>
        <v/>
      </c>
      <c r="I56" s="15"/>
      <c r="J56" s="15"/>
      <c r="K56" s="35" t="str">
        <f>IF(ISNUMBER(SMALL(Order_Form!$C:$C,1+($C56))),(VLOOKUP(SMALL(Order_Form!$C:$C,1+($C56)),Order_Form!$B:$Q,8,FALSE)),"")</f>
        <v/>
      </c>
      <c r="L56" s="35" t="str">
        <f>IF(ISNUMBER(SMALL(Order_Form!$C:$C,1+($C56))),(VLOOKUP(SMALL(Order_Form!$C:$C,1+($C56)),Order_Form!$B:$Q,9,FALSE)),"")</f>
        <v/>
      </c>
      <c r="M56" s="35" t="str">
        <f>IF(ISNUMBER(SMALL(Order_Form!$C:$C,1+($C56))),(VLOOKUP(SMALL(Order_Form!$C:$C,1+($C56)),Order_Form!$B:$Q,10,FALSE)),"")</f>
        <v/>
      </c>
      <c r="N56" s="35" t="str">
        <f>IF(ISNUMBER(SMALL(Order_Form!$C:$C,1+($C56))),(VLOOKUP(SMALL(Order_Form!$C:$C,1+($C56)),Order_Form!$B:$Q,11,FALSE)),"")</f>
        <v/>
      </c>
      <c r="O56" s="35" t="str">
        <f>IF(ISNUMBER(SMALL(Order_Form!$C:$C,1+($C56))),(VLOOKUP(SMALL(Order_Form!$C:$C,1+($C56)),Order_Form!$B:$Q,12,FALSE)),"")</f>
        <v/>
      </c>
      <c r="P56" s="35" t="str">
        <f>IF(ISNUMBER(SMALL(Order_Form!$C:$C,1+($C56))),(VLOOKUP(SMALL(Order_Form!$C:$C,1+($C56)),Order_Form!$B:$Q,13,FALSE)),"")</f>
        <v/>
      </c>
      <c r="Q56" s="35" t="str">
        <f>IF(ISNUMBER(SMALL(Order_Form!$C:$C,1+($C56))),(VLOOKUP(SMALL(Order_Form!$C:$C,1+($C56)),Order_Form!$B:$Q,14,FALSE)),"")</f>
        <v/>
      </c>
      <c r="R56" s="35" t="str">
        <f>IF(ISNUMBER(SMALL(Order_Form!$C:$C,1+($C56))),(VLOOKUP(SMALL(Order_Form!$C:$C,1+($C56)),Order_Form!$B:$Q,15,FALSE)),"")</f>
        <v/>
      </c>
      <c r="U56" s="14">
        <f t="shared" si="0"/>
        <v>0</v>
      </c>
      <c r="V56" s="14">
        <f t="shared" si="1"/>
        <v>0</v>
      </c>
      <c r="W56" s="14">
        <f t="shared" si="2"/>
        <v>0</v>
      </c>
    </row>
    <row r="57" spans="3:23" ht="22.9" customHeight="1" x14ac:dyDescent="0.2">
      <c r="C57" s="14">
        <v>39</v>
      </c>
      <c r="D57" s="15" t="str">
        <f>IF(ISNUMBER(SMALL(Order_Form!$C:$C,1+($C57))),(VLOOKUP(SMALL(Order_Form!$C:$C,1+($C57)),Order_Form!$B:$Q,3,FALSE)),"")</f>
        <v/>
      </c>
      <c r="E57" s="35" t="str">
        <f>IF(ISNUMBER(SMALL(Order_Form!$C:$C,1+($C57))),(VLOOKUP(SMALL(Order_Form!$C:$C,1+($C57)),Order_Form!$B:$Q,4,FALSE)),"")</f>
        <v/>
      </c>
      <c r="F57" s="35" t="str">
        <f>IF(ISNUMBER(SMALL(Order_Form!$C:$C,1+($C57))),(VLOOKUP(SMALL(Order_Form!$C:$C,1+($C57)),Order_Form!$B:$Q,5,FALSE)),"")</f>
        <v/>
      </c>
      <c r="G57" s="35" t="str">
        <f>IF(ISNUMBER(SMALL(Order_Form!$C:$C,1+($C57))),(VLOOKUP(SMALL(Order_Form!$C:$C,1+($C57)),Order_Form!$B:$Q,6,FALSE)),"")</f>
        <v/>
      </c>
      <c r="H57" s="32" t="str">
        <f>IF(ISNUMBER(SMALL(Order_Form!$C:$C,1+($C57))),(VLOOKUP(SMALL(Order_Form!$C:$C,1+($C57)),Order_Form!$B:$Q,7,FALSE)),"")</f>
        <v/>
      </c>
      <c r="I57" s="15"/>
      <c r="J57" s="15"/>
      <c r="K57" s="35" t="str">
        <f>IF(ISNUMBER(SMALL(Order_Form!$C:$C,1+($C57))),(VLOOKUP(SMALL(Order_Form!$C:$C,1+($C57)),Order_Form!$B:$Q,8,FALSE)),"")</f>
        <v/>
      </c>
      <c r="L57" s="35" t="str">
        <f>IF(ISNUMBER(SMALL(Order_Form!$C:$C,1+($C57))),(VLOOKUP(SMALL(Order_Form!$C:$C,1+($C57)),Order_Form!$B:$Q,9,FALSE)),"")</f>
        <v/>
      </c>
      <c r="M57" s="35" t="str">
        <f>IF(ISNUMBER(SMALL(Order_Form!$C:$C,1+($C57))),(VLOOKUP(SMALL(Order_Form!$C:$C,1+($C57)),Order_Form!$B:$Q,10,FALSE)),"")</f>
        <v/>
      </c>
      <c r="N57" s="35" t="str">
        <f>IF(ISNUMBER(SMALL(Order_Form!$C:$C,1+($C57))),(VLOOKUP(SMALL(Order_Form!$C:$C,1+($C57)),Order_Form!$B:$Q,11,FALSE)),"")</f>
        <v/>
      </c>
      <c r="O57" s="35" t="str">
        <f>IF(ISNUMBER(SMALL(Order_Form!$C:$C,1+($C57))),(VLOOKUP(SMALL(Order_Form!$C:$C,1+($C57)),Order_Form!$B:$Q,12,FALSE)),"")</f>
        <v/>
      </c>
      <c r="P57" s="35" t="str">
        <f>IF(ISNUMBER(SMALL(Order_Form!$C:$C,1+($C57))),(VLOOKUP(SMALL(Order_Form!$C:$C,1+($C57)),Order_Form!$B:$Q,13,FALSE)),"")</f>
        <v/>
      </c>
      <c r="Q57" s="35" t="str">
        <f>IF(ISNUMBER(SMALL(Order_Form!$C:$C,1+($C57))),(VLOOKUP(SMALL(Order_Form!$C:$C,1+($C57)),Order_Form!$B:$Q,14,FALSE)),"")</f>
        <v/>
      </c>
      <c r="R57" s="35" t="str">
        <f>IF(ISNUMBER(SMALL(Order_Form!$C:$C,1+($C57))),(VLOOKUP(SMALL(Order_Form!$C:$C,1+($C57)),Order_Form!$B:$Q,15,FALSE)),"")</f>
        <v/>
      </c>
      <c r="U57" s="14">
        <f t="shared" si="0"/>
        <v>0</v>
      </c>
      <c r="V57" s="14">
        <f t="shared" si="1"/>
        <v>0</v>
      </c>
      <c r="W57" s="14">
        <f t="shared" si="2"/>
        <v>0</v>
      </c>
    </row>
    <row r="58" spans="3:23" ht="22.9" customHeight="1" x14ac:dyDescent="0.2">
      <c r="C58" s="14">
        <v>40</v>
      </c>
      <c r="D58" s="15" t="str">
        <f>IF(ISNUMBER(SMALL(Order_Form!$C:$C,1+($C58))),(VLOOKUP(SMALL(Order_Form!$C:$C,1+($C58)),Order_Form!$B:$Q,3,FALSE)),"")</f>
        <v/>
      </c>
      <c r="E58" s="35" t="str">
        <f>IF(ISNUMBER(SMALL(Order_Form!$C:$C,1+($C58))),(VLOOKUP(SMALL(Order_Form!$C:$C,1+($C58)),Order_Form!$B:$Q,4,FALSE)),"")</f>
        <v/>
      </c>
      <c r="F58" s="35" t="str">
        <f>IF(ISNUMBER(SMALL(Order_Form!$C:$C,1+($C58))),(VLOOKUP(SMALL(Order_Form!$C:$C,1+($C58)),Order_Form!$B:$Q,5,FALSE)),"")</f>
        <v/>
      </c>
      <c r="G58" s="35" t="str">
        <f>IF(ISNUMBER(SMALL(Order_Form!$C:$C,1+($C58))),(VLOOKUP(SMALL(Order_Form!$C:$C,1+($C58)),Order_Form!$B:$Q,6,FALSE)),"")</f>
        <v/>
      </c>
      <c r="H58" s="32" t="str">
        <f>IF(ISNUMBER(SMALL(Order_Form!$C:$C,1+($C58))),(VLOOKUP(SMALL(Order_Form!$C:$C,1+($C58)),Order_Form!$B:$Q,7,FALSE)),"")</f>
        <v/>
      </c>
      <c r="I58" s="15"/>
      <c r="J58" s="15"/>
      <c r="K58" s="35" t="str">
        <f>IF(ISNUMBER(SMALL(Order_Form!$C:$C,1+($C58))),(VLOOKUP(SMALL(Order_Form!$C:$C,1+($C58)),Order_Form!$B:$Q,8,FALSE)),"")</f>
        <v/>
      </c>
      <c r="L58" s="35" t="str">
        <f>IF(ISNUMBER(SMALL(Order_Form!$C:$C,1+($C58))),(VLOOKUP(SMALL(Order_Form!$C:$C,1+($C58)),Order_Form!$B:$Q,9,FALSE)),"")</f>
        <v/>
      </c>
      <c r="M58" s="35" t="str">
        <f>IF(ISNUMBER(SMALL(Order_Form!$C:$C,1+($C58))),(VLOOKUP(SMALL(Order_Form!$C:$C,1+($C58)),Order_Form!$B:$Q,10,FALSE)),"")</f>
        <v/>
      </c>
      <c r="N58" s="35" t="str">
        <f>IF(ISNUMBER(SMALL(Order_Form!$C:$C,1+($C58))),(VLOOKUP(SMALL(Order_Form!$C:$C,1+($C58)),Order_Form!$B:$Q,11,FALSE)),"")</f>
        <v/>
      </c>
      <c r="O58" s="35" t="str">
        <f>IF(ISNUMBER(SMALL(Order_Form!$C:$C,1+($C58))),(VLOOKUP(SMALL(Order_Form!$C:$C,1+($C58)),Order_Form!$B:$Q,12,FALSE)),"")</f>
        <v/>
      </c>
      <c r="P58" s="35" t="str">
        <f>IF(ISNUMBER(SMALL(Order_Form!$C:$C,1+($C58))),(VLOOKUP(SMALL(Order_Form!$C:$C,1+($C58)),Order_Form!$B:$Q,13,FALSE)),"")</f>
        <v/>
      </c>
      <c r="Q58" s="35" t="str">
        <f>IF(ISNUMBER(SMALL(Order_Form!$C:$C,1+($C58))),(VLOOKUP(SMALL(Order_Form!$C:$C,1+($C58)),Order_Form!$B:$Q,14,FALSE)),"")</f>
        <v/>
      </c>
      <c r="R58" s="35" t="str">
        <f>IF(ISNUMBER(SMALL(Order_Form!$C:$C,1+($C58))),(VLOOKUP(SMALL(Order_Form!$C:$C,1+($C58)),Order_Form!$B:$Q,15,FALSE)),"")</f>
        <v/>
      </c>
      <c r="U58" s="14">
        <f t="shared" si="0"/>
        <v>0</v>
      </c>
      <c r="V58" s="14">
        <f t="shared" si="1"/>
        <v>0</v>
      </c>
      <c r="W58" s="14">
        <f t="shared" si="2"/>
        <v>0</v>
      </c>
    </row>
    <row r="59" spans="3:23" ht="22.9" customHeight="1" x14ac:dyDescent="0.2">
      <c r="C59" s="14">
        <v>41</v>
      </c>
      <c r="D59" s="15" t="str">
        <f>IF(ISNUMBER(SMALL(Order_Form!$C:$C,1+($C59))),(VLOOKUP(SMALL(Order_Form!$C:$C,1+($C59)),Order_Form!$B:$Q,3,FALSE)),"")</f>
        <v/>
      </c>
      <c r="E59" s="35" t="str">
        <f>IF(ISNUMBER(SMALL(Order_Form!$C:$C,1+($C59))),(VLOOKUP(SMALL(Order_Form!$C:$C,1+($C59)),Order_Form!$B:$Q,4,FALSE)),"")</f>
        <v/>
      </c>
      <c r="F59" s="35" t="str">
        <f>IF(ISNUMBER(SMALL(Order_Form!$C:$C,1+($C59))),(VLOOKUP(SMALL(Order_Form!$C:$C,1+($C59)),Order_Form!$B:$Q,5,FALSE)),"")</f>
        <v/>
      </c>
      <c r="G59" s="35" t="str">
        <f>IF(ISNUMBER(SMALL(Order_Form!$C:$C,1+($C59))),(VLOOKUP(SMALL(Order_Form!$C:$C,1+($C59)),Order_Form!$B:$Q,6,FALSE)),"")</f>
        <v/>
      </c>
      <c r="H59" s="32" t="str">
        <f>IF(ISNUMBER(SMALL(Order_Form!$C:$C,1+($C59))),(VLOOKUP(SMALL(Order_Form!$C:$C,1+($C59)),Order_Form!$B:$Q,7,FALSE)),"")</f>
        <v/>
      </c>
      <c r="I59" s="15"/>
      <c r="J59" s="15"/>
      <c r="K59" s="35" t="str">
        <f>IF(ISNUMBER(SMALL(Order_Form!$C:$C,1+($C59))),(VLOOKUP(SMALL(Order_Form!$C:$C,1+($C59)),Order_Form!$B:$Q,8,FALSE)),"")</f>
        <v/>
      </c>
      <c r="L59" s="35" t="str">
        <f>IF(ISNUMBER(SMALL(Order_Form!$C:$C,1+($C59))),(VLOOKUP(SMALL(Order_Form!$C:$C,1+($C59)),Order_Form!$B:$Q,9,FALSE)),"")</f>
        <v/>
      </c>
      <c r="M59" s="35" t="str">
        <f>IF(ISNUMBER(SMALL(Order_Form!$C:$C,1+($C59))),(VLOOKUP(SMALL(Order_Form!$C:$C,1+($C59)),Order_Form!$B:$Q,10,FALSE)),"")</f>
        <v/>
      </c>
      <c r="N59" s="35" t="str">
        <f>IF(ISNUMBER(SMALL(Order_Form!$C:$C,1+($C59))),(VLOOKUP(SMALL(Order_Form!$C:$C,1+($C59)),Order_Form!$B:$Q,11,FALSE)),"")</f>
        <v/>
      </c>
      <c r="O59" s="35" t="str">
        <f>IF(ISNUMBER(SMALL(Order_Form!$C:$C,1+($C59))),(VLOOKUP(SMALL(Order_Form!$C:$C,1+($C59)),Order_Form!$B:$Q,12,FALSE)),"")</f>
        <v/>
      </c>
      <c r="P59" s="35" t="str">
        <f>IF(ISNUMBER(SMALL(Order_Form!$C:$C,1+($C59))),(VLOOKUP(SMALL(Order_Form!$C:$C,1+($C59)),Order_Form!$B:$Q,13,FALSE)),"")</f>
        <v/>
      </c>
      <c r="Q59" s="35" t="str">
        <f>IF(ISNUMBER(SMALL(Order_Form!$C:$C,1+($C59))),(VLOOKUP(SMALL(Order_Form!$C:$C,1+($C59)),Order_Form!$B:$Q,14,FALSE)),"")</f>
        <v/>
      </c>
      <c r="R59" s="35" t="str">
        <f>IF(ISNUMBER(SMALL(Order_Form!$C:$C,1+($C59))),(VLOOKUP(SMALL(Order_Form!$C:$C,1+($C59)),Order_Form!$B:$Q,15,FALSE)),"")</f>
        <v/>
      </c>
      <c r="U59" s="14">
        <f t="shared" si="0"/>
        <v>0</v>
      </c>
      <c r="V59" s="14">
        <f t="shared" si="1"/>
        <v>0</v>
      </c>
      <c r="W59" s="14">
        <f t="shared" si="2"/>
        <v>0</v>
      </c>
    </row>
    <row r="60" spans="3:23" ht="22.9" customHeight="1" x14ac:dyDescent="0.2">
      <c r="C60" s="14">
        <v>42</v>
      </c>
      <c r="D60" s="15" t="str">
        <f>IF(ISNUMBER(SMALL(Order_Form!$C:$C,1+($C60))),(VLOOKUP(SMALL(Order_Form!$C:$C,1+($C60)),Order_Form!$B:$Q,3,FALSE)),"")</f>
        <v/>
      </c>
      <c r="E60" s="35" t="str">
        <f>IF(ISNUMBER(SMALL(Order_Form!$C:$C,1+($C60))),(VLOOKUP(SMALL(Order_Form!$C:$C,1+($C60)),Order_Form!$B:$Q,4,FALSE)),"")</f>
        <v/>
      </c>
      <c r="F60" s="35" t="str">
        <f>IF(ISNUMBER(SMALL(Order_Form!$C:$C,1+($C60))),(VLOOKUP(SMALL(Order_Form!$C:$C,1+($C60)),Order_Form!$B:$Q,5,FALSE)),"")</f>
        <v/>
      </c>
      <c r="G60" s="35" t="str">
        <f>IF(ISNUMBER(SMALL(Order_Form!$C:$C,1+($C60))),(VLOOKUP(SMALL(Order_Form!$C:$C,1+($C60)),Order_Form!$B:$Q,6,FALSE)),"")</f>
        <v/>
      </c>
      <c r="H60" s="32" t="str">
        <f>IF(ISNUMBER(SMALL(Order_Form!$C:$C,1+($C60))),(VLOOKUP(SMALL(Order_Form!$C:$C,1+($C60)),Order_Form!$B:$Q,7,FALSE)),"")</f>
        <v/>
      </c>
      <c r="I60" s="15"/>
      <c r="J60" s="15"/>
      <c r="K60" s="35" t="str">
        <f>IF(ISNUMBER(SMALL(Order_Form!$C:$C,1+($C60))),(VLOOKUP(SMALL(Order_Form!$C:$C,1+($C60)),Order_Form!$B:$Q,8,FALSE)),"")</f>
        <v/>
      </c>
      <c r="L60" s="35" t="str">
        <f>IF(ISNUMBER(SMALL(Order_Form!$C:$C,1+($C60))),(VLOOKUP(SMALL(Order_Form!$C:$C,1+($C60)),Order_Form!$B:$Q,9,FALSE)),"")</f>
        <v/>
      </c>
      <c r="M60" s="35" t="str">
        <f>IF(ISNUMBER(SMALL(Order_Form!$C:$C,1+($C60))),(VLOOKUP(SMALL(Order_Form!$C:$C,1+($C60)),Order_Form!$B:$Q,10,FALSE)),"")</f>
        <v/>
      </c>
      <c r="N60" s="35" t="str">
        <f>IF(ISNUMBER(SMALL(Order_Form!$C:$C,1+($C60))),(VLOOKUP(SMALL(Order_Form!$C:$C,1+($C60)),Order_Form!$B:$Q,11,FALSE)),"")</f>
        <v/>
      </c>
      <c r="O60" s="35" t="str">
        <f>IF(ISNUMBER(SMALL(Order_Form!$C:$C,1+($C60))),(VLOOKUP(SMALL(Order_Form!$C:$C,1+($C60)),Order_Form!$B:$Q,12,FALSE)),"")</f>
        <v/>
      </c>
      <c r="P60" s="35" t="str">
        <f>IF(ISNUMBER(SMALL(Order_Form!$C:$C,1+($C60))),(VLOOKUP(SMALL(Order_Form!$C:$C,1+($C60)),Order_Form!$B:$Q,13,FALSE)),"")</f>
        <v/>
      </c>
      <c r="Q60" s="35" t="str">
        <f>IF(ISNUMBER(SMALL(Order_Form!$C:$C,1+($C60))),(VLOOKUP(SMALL(Order_Form!$C:$C,1+($C60)),Order_Form!$B:$Q,14,FALSE)),"")</f>
        <v/>
      </c>
      <c r="R60" s="35" t="str">
        <f>IF(ISNUMBER(SMALL(Order_Form!$C:$C,1+($C60))),(VLOOKUP(SMALL(Order_Form!$C:$C,1+($C60)),Order_Form!$B:$Q,15,FALSE)),"")</f>
        <v/>
      </c>
      <c r="U60" s="14">
        <f t="shared" si="0"/>
        <v>0</v>
      </c>
      <c r="V60" s="14">
        <f t="shared" si="1"/>
        <v>0</v>
      </c>
      <c r="W60" s="14">
        <f t="shared" si="2"/>
        <v>0</v>
      </c>
    </row>
    <row r="61" spans="3:23" ht="22.9" customHeight="1" x14ac:dyDescent="0.2">
      <c r="C61" s="14">
        <v>43</v>
      </c>
      <c r="D61" s="15" t="str">
        <f>IF(ISNUMBER(SMALL(Order_Form!$C:$C,1+($C61))),(VLOOKUP(SMALL(Order_Form!$C:$C,1+($C61)),Order_Form!$B:$Q,3,FALSE)),"")</f>
        <v/>
      </c>
      <c r="E61" s="35" t="str">
        <f>IF(ISNUMBER(SMALL(Order_Form!$C:$C,1+($C61))),(VLOOKUP(SMALL(Order_Form!$C:$C,1+($C61)),Order_Form!$B:$Q,4,FALSE)),"")</f>
        <v/>
      </c>
      <c r="F61" s="35" t="str">
        <f>IF(ISNUMBER(SMALL(Order_Form!$C:$C,1+($C61))),(VLOOKUP(SMALL(Order_Form!$C:$C,1+($C61)),Order_Form!$B:$Q,5,FALSE)),"")</f>
        <v/>
      </c>
      <c r="G61" s="35" t="str">
        <f>IF(ISNUMBER(SMALL(Order_Form!$C:$C,1+($C61))),(VLOOKUP(SMALL(Order_Form!$C:$C,1+($C61)),Order_Form!$B:$Q,6,FALSE)),"")</f>
        <v/>
      </c>
      <c r="H61" s="32" t="str">
        <f>IF(ISNUMBER(SMALL(Order_Form!$C:$C,1+($C61))),(VLOOKUP(SMALL(Order_Form!$C:$C,1+($C61)),Order_Form!$B:$Q,7,FALSE)),"")</f>
        <v/>
      </c>
      <c r="I61" s="15"/>
      <c r="J61" s="15"/>
      <c r="K61" s="35" t="str">
        <f>IF(ISNUMBER(SMALL(Order_Form!$C:$C,1+($C61))),(VLOOKUP(SMALL(Order_Form!$C:$C,1+($C61)),Order_Form!$B:$Q,8,FALSE)),"")</f>
        <v/>
      </c>
      <c r="L61" s="35" t="str">
        <f>IF(ISNUMBER(SMALL(Order_Form!$C:$C,1+($C61))),(VLOOKUP(SMALL(Order_Form!$C:$C,1+($C61)),Order_Form!$B:$Q,9,FALSE)),"")</f>
        <v/>
      </c>
      <c r="M61" s="35" t="str">
        <f>IF(ISNUMBER(SMALL(Order_Form!$C:$C,1+($C61))),(VLOOKUP(SMALL(Order_Form!$C:$C,1+($C61)),Order_Form!$B:$Q,10,FALSE)),"")</f>
        <v/>
      </c>
      <c r="N61" s="35" t="str">
        <f>IF(ISNUMBER(SMALL(Order_Form!$C:$C,1+($C61))),(VLOOKUP(SMALL(Order_Form!$C:$C,1+($C61)),Order_Form!$B:$Q,11,FALSE)),"")</f>
        <v/>
      </c>
      <c r="O61" s="35" t="str">
        <f>IF(ISNUMBER(SMALL(Order_Form!$C:$C,1+($C61))),(VLOOKUP(SMALL(Order_Form!$C:$C,1+($C61)),Order_Form!$B:$Q,12,FALSE)),"")</f>
        <v/>
      </c>
      <c r="P61" s="35" t="str">
        <f>IF(ISNUMBER(SMALL(Order_Form!$C:$C,1+($C61))),(VLOOKUP(SMALL(Order_Form!$C:$C,1+($C61)),Order_Form!$B:$Q,13,FALSE)),"")</f>
        <v/>
      </c>
      <c r="Q61" s="35" t="str">
        <f>IF(ISNUMBER(SMALL(Order_Form!$C:$C,1+($C61))),(VLOOKUP(SMALL(Order_Form!$C:$C,1+($C61)),Order_Form!$B:$Q,14,FALSE)),"")</f>
        <v/>
      </c>
      <c r="R61" s="35" t="str">
        <f>IF(ISNUMBER(SMALL(Order_Form!$C:$C,1+($C61))),(VLOOKUP(SMALL(Order_Form!$C:$C,1+($C61)),Order_Form!$B:$Q,15,FALSE)),"")</f>
        <v/>
      </c>
      <c r="U61" s="14">
        <f t="shared" si="0"/>
        <v>0</v>
      </c>
      <c r="V61" s="14">
        <f t="shared" si="1"/>
        <v>0</v>
      </c>
      <c r="W61" s="14">
        <f t="shared" si="2"/>
        <v>0</v>
      </c>
    </row>
    <row r="62" spans="3:23" ht="22.9" customHeight="1" x14ac:dyDescent="0.2">
      <c r="C62" s="14">
        <v>44</v>
      </c>
      <c r="D62" s="15" t="str">
        <f>IF(ISNUMBER(SMALL(Order_Form!$C:$C,1+($C62))),(VLOOKUP(SMALL(Order_Form!$C:$C,1+($C62)),Order_Form!$B:$Q,3,FALSE)),"")</f>
        <v/>
      </c>
      <c r="E62" s="35" t="str">
        <f>IF(ISNUMBER(SMALL(Order_Form!$C:$C,1+($C62))),(VLOOKUP(SMALL(Order_Form!$C:$C,1+($C62)),Order_Form!$B:$Q,4,FALSE)),"")</f>
        <v/>
      </c>
      <c r="F62" s="35" t="str">
        <f>IF(ISNUMBER(SMALL(Order_Form!$C:$C,1+($C62))),(VLOOKUP(SMALL(Order_Form!$C:$C,1+($C62)),Order_Form!$B:$Q,5,FALSE)),"")</f>
        <v/>
      </c>
      <c r="G62" s="35" t="str">
        <f>IF(ISNUMBER(SMALL(Order_Form!$C:$C,1+($C62))),(VLOOKUP(SMALL(Order_Form!$C:$C,1+($C62)),Order_Form!$B:$Q,6,FALSE)),"")</f>
        <v/>
      </c>
      <c r="H62" s="32" t="str">
        <f>IF(ISNUMBER(SMALL(Order_Form!$C:$C,1+($C62))),(VLOOKUP(SMALL(Order_Form!$C:$C,1+($C62)),Order_Form!$B:$Q,7,FALSE)),"")</f>
        <v/>
      </c>
      <c r="I62" s="15"/>
      <c r="J62" s="15"/>
      <c r="K62" s="35" t="str">
        <f>IF(ISNUMBER(SMALL(Order_Form!$C:$C,1+($C62))),(VLOOKUP(SMALL(Order_Form!$C:$C,1+($C62)),Order_Form!$B:$Q,8,FALSE)),"")</f>
        <v/>
      </c>
      <c r="L62" s="35" t="str">
        <f>IF(ISNUMBER(SMALL(Order_Form!$C:$C,1+($C62))),(VLOOKUP(SMALL(Order_Form!$C:$C,1+($C62)),Order_Form!$B:$Q,9,FALSE)),"")</f>
        <v/>
      </c>
      <c r="M62" s="35" t="str">
        <f>IF(ISNUMBER(SMALL(Order_Form!$C:$C,1+($C62))),(VLOOKUP(SMALL(Order_Form!$C:$C,1+($C62)),Order_Form!$B:$Q,10,FALSE)),"")</f>
        <v/>
      </c>
      <c r="N62" s="35" t="str">
        <f>IF(ISNUMBER(SMALL(Order_Form!$C:$C,1+($C62))),(VLOOKUP(SMALL(Order_Form!$C:$C,1+($C62)),Order_Form!$B:$Q,11,FALSE)),"")</f>
        <v/>
      </c>
      <c r="O62" s="35" t="str">
        <f>IF(ISNUMBER(SMALL(Order_Form!$C:$C,1+($C62))),(VLOOKUP(SMALL(Order_Form!$C:$C,1+($C62)),Order_Form!$B:$Q,12,FALSE)),"")</f>
        <v/>
      </c>
      <c r="P62" s="35" t="str">
        <f>IF(ISNUMBER(SMALL(Order_Form!$C:$C,1+($C62))),(VLOOKUP(SMALL(Order_Form!$C:$C,1+($C62)),Order_Form!$B:$Q,13,FALSE)),"")</f>
        <v/>
      </c>
      <c r="Q62" s="35" t="str">
        <f>IF(ISNUMBER(SMALL(Order_Form!$C:$C,1+($C62))),(VLOOKUP(SMALL(Order_Form!$C:$C,1+($C62)),Order_Form!$B:$Q,14,FALSE)),"")</f>
        <v/>
      </c>
      <c r="R62" s="35" t="str">
        <f>IF(ISNUMBER(SMALL(Order_Form!$C:$C,1+($C62))),(VLOOKUP(SMALL(Order_Form!$C:$C,1+($C62)),Order_Form!$B:$Q,15,FALSE)),"")</f>
        <v/>
      </c>
      <c r="U62" s="14">
        <f t="shared" si="0"/>
        <v>0</v>
      </c>
      <c r="V62" s="14">
        <f t="shared" si="1"/>
        <v>0</v>
      </c>
      <c r="W62" s="14">
        <f t="shared" si="2"/>
        <v>0</v>
      </c>
    </row>
    <row r="63" spans="3:23" ht="22.9" customHeight="1" x14ac:dyDescent="0.2">
      <c r="C63" s="14">
        <v>45</v>
      </c>
      <c r="D63" s="15" t="str">
        <f>IF(ISNUMBER(SMALL(Order_Form!$C:$C,1+($C63))),(VLOOKUP(SMALL(Order_Form!$C:$C,1+($C63)),Order_Form!$B:$Q,3,FALSE)),"")</f>
        <v/>
      </c>
      <c r="E63" s="35" t="str">
        <f>IF(ISNUMBER(SMALL(Order_Form!$C:$C,1+($C63))),(VLOOKUP(SMALL(Order_Form!$C:$C,1+($C63)),Order_Form!$B:$Q,4,FALSE)),"")</f>
        <v/>
      </c>
      <c r="F63" s="35" t="str">
        <f>IF(ISNUMBER(SMALL(Order_Form!$C:$C,1+($C63))),(VLOOKUP(SMALL(Order_Form!$C:$C,1+($C63)),Order_Form!$B:$Q,5,FALSE)),"")</f>
        <v/>
      </c>
      <c r="G63" s="35" t="str">
        <f>IF(ISNUMBER(SMALL(Order_Form!$C:$C,1+($C63))),(VLOOKUP(SMALL(Order_Form!$C:$C,1+($C63)),Order_Form!$B:$Q,6,FALSE)),"")</f>
        <v/>
      </c>
      <c r="H63" s="32" t="str">
        <f>IF(ISNUMBER(SMALL(Order_Form!$C:$C,1+($C63))),(VLOOKUP(SMALL(Order_Form!$C:$C,1+($C63)),Order_Form!$B:$Q,7,FALSE)),"")</f>
        <v/>
      </c>
      <c r="I63" s="15"/>
      <c r="J63" s="15"/>
      <c r="K63" s="35" t="str">
        <f>IF(ISNUMBER(SMALL(Order_Form!$C:$C,1+($C63))),(VLOOKUP(SMALL(Order_Form!$C:$C,1+($C63)),Order_Form!$B:$Q,8,FALSE)),"")</f>
        <v/>
      </c>
      <c r="L63" s="35" t="str">
        <f>IF(ISNUMBER(SMALL(Order_Form!$C:$C,1+($C63))),(VLOOKUP(SMALL(Order_Form!$C:$C,1+($C63)),Order_Form!$B:$Q,9,FALSE)),"")</f>
        <v/>
      </c>
      <c r="M63" s="35" t="str">
        <f>IF(ISNUMBER(SMALL(Order_Form!$C:$C,1+($C63))),(VLOOKUP(SMALL(Order_Form!$C:$C,1+($C63)),Order_Form!$B:$Q,10,FALSE)),"")</f>
        <v/>
      </c>
      <c r="N63" s="35" t="str">
        <f>IF(ISNUMBER(SMALL(Order_Form!$C:$C,1+($C63))),(VLOOKUP(SMALL(Order_Form!$C:$C,1+($C63)),Order_Form!$B:$Q,11,FALSE)),"")</f>
        <v/>
      </c>
      <c r="O63" s="35" t="str">
        <f>IF(ISNUMBER(SMALL(Order_Form!$C:$C,1+($C63))),(VLOOKUP(SMALL(Order_Form!$C:$C,1+($C63)),Order_Form!$B:$Q,12,FALSE)),"")</f>
        <v/>
      </c>
      <c r="P63" s="35" t="str">
        <f>IF(ISNUMBER(SMALL(Order_Form!$C:$C,1+($C63))),(VLOOKUP(SMALL(Order_Form!$C:$C,1+($C63)),Order_Form!$B:$Q,13,FALSE)),"")</f>
        <v/>
      </c>
      <c r="Q63" s="35" t="str">
        <f>IF(ISNUMBER(SMALL(Order_Form!$C:$C,1+($C63))),(VLOOKUP(SMALL(Order_Form!$C:$C,1+($C63)),Order_Form!$B:$Q,14,FALSE)),"")</f>
        <v/>
      </c>
      <c r="R63" s="35" t="str">
        <f>IF(ISNUMBER(SMALL(Order_Form!$C:$C,1+($C63))),(VLOOKUP(SMALL(Order_Form!$C:$C,1+($C63)),Order_Form!$B:$Q,15,FALSE)),"")</f>
        <v/>
      </c>
      <c r="U63" s="14">
        <f t="shared" si="0"/>
        <v>0</v>
      </c>
      <c r="V63" s="14">
        <f t="shared" si="1"/>
        <v>0</v>
      </c>
      <c r="W63" s="14">
        <f t="shared" si="2"/>
        <v>0</v>
      </c>
    </row>
    <row r="64" spans="3:23" ht="22.9" customHeight="1" x14ac:dyDescent="0.2">
      <c r="C64" s="14">
        <v>46</v>
      </c>
      <c r="D64" s="15" t="str">
        <f>IF(ISNUMBER(SMALL(Order_Form!$C:$C,1+($C64))),(VLOOKUP(SMALL(Order_Form!$C:$C,1+($C64)),Order_Form!$B:$Q,3,FALSE)),"")</f>
        <v/>
      </c>
      <c r="E64" s="35" t="str">
        <f>IF(ISNUMBER(SMALL(Order_Form!$C:$C,1+($C64))),(VLOOKUP(SMALL(Order_Form!$C:$C,1+($C64)),Order_Form!$B:$Q,4,FALSE)),"")</f>
        <v/>
      </c>
      <c r="F64" s="35" t="str">
        <f>IF(ISNUMBER(SMALL(Order_Form!$C:$C,1+($C64))),(VLOOKUP(SMALL(Order_Form!$C:$C,1+($C64)),Order_Form!$B:$Q,5,FALSE)),"")</f>
        <v/>
      </c>
      <c r="G64" s="35" t="str">
        <f>IF(ISNUMBER(SMALL(Order_Form!$C:$C,1+($C64))),(VLOOKUP(SMALL(Order_Form!$C:$C,1+($C64)),Order_Form!$B:$Q,6,FALSE)),"")</f>
        <v/>
      </c>
      <c r="H64" s="32" t="str">
        <f>IF(ISNUMBER(SMALL(Order_Form!$C:$C,1+($C64))),(VLOOKUP(SMALL(Order_Form!$C:$C,1+($C64)),Order_Form!$B:$Q,7,FALSE)),"")</f>
        <v/>
      </c>
      <c r="I64" s="15"/>
      <c r="J64" s="15"/>
      <c r="K64" s="35" t="str">
        <f>IF(ISNUMBER(SMALL(Order_Form!$C:$C,1+($C64))),(VLOOKUP(SMALL(Order_Form!$C:$C,1+($C64)),Order_Form!$B:$Q,8,FALSE)),"")</f>
        <v/>
      </c>
      <c r="L64" s="35" t="str">
        <f>IF(ISNUMBER(SMALL(Order_Form!$C:$C,1+($C64))),(VLOOKUP(SMALL(Order_Form!$C:$C,1+($C64)),Order_Form!$B:$Q,9,FALSE)),"")</f>
        <v/>
      </c>
      <c r="M64" s="35" t="str">
        <f>IF(ISNUMBER(SMALL(Order_Form!$C:$C,1+($C64))),(VLOOKUP(SMALL(Order_Form!$C:$C,1+($C64)),Order_Form!$B:$Q,10,FALSE)),"")</f>
        <v/>
      </c>
      <c r="N64" s="35" t="str">
        <f>IF(ISNUMBER(SMALL(Order_Form!$C:$C,1+($C64))),(VLOOKUP(SMALL(Order_Form!$C:$C,1+($C64)),Order_Form!$B:$Q,11,FALSE)),"")</f>
        <v/>
      </c>
      <c r="O64" s="35" t="str">
        <f>IF(ISNUMBER(SMALL(Order_Form!$C:$C,1+($C64))),(VLOOKUP(SMALL(Order_Form!$C:$C,1+($C64)),Order_Form!$B:$Q,12,FALSE)),"")</f>
        <v/>
      </c>
      <c r="P64" s="35" t="str">
        <f>IF(ISNUMBER(SMALL(Order_Form!$C:$C,1+($C64))),(VLOOKUP(SMALL(Order_Form!$C:$C,1+($C64)),Order_Form!$B:$Q,13,FALSE)),"")</f>
        <v/>
      </c>
      <c r="Q64" s="35" t="str">
        <f>IF(ISNUMBER(SMALL(Order_Form!$C:$C,1+($C64))),(VLOOKUP(SMALL(Order_Form!$C:$C,1+($C64)),Order_Form!$B:$Q,14,FALSE)),"")</f>
        <v/>
      </c>
      <c r="R64" s="35" t="str">
        <f>IF(ISNUMBER(SMALL(Order_Form!$C:$C,1+($C64))),(VLOOKUP(SMALL(Order_Form!$C:$C,1+($C64)),Order_Form!$B:$Q,15,FALSE)),"")</f>
        <v/>
      </c>
      <c r="U64" s="14">
        <f t="shared" si="0"/>
        <v>0</v>
      </c>
      <c r="V64" s="14">
        <f t="shared" si="1"/>
        <v>0</v>
      </c>
      <c r="W64" s="14">
        <f t="shared" si="2"/>
        <v>0</v>
      </c>
    </row>
    <row r="65" spans="3:23" ht="22.9" customHeight="1" x14ac:dyDescent="0.2">
      <c r="C65" s="14">
        <v>47</v>
      </c>
      <c r="D65" s="15" t="str">
        <f>IF(ISNUMBER(SMALL(Order_Form!$C:$C,1+($C65))),(VLOOKUP(SMALL(Order_Form!$C:$C,1+($C65)),Order_Form!$B:$Q,3,FALSE)),"")</f>
        <v/>
      </c>
      <c r="E65" s="35" t="str">
        <f>IF(ISNUMBER(SMALL(Order_Form!$C:$C,1+($C65))),(VLOOKUP(SMALL(Order_Form!$C:$C,1+($C65)),Order_Form!$B:$Q,4,FALSE)),"")</f>
        <v/>
      </c>
      <c r="F65" s="35" t="str">
        <f>IF(ISNUMBER(SMALL(Order_Form!$C:$C,1+($C65))),(VLOOKUP(SMALL(Order_Form!$C:$C,1+($C65)),Order_Form!$B:$Q,5,FALSE)),"")</f>
        <v/>
      </c>
      <c r="G65" s="35" t="str">
        <f>IF(ISNUMBER(SMALL(Order_Form!$C:$C,1+($C65))),(VLOOKUP(SMALL(Order_Form!$C:$C,1+($C65)),Order_Form!$B:$Q,6,FALSE)),"")</f>
        <v/>
      </c>
      <c r="H65" s="32" t="str">
        <f>IF(ISNUMBER(SMALL(Order_Form!$C:$C,1+($C65))),(VLOOKUP(SMALL(Order_Form!$C:$C,1+($C65)),Order_Form!$B:$Q,7,FALSE)),"")</f>
        <v/>
      </c>
      <c r="I65" s="15"/>
      <c r="J65" s="15"/>
      <c r="K65" s="35" t="str">
        <f>IF(ISNUMBER(SMALL(Order_Form!$C:$C,1+($C65))),(VLOOKUP(SMALL(Order_Form!$C:$C,1+($C65)),Order_Form!$B:$Q,8,FALSE)),"")</f>
        <v/>
      </c>
      <c r="L65" s="35" t="str">
        <f>IF(ISNUMBER(SMALL(Order_Form!$C:$C,1+($C65))),(VLOOKUP(SMALL(Order_Form!$C:$C,1+($C65)),Order_Form!$B:$Q,9,FALSE)),"")</f>
        <v/>
      </c>
      <c r="M65" s="35" t="str">
        <f>IF(ISNUMBER(SMALL(Order_Form!$C:$C,1+($C65))),(VLOOKUP(SMALL(Order_Form!$C:$C,1+($C65)),Order_Form!$B:$Q,10,FALSE)),"")</f>
        <v/>
      </c>
      <c r="N65" s="35" t="str">
        <f>IF(ISNUMBER(SMALL(Order_Form!$C:$C,1+($C65))),(VLOOKUP(SMALL(Order_Form!$C:$C,1+($C65)),Order_Form!$B:$Q,11,FALSE)),"")</f>
        <v/>
      </c>
      <c r="O65" s="35" t="str">
        <f>IF(ISNUMBER(SMALL(Order_Form!$C:$C,1+($C65))),(VLOOKUP(SMALL(Order_Form!$C:$C,1+($C65)),Order_Form!$B:$Q,12,FALSE)),"")</f>
        <v/>
      </c>
      <c r="P65" s="35" t="str">
        <f>IF(ISNUMBER(SMALL(Order_Form!$C:$C,1+($C65))),(VLOOKUP(SMALL(Order_Form!$C:$C,1+($C65)),Order_Form!$B:$Q,13,FALSE)),"")</f>
        <v/>
      </c>
      <c r="Q65" s="35" t="str">
        <f>IF(ISNUMBER(SMALL(Order_Form!$C:$C,1+($C65))),(VLOOKUP(SMALL(Order_Form!$C:$C,1+($C65)),Order_Form!$B:$Q,14,FALSE)),"")</f>
        <v/>
      </c>
      <c r="R65" s="35" t="str">
        <f>IF(ISNUMBER(SMALL(Order_Form!$C:$C,1+($C65))),(VLOOKUP(SMALL(Order_Form!$C:$C,1+($C65)),Order_Form!$B:$Q,15,FALSE)),"")</f>
        <v/>
      </c>
      <c r="U65" s="14">
        <f t="shared" si="0"/>
        <v>0</v>
      </c>
      <c r="V65" s="14">
        <f t="shared" si="1"/>
        <v>0</v>
      </c>
      <c r="W65" s="14">
        <f t="shared" si="2"/>
        <v>0</v>
      </c>
    </row>
    <row r="66" spans="3:23" ht="22.9" customHeight="1" x14ac:dyDescent="0.2">
      <c r="C66" s="14">
        <v>48</v>
      </c>
      <c r="D66" s="15" t="str">
        <f>IF(ISNUMBER(SMALL(Order_Form!$C:$C,1+($C66))),(VLOOKUP(SMALL(Order_Form!$C:$C,1+($C66)),Order_Form!$B:$Q,3,FALSE)),"")</f>
        <v/>
      </c>
      <c r="E66" s="35" t="str">
        <f>IF(ISNUMBER(SMALL(Order_Form!$C:$C,1+($C66))),(VLOOKUP(SMALL(Order_Form!$C:$C,1+($C66)),Order_Form!$B:$Q,4,FALSE)),"")</f>
        <v/>
      </c>
      <c r="F66" s="35" t="str">
        <f>IF(ISNUMBER(SMALL(Order_Form!$C:$C,1+($C66))),(VLOOKUP(SMALL(Order_Form!$C:$C,1+($C66)),Order_Form!$B:$Q,5,FALSE)),"")</f>
        <v/>
      </c>
      <c r="G66" s="35" t="str">
        <f>IF(ISNUMBER(SMALL(Order_Form!$C:$C,1+($C66))),(VLOOKUP(SMALL(Order_Form!$C:$C,1+($C66)),Order_Form!$B:$Q,6,FALSE)),"")</f>
        <v/>
      </c>
      <c r="H66" s="32" t="str">
        <f>IF(ISNUMBER(SMALL(Order_Form!$C:$C,1+($C66))),(VLOOKUP(SMALL(Order_Form!$C:$C,1+($C66)),Order_Form!$B:$Q,7,FALSE)),"")</f>
        <v/>
      </c>
      <c r="I66" s="15"/>
      <c r="J66" s="15"/>
      <c r="K66" s="35" t="str">
        <f>IF(ISNUMBER(SMALL(Order_Form!$C:$C,1+($C66))),(VLOOKUP(SMALL(Order_Form!$C:$C,1+($C66)),Order_Form!$B:$Q,8,FALSE)),"")</f>
        <v/>
      </c>
      <c r="L66" s="35" t="str">
        <f>IF(ISNUMBER(SMALL(Order_Form!$C:$C,1+($C66))),(VLOOKUP(SMALL(Order_Form!$C:$C,1+($C66)),Order_Form!$B:$Q,9,FALSE)),"")</f>
        <v/>
      </c>
      <c r="M66" s="35" t="str">
        <f>IF(ISNUMBER(SMALL(Order_Form!$C:$C,1+($C66))),(VLOOKUP(SMALL(Order_Form!$C:$C,1+($C66)),Order_Form!$B:$Q,10,FALSE)),"")</f>
        <v/>
      </c>
      <c r="N66" s="35" t="str">
        <f>IF(ISNUMBER(SMALL(Order_Form!$C:$C,1+($C66))),(VLOOKUP(SMALL(Order_Form!$C:$C,1+($C66)),Order_Form!$B:$Q,11,FALSE)),"")</f>
        <v/>
      </c>
      <c r="O66" s="35" t="str">
        <f>IF(ISNUMBER(SMALL(Order_Form!$C:$C,1+($C66))),(VLOOKUP(SMALL(Order_Form!$C:$C,1+($C66)),Order_Form!$B:$Q,12,FALSE)),"")</f>
        <v/>
      </c>
      <c r="P66" s="35" t="str">
        <f>IF(ISNUMBER(SMALL(Order_Form!$C:$C,1+($C66))),(VLOOKUP(SMALL(Order_Form!$C:$C,1+($C66)),Order_Form!$B:$Q,13,FALSE)),"")</f>
        <v/>
      </c>
      <c r="Q66" s="35" t="str">
        <f>IF(ISNUMBER(SMALL(Order_Form!$C:$C,1+($C66))),(VLOOKUP(SMALL(Order_Form!$C:$C,1+($C66)),Order_Form!$B:$Q,14,FALSE)),"")</f>
        <v/>
      </c>
      <c r="R66" s="35" t="str">
        <f>IF(ISNUMBER(SMALL(Order_Form!$C:$C,1+($C66))),(VLOOKUP(SMALL(Order_Form!$C:$C,1+($C66)),Order_Form!$B:$Q,15,FALSE)),"")</f>
        <v/>
      </c>
      <c r="U66" s="14">
        <f t="shared" si="0"/>
        <v>0</v>
      </c>
      <c r="V66" s="14">
        <f t="shared" si="1"/>
        <v>0</v>
      </c>
      <c r="W66" s="14">
        <f t="shared" si="2"/>
        <v>0</v>
      </c>
    </row>
    <row r="67" spans="3:23" ht="22.9" customHeight="1" x14ac:dyDescent="0.2">
      <c r="C67" s="14">
        <v>49</v>
      </c>
      <c r="D67" s="15" t="str">
        <f>IF(ISNUMBER(SMALL(Order_Form!$C:$C,1+($C67))),(VLOOKUP(SMALL(Order_Form!$C:$C,1+($C67)),Order_Form!$B:$Q,3,FALSE)),"")</f>
        <v/>
      </c>
      <c r="E67" s="35" t="str">
        <f>IF(ISNUMBER(SMALL(Order_Form!$C:$C,1+($C67))),(VLOOKUP(SMALL(Order_Form!$C:$C,1+($C67)),Order_Form!$B:$Q,4,FALSE)),"")</f>
        <v/>
      </c>
      <c r="F67" s="35" t="str">
        <f>IF(ISNUMBER(SMALL(Order_Form!$C:$C,1+($C67))),(VLOOKUP(SMALL(Order_Form!$C:$C,1+($C67)),Order_Form!$B:$Q,5,FALSE)),"")</f>
        <v/>
      </c>
      <c r="G67" s="35" t="str">
        <f>IF(ISNUMBER(SMALL(Order_Form!$C:$C,1+($C67))),(VLOOKUP(SMALL(Order_Form!$C:$C,1+($C67)),Order_Form!$B:$Q,6,FALSE)),"")</f>
        <v/>
      </c>
      <c r="H67" s="32" t="str">
        <f>IF(ISNUMBER(SMALL(Order_Form!$C:$C,1+($C67))),(VLOOKUP(SMALL(Order_Form!$C:$C,1+($C67)),Order_Form!$B:$Q,7,FALSE)),"")</f>
        <v/>
      </c>
      <c r="I67" s="15"/>
      <c r="J67" s="15"/>
      <c r="K67" s="35" t="str">
        <f>IF(ISNUMBER(SMALL(Order_Form!$C:$C,1+($C67))),(VLOOKUP(SMALL(Order_Form!$C:$C,1+($C67)),Order_Form!$B:$Q,8,FALSE)),"")</f>
        <v/>
      </c>
      <c r="L67" s="35" t="str">
        <f>IF(ISNUMBER(SMALL(Order_Form!$C:$C,1+($C67))),(VLOOKUP(SMALL(Order_Form!$C:$C,1+($C67)),Order_Form!$B:$Q,9,FALSE)),"")</f>
        <v/>
      </c>
      <c r="M67" s="35" t="str">
        <f>IF(ISNUMBER(SMALL(Order_Form!$C:$C,1+($C67))),(VLOOKUP(SMALL(Order_Form!$C:$C,1+($C67)),Order_Form!$B:$Q,10,FALSE)),"")</f>
        <v/>
      </c>
      <c r="N67" s="35" t="str">
        <f>IF(ISNUMBER(SMALL(Order_Form!$C:$C,1+($C67))),(VLOOKUP(SMALL(Order_Form!$C:$C,1+($C67)),Order_Form!$B:$Q,11,FALSE)),"")</f>
        <v/>
      </c>
      <c r="O67" s="35" t="str">
        <f>IF(ISNUMBER(SMALL(Order_Form!$C:$C,1+($C67))),(VLOOKUP(SMALL(Order_Form!$C:$C,1+($C67)),Order_Form!$B:$Q,12,FALSE)),"")</f>
        <v/>
      </c>
      <c r="P67" s="35" t="str">
        <f>IF(ISNUMBER(SMALL(Order_Form!$C:$C,1+($C67))),(VLOOKUP(SMALL(Order_Form!$C:$C,1+($C67)),Order_Form!$B:$Q,13,FALSE)),"")</f>
        <v/>
      </c>
      <c r="Q67" s="35" t="str">
        <f>IF(ISNUMBER(SMALL(Order_Form!$C:$C,1+($C67))),(VLOOKUP(SMALL(Order_Form!$C:$C,1+($C67)),Order_Form!$B:$Q,14,FALSE)),"")</f>
        <v/>
      </c>
      <c r="R67" s="35" t="str">
        <f>IF(ISNUMBER(SMALL(Order_Form!$C:$C,1+($C67))),(VLOOKUP(SMALL(Order_Form!$C:$C,1+($C67)),Order_Form!$B:$Q,15,FALSE)),"")</f>
        <v/>
      </c>
      <c r="U67" s="14">
        <f t="shared" si="0"/>
        <v>0</v>
      </c>
      <c r="V67" s="14">
        <f t="shared" si="1"/>
        <v>0</v>
      </c>
      <c r="W67" s="14">
        <f t="shared" si="2"/>
        <v>0</v>
      </c>
    </row>
    <row r="68" spans="3:23" ht="22.9" customHeight="1" x14ac:dyDescent="0.2">
      <c r="C68" s="14">
        <v>50</v>
      </c>
      <c r="D68" s="15" t="str">
        <f>IF(ISNUMBER(SMALL(Order_Form!$C:$C,1+($C68))),(VLOOKUP(SMALL(Order_Form!$C:$C,1+($C68)),Order_Form!$B:$Q,3,FALSE)),"")</f>
        <v/>
      </c>
      <c r="E68" s="35" t="str">
        <f>IF(ISNUMBER(SMALL(Order_Form!$C:$C,1+($C68))),(VLOOKUP(SMALL(Order_Form!$C:$C,1+($C68)),Order_Form!$B:$Q,4,FALSE)),"")</f>
        <v/>
      </c>
      <c r="F68" s="35" t="str">
        <f>IF(ISNUMBER(SMALL(Order_Form!$C:$C,1+($C68))),(VLOOKUP(SMALL(Order_Form!$C:$C,1+($C68)),Order_Form!$B:$Q,5,FALSE)),"")</f>
        <v/>
      </c>
      <c r="G68" s="35" t="str">
        <f>IF(ISNUMBER(SMALL(Order_Form!$C:$C,1+($C68))),(VLOOKUP(SMALL(Order_Form!$C:$C,1+($C68)),Order_Form!$B:$Q,6,FALSE)),"")</f>
        <v/>
      </c>
      <c r="H68" s="32" t="str">
        <f>IF(ISNUMBER(SMALL(Order_Form!$C:$C,1+($C68))),(VLOOKUP(SMALL(Order_Form!$C:$C,1+($C68)),Order_Form!$B:$Q,7,FALSE)),"")</f>
        <v/>
      </c>
      <c r="I68" s="15"/>
      <c r="J68" s="15"/>
      <c r="K68" s="35" t="str">
        <f>IF(ISNUMBER(SMALL(Order_Form!$C:$C,1+($C68))),(VLOOKUP(SMALL(Order_Form!$C:$C,1+($C68)),Order_Form!$B:$Q,8,FALSE)),"")</f>
        <v/>
      </c>
      <c r="L68" s="35" t="str">
        <f>IF(ISNUMBER(SMALL(Order_Form!$C:$C,1+($C68))),(VLOOKUP(SMALL(Order_Form!$C:$C,1+($C68)),Order_Form!$B:$Q,9,FALSE)),"")</f>
        <v/>
      </c>
      <c r="M68" s="35" t="str">
        <f>IF(ISNUMBER(SMALL(Order_Form!$C:$C,1+($C68))),(VLOOKUP(SMALL(Order_Form!$C:$C,1+($C68)),Order_Form!$B:$Q,10,FALSE)),"")</f>
        <v/>
      </c>
      <c r="N68" s="35" t="str">
        <f>IF(ISNUMBER(SMALL(Order_Form!$C:$C,1+($C68))),(VLOOKUP(SMALL(Order_Form!$C:$C,1+($C68)),Order_Form!$B:$Q,11,FALSE)),"")</f>
        <v/>
      </c>
      <c r="O68" s="35" t="str">
        <f>IF(ISNUMBER(SMALL(Order_Form!$C:$C,1+($C68))),(VLOOKUP(SMALL(Order_Form!$C:$C,1+($C68)),Order_Form!$B:$Q,12,FALSE)),"")</f>
        <v/>
      </c>
      <c r="P68" s="35" t="str">
        <f>IF(ISNUMBER(SMALL(Order_Form!$C:$C,1+($C68))),(VLOOKUP(SMALL(Order_Form!$C:$C,1+($C68)),Order_Form!$B:$Q,13,FALSE)),"")</f>
        <v/>
      </c>
      <c r="Q68" s="35" t="str">
        <f>IF(ISNUMBER(SMALL(Order_Form!$C:$C,1+($C68))),(VLOOKUP(SMALL(Order_Form!$C:$C,1+($C68)),Order_Form!$B:$Q,14,FALSE)),"")</f>
        <v/>
      </c>
      <c r="R68" s="35" t="str">
        <f>IF(ISNUMBER(SMALL(Order_Form!$C:$C,1+($C68))),(VLOOKUP(SMALL(Order_Form!$C:$C,1+($C68)),Order_Form!$B:$Q,15,FALSE)),"")</f>
        <v/>
      </c>
      <c r="U68" s="14">
        <f t="shared" si="0"/>
        <v>0</v>
      </c>
      <c r="V68" s="14">
        <f t="shared" si="1"/>
        <v>0</v>
      </c>
      <c r="W68" s="14">
        <f t="shared" si="2"/>
        <v>0</v>
      </c>
    </row>
    <row r="69" spans="3:23" ht="22.9" customHeight="1" x14ac:dyDescent="0.2">
      <c r="C69" s="14">
        <v>51</v>
      </c>
      <c r="D69" s="15" t="str">
        <f>IF(ISNUMBER(SMALL(Order_Form!$C:$C,1+($C69))),(VLOOKUP(SMALL(Order_Form!$C:$C,1+($C69)),Order_Form!$B:$Q,3,FALSE)),"")</f>
        <v/>
      </c>
      <c r="E69" s="35" t="str">
        <f>IF(ISNUMBER(SMALL(Order_Form!$C:$C,1+($C69))),(VLOOKUP(SMALL(Order_Form!$C:$C,1+($C69)),Order_Form!$B:$Q,4,FALSE)),"")</f>
        <v/>
      </c>
      <c r="F69" s="35" t="str">
        <f>IF(ISNUMBER(SMALL(Order_Form!$C:$C,1+($C69))),(VLOOKUP(SMALL(Order_Form!$C:$C,1+($C69)),Order_Form!$B:$Q,5,FALSE)),"")</f>
        <v/>
      </c>
      <c r="G69" s="35" t="str">
        <f>IF(ISNUMBER(SMALL(Order_Form!$C:$C,1+($C69))),(VLOOKUP(SMALL(Order_Form!$C:$C,1+($C69)),Order_Form!$B:$Q,6,FALSE)),"")</f>
        <v/>
      </c>
      <c r="H69" s="32" t="str">
        <f>IF(ISNUMBER(SMALL(Order_Form!$C:$C,1+($C69))),(VLOOKUP(SMALL(Order_Form!$C:$C,1+($C69)),Order_Form!$B:$Q,7,FALSE)),"")</f>
        <v/>
      </c>
      <c r="I69" s="15"/>
      <c r="J69" s="15"/>
      <c r="K69" s="35" t="str">
        <f>IF(ISNUMBER(SMALL(Order_Form!$C:$C,1+($C69))),(VLOOKUP(SMALL(Order_Form!$C:$C,1+($C69)),Order_Form!$B:$Q,8,FALSE)),"")</f>
        <v/>
      </c>
      <c r="L69" s="35" t="str">
        <f>IF(ISNUMBER(SMALL(Order_Form!$C:$C,1+($C69))),(VLOOKUP(SMALL(Order_Form!$C:$C,1+($C69)),Order_Form!$B:$Q,9,FALSE)),"")</f>
        <v/>
      </c>
      <c r="M69" s="35" t="str">
        <f>IF(ISNUMBER(SMALL(Order_Form!$C:$C,1+($C69))),(VLOOKUP(SMALL(Order_Form!$C:$C,1+($C69)),Order_Form!$B:$Q,10,FALSE)),"")</f>
        <v/>
      </c>
      <c r="N69" s="35" t="str">
        <f>IF(ISNUMBER(SMALL(Order_Form!$C:$C,1+($C69))),(VLOOKUP(SMALL(Order_Form!$C:$C,1+($C69)),Order_Form!$B:$Q,11,FALSE)),"")</f>
        <v/>
      </c>
      <c r="O69" s="35" t="str">
        <f>IF(ISNUMBER(SMALL(Order_Form!$C:$C,1+($C69))),(VLOOKUP(SMALL(Order_Form!$C:$C,1+($C69)),Order_Form!$B:$Q,12,FALSE)),"")</f>
        <v/>
      </c>
      <c r="P69" s="35" t="str">
        <f>IF(ISNUMBER(SMALL(Order_Form!$C:$C,1+($C69))),(VLOOKUP(SMALL(Order_Form!$C:$C,1+($C69)),Order_Form!$B:$Q,13,FALSE)),"")</f>
        <v/>
      </c>
      <c r="Q69" s="35" t="str">
        <f>IF(ISNUMBER(SMALL(Order_Form!$C:$C,1+($C69))),(VLOOKUP(SMALL(Order_Form!$C:$C,1+($C69)),Order_Form!$B:$Q,14,FALSE)),"")</f>
        <v/>
      </c>
      <c r="R69" s="35" t="str">
        <f>IF(ISNUMBER(SMALL(Order_Form!$C:$C,1+($C69))),(VLOOKUP(SMALL(Order_Form!$C:$C,1+($C69)),Order_Form!$B:$Q,15,FALSE)),"")</f>
        <v/>
      </c>
      <c r="U69" s="14">
        <f t="shared" si="0"/>
        <v>0</v>
      </c>
      <c r="V69" s="14">
        <f t="shared" si="1"/>
        <v>0</v>
      </c>
      <c r="W69" s="14">
        <f t="shared" si="2"/>
        <v>0</v>
      </c>
    </row>
    <row r="70" spans="3:23" ht="22.9" customHeight="1" x14ac:dyDescent="0.2">
      <c r="C70" s="14">
        <v>52</v>
      </c>
      <c r="D70" s="15" t="str">
        <f>IF(ISNUMBER(SMALL(Order_Form!$C:$C,1+($C70))),(VLOOKUP(SMALL(Order_Form!$C:$C,1+($C70)),Order_Form!$B:$Q,3,FALSE)),"")</f>
        <v/>
      </c>
      <c r="E70" s="35" t="str">
        <f>IF(ISNUMBER(SMALL(Order_Form!$C:$C,1+($C70))),(VLOOKUP(SMALL(Order_Form!$C:$C,1+($C70)),Order_Form!$B:$Q,4,FALSE)),"")</f>
        <v/>
      </c>
      <c r="F70" s="35" t="str">
        <f>IF(ISNUMBER(SMALL(Order_Form!$C:$C,1+($C70))),(VLOOKUP(SMALL(Order_Form!$C:$C,1+($C70)),Order_Form!$B:$Q,5,FALSE)),"")</f>
        <v/>
      </c>
      <c r="G70" s="35" t="str">
        <f>IF(ISNUMBER(SMALL(Order_Form!$C:$C,1+($C70))),(VLOOKUP(SMALL(Order_Form!$C:$C,1+($C70)),Order_Form!$B:$Q,6,FALSE)),"")</f>
        <v/>
      </c>
      <c r="H70" s="32" t="str">
        <f>IF(ISNUMBER(SMALL(Order_Form!$C:$C,1+($C70))),(VLOOKUP(SMALL(Order_Form!$C:$C,1+($C70)),Order_Form!$B:$Q,7,FALSE)),"")</f>
        <v/>
      </c>
      <c r="I70" s="15"/>
      <c r="J70" s="15"/>
      <c r="K70" s="35" t="str">
        <f>IF(ISNUMBER(SMALL(Order_Form!$C:$C,1+($C70))),(VLOOKUP(SMALL(Order_Form!$C:$C,1+($C70)),Order_Form!$B:$Q,8,FALSE)),"")</f>
        <v/>
      </c>
      <c r="L70" s="35" t="str">
        <f>IF(ISNUMBER(SMALL(Order_Form!$C:$C,1+($C70))),(VLOOKUP(SMALL(Order_Form!$C:$C,1+($C70)),Order_Form!$B:$Q,9,FALSE)),"")</f>
        <v/>
      </c>
      <c r="M70" s="35" t="str">
        <f>IF(ISNUMBER(SMALL(Order_Form!$C:$C,1+($C70))),(VLOOKUP(SMALL(Order_Form!$C:$C,1+($C70)),Order_Form!$B:$Q,10,FALSE)),"")</f>
        <v/>
      </c>
      <c r="N70" s="35" t="str">
        <f>IF(ISNUMBER(SMALL(Order_Form!$C:$C,1+($C70))),(VLOOKUP(SMALL(Order_Form!$C:$C,1+($C70)),Order_Form!$B:$Q,11,FALSE)),"")</f>
        <v/>
      </c>
      <c r="O70" s="35" t="str">
        <f>IF(ISNUMBER(SMALL(Order_Form!$C:$C,1+($C70))),(VLOOKUP(SMALL(Order_Form!$C:$C,1+($C70)),Order_Form!$B:$Q,12,FALSE)),"")</f>
        <v/>
      </c>
      <c r="P70" s="35" t="str">
        <f>IF(ISNUMBER(SMALL(Order_Form!$C:$C,1+($C70))),(VLOOKUP(SMALL(Order_Form!$C:$C,1+($C70)),Order_Form!$B:$Q,13,FALSE)),"")</f>
        <v/>
      </c>
      <c r="Q70" s="35" t="str">
        <f>IF(ISNUMBER(SMALL(Order_Form!$C:$C,1+($C70))),(VLOOKUP(SMALL(Order_Form!$C:$C,1+($C70)),Order_Form!$B:$Q,14,FALSE)),"")</f>
        <v/>
      </c>
      <c r="R70" s="35" t="str">
        <f>IF(ISNUMBER(SMALL(Order_Form!$C:$C,1+($C70))),(VLOOKUP(SMALL(Order_Form!$C:$C,1+($C70)),Order_Form!$B:$Q,15,FALSE)),"")</f>
        <v/>
      </c>
      <c r="U70" s="14">
        <f t="shared" si="0"/>
        <v>0</v>
      </c>
      <c r="V70" s="14">
        <f t="shared" si="1"/>
        <v>0</v>
      </c>
      <c r="W70" s="14">
        <f t="shared" si="2"/>
        <v>0</v>
      </c>
    </row>
    <row r="71" spans="3:23" ht="22.9" customHeight="1" x14ac:dyDescent="0.2">
      <c r="C71" s="14">
        <v>53</v>
      </c>
      <c r="D71" s="15" t="str">
        <f>IF(ISNUMBER(SMALL(Order_Form!$C:$C,1+($C71))),(VLOOKUP(SMALL(Order_Form!$C:$C,1+($C71)),Order_Form!$B:$Q,3,FALSE)),"")</f>
        <v/>
      </c>
      <c r="E71" s="35" t="str">
        <f>IF(ISNUMBER(SMALL(Order_Form!$C:$C,1+($C71))),(VLOOKUP(SMALL(Order_Form!$C:$C,1+($C71)),Order_Form!$B:$Q,4,FALSE)),"")</f>
        <v/>
      </c>
      <c r="F71" s="35" t="str">
        <f>IF(ISNUMBER(SMALL(Order_Form!$C:$C,1+($C71))),(VLOOKUP(SMALL(Order_Form!$C:$C,1+($C71)),Order_Form!$B:$Q,5,FALSE)),"")</f>
        <v/>
      </c>
      <c r="G71" s="35" t="str">
        <f>IF(ISNUMBER(SMALL(Order_Form!$C:$C,1+($C71))),(VLOOKUP(SMALL(Order_Form!$C:$C,1+($C71)),Order_Form!$B:$Q,6,FALSE)),"")</f>
        <v/>
      </c>
      <c r="H71" s="32" t="str">
        <f>IF(ISNUMBER(SMALL(Order_Form!$C:$C,1+($C71))),(VLOOKUP(SMALL(Order_Form!$C:$C,1+($C71)),Order_Form!$B:$Q,7,FALSE)),"")</f>
        <v/>
      </c>
      <c r="I71" s="15"/>
      <c r="J71" s="15"/>
      <c r="K71" s="35" t="str">
        <f>IF(ISNUMBER(SMALL(Order_Form!$C:$C,1+($C71))),(VLOOKUP(SMALL(Order_Form!$C:$C,1+($C71)),Order_Form!$B:$Q,8,FALSE)),"")</f>
        <v/>
      </c>
      <c r="L71" s="35" t="str">
        <f>IF(ISNUMBER(SMALL(Order_Form!$C:$C,1+($C71))),(VLOOKUP(SMALL(Order_Form!$C:$C,1+($C71)),Order_Form!$B:$Q,9,FALSE)),"")</f>
        <v/>
      </c>
      <c r="M71" s="35" t="str">
        <f>IF(ISNUMBER(SMALL(Order_Form!$C:$C,1+($C71))),(VLOOKUP(SMALL(Order_Form!$C:$C,1+($C71)),Order_Form!$B:$Q,10,FALSE)),"")</f>
        <v/>
      </c>
      <c r="N71" s="35" t="str">
        <f>IF(ISNUMBER(SMALL(Order_Form!$C:$C,1+($C71))),(VLOOKUP(SMALL(Order_Form!$C:$C,1+($C71)),Order_Form!$B:$Q,11,FALSE)),"")</f>
        <v/>
      </c>
      <c r="O71" s="35" t="str">
        <f>IF(ISNUMBER(SMALL(Order_Form!$C:$C,1+($C71))),(VLOOKUP(SMALL(Order_Form!$C:$C,1+($C71)),Order_Form!$B:$Q,12,FALSE)),"")</f>
        <v/>
      </c>
      <c r="P71" s="35" t="str">
        <f>IF(ISNUMBER(SMALL(Order_Form!$C:$C,1+($C71))),(VLOOKUP(SMALL(Order_Form!$C:$C,1+($C71)),Order_Form!$B:$Q,13,FALSE)),"")</f>
        <v/>
      </c>
      <c r="Q71" s="35" t="str">
        <f>IF(ISNUMBER(SMALL(Order_Form!$C:$C,1+($C71))),(VLOOKUP(SMALL(Order_Form!$C:$C,1+($C71)),Order_Form!$B:$Q,14,FALSE)),"")</f>
        <v/>
      </c>
      <c r="R71" s="35" t="str">
        <f>IF(ISNUMBER(SMALL(Order_Form!$C:$C,1+($C71))),(VLOOKUP(SMALL(Order_Form!$C:$C,1+($C71)),Order_Form!$B:$Q,15,FALSE)),"")</f>
        <v/>
      </c>
      <c r="U71" s="14">
        <f t="shared" si="0"/>
        <v>0</v>
      </c>
      <c r="V71" s="14">
        <f t="shared" si="1"/>
        <v>0</v>
      </c>
      <c r="W71" s="14">
        <f t="shared" si="2"/>
        <v>0</v>
      </c>
    </row>
    <row r="72" spans="3:23" ht="22.9" customHeight="1" x14ac:dyDescent="0.2">
      <c r="C72" s="14">
        <v>54</v>
      </c>
      <c r="D72" s="15" t="str">
        <f>IF(ISNUMBER(SMALL(Order_Form!$C:$C,1+($C72))),(VLOOKUP(SMALL(Order_Form!$C:$C,1+($C72)),Order_Form!$B:$Q,3,FALSE)),"")</f>
        <v/>
      </c>
      <c r="E72" s="35" t="str">
        <f>IF(ISNUMBER(SMALL(Order_Form!$C:$C,1+($C72))),(VLOOKUP(SMALL(Order_Form!$C:$C,1+($C72)),Order_Form!$B:$Q,4,FALSE)),"")</f>
        <v/>
      </c>
      <c r="F72" s="35" t="str">
        <f>IF(ISNUMBER(SMALL(Order_Form!$C:$C,1+($C72))),(VLOOKUP(SMALL(Order_Form!$C:$C,1+($C72)),Order_Form!$B:$Q,5,FALSE)),"")</f>
        <v/>
      </c>
      <c r="G72" s="35" t="str">
        <f>IF(ISNUMBER(SMALL(Order_Form!$C:$C,1+($C72))),(VLOOKUP(SMALL(Order_Form!$C:$C,1+($C72)),Order_Form!$B:$Q,6,FALSE)),"")</f>
        <v/>
      </c>
      <c r="H72" s="32" t="str">
        <f>IF(ISNUMBER(SMALL(Order_Form!$C:$C,1+($C72))),(VLOOKUP(SMALL(Order_Form!$C:$C,1+($C72)),Order_Form!$B:$Q,7,FALSE)),"")</f>
        <v/>
      </c>
      <c r="I72" s="15"/>
      <c r="J72" s="15"/>
      <c r="K72" s="35" t="str">
        <f>IF(ISNUMBER(SMALL(Order_Form!$C:$C,1+($C72))),(VLOOKUP(SMALL(Order_Form!$C:$C,1+($C72)),Order_Form!$B:$Q,8,FALSE)),"")</f>
        <v/>
      </c>
      <c r="L72" s="35" t="str">
        <f>IF(ISNUMBER(SMALL(Order_Form!$C:$C,1+($C72))),(VLOOKUP(SMALL(Order_Form!$C:$C,1+($C72)),Order_Form!$B:$Q,9,FALSE)),"")</f>
        <v/>
      </c>
      <c r="M72" s="35" t="str">
        <f>IF(ISNUMBER(SMALL(Order_Form!$C:$C,1+($C72))),(VLOOKUP(SMALL(Order_Form!$C:$C,1+($C72)),Order_Form!$B:$Q,10,FALSE)),"")</f>
        <v/>
      </c>
      <c r="N72" s="35" t="str">
        <f>IF(ISNUMBER(SMALL(Order_Form!$C:$C,1+($C72))),(VLOOKUP(SMALL(Order_Form!$C:$C,1+($C72)),Order_Form!$B:$Q,11,FALSE)),"")</f>
        <v/>
      </c>
      <c r="O72" s="35" t="str">
        <f>IF(ISNUMBER(SMALL(Order_Form!$C:$C,1+($C72))),(VLOOKUP(SMALL(Order_Form!$C:$C,1+($C72)),Order_Form!$B:$Q,12,FALSE)),"")</f>
        <v/>
      </c>
      <c r="P72" s="35" t="str">
        <f>IF(ISNUMBER(SMALL(Order_Form!$C:$C,1+($C72))),(VLOOKUP(SMALL(Order_Form!$C:$C,1+($C72)),Order_Form!$B:$Q,13,FALSE)),"")</f>
        <v/>
      </c>
      <c r="Q72" s="35" t="str">
        <f>IF(ISNUMBER(SMALL(Order_Form!$C:$C,1+($C72))),(VLOOKUP(SMALL(Order_Form!$C:$C,1+($C72)),Order_Form!$B:$Q,14,FALSE)),"")</f>
        <v/>
      </c>
      <c r="R72" s="35" t="str">
        <f>IF(ISNUMBER(SMALL(Order_Form!$C:$C,1+($C72))),(VLOOKUP(SMALL(Order_Form!$C:$C,1+($C72)),Order_Form!$B:$Q,15,FALSE)),"")</f>
        <v/>
      </c>
      <c r="U72" s="14">
        <f t="shared" si="0"/>
        <v>0</v>
      </c>
      <c r="V72" s="14">
        <f t="shared" si="1"/>
        <v>0</v>
      </c>
      <c r="W72" s="14">
        <f t="shared" si="2"/>
        <v>0</v>
      </c>
    </row>
    <row r="73" spans="3:23" ht="22.9" customHeight="1" x14ac:dyDescent="0.2">
      <c r="C73" s="14">
        <v>55</v>
      </c>
      <c r="D73" s="15" t="str">
        <f>IF(ISNUMBER(SMALL(Order_Form!$C:$C,1+($C73))),(VLOOKUP(SMALL(Order_Form!$C:$C,1+($C73)),Order_Form!$B:$Q,3,FALSE)),"")</f>
        <v/>
      </c>
      <c r="E73" s="35" t="str">
        <f>IF(ISNUMBER(SMALL(Order_Form!$C:$C,1+($C73))),(VLOOKUP(SMALL(Order_Form!$C:$C,1+($C73)),Order_Form!$B:$Q,4,FALSE)),"")</f>
        <v/>
      </c>
      <c r="F73" s="35" t="str">
        <f>IF(ISNUMBER(SMALL(Order_Form!$C:$C,1+($C73))),(VLOOKUP(SMALL(Order_Form!$C:$C,1+($C73)),Order_Form!$B:$Q,5,FALSE)),"")</f>
        <v/>
      </c>
      <c r="G73" s="35" t="str">
        <f>IF(ISNUMBER(SMALL(Order_Form!$C:$C,1+($C73))),(VLOOKUP(SMALL(Order_Form!$C:$C,1+($C73)),Order_Form!$B:$Q,6,FALSE)),"")</f>
        <v/>
      </c>
      <c r="H73" s="32" t="str">
        <f>IF(ISNUMBER(SMALL(Order_Form!$C:$C,1+($C73))),(VLOOKUP(SMALL(Order_Form!$C:$C,1+($C73)),Order_Form!$B:$Q,7,FALSE)),"")</f>
        <v/>
      </c>
      <c r="I73" s="15"/>
      <c r="J73" s="15"/>
      <c r="K73" s="35" t="str">
        <f>IF(ISNUMBER(SMALL(Order_Form!$C:$C,1+($C73))),(VLOOKUP(SMALL(Order_Form!$C:$C,1+($C73)),Order_Form!$B:$Q,8,FALSE)),"")</f>
        <v/>
      </c>
      <c r="L73" s="35" t="str">
        <f>IF(ISNUMBER(SMALL(Order_Form!$C:$C,1+($C73))),(VLOOKUP(SMALL(Order_Form!$C:$C,1+($C73)),Order_Form!$B:$Q,9,FALSE)),"")</f>
        <v/>
      </c>
      <c r="M73" s="35" t="str">
        <f>IF(ISNUMBER(SMALL(Order_Form!$C:$C,1+($C73))),(VLOOKUP(SMALL(Order_Form!$C:$C,1+($C73)),Order_Form!$B:$Q,10,FALSE)),"")</f>
        <v/>
      </c>
      <c r="N73" s="35" t="str">
        <f>IF(ISNUMBER(SMALL(Order_Form!$C:$C,1+($C73))),(VLOOKUP(SMALL(Order_Form!$C:$C,1+($C73)),Order_Form!$B:$Q,11,FALSE)),"")</f>
        <v/>
      </c>
      <c r="O73" s="35" t="str">
        <f>IF(ISNUMBER(SMALL(Order_Form!$C:$C,1+($C73))),(VLOOKUP(SMALL(Order_Form!$C:$C,1+($C73)),Order_Form!$B:$Q,12,FALSE)),"")</f>
        <v/>
      </c>
      <c r="P73" s="35" t="str">
        <f>IF(ISNUMBER(SMALL(Order_Form!$C:$C,1+($C73))),(VLOOKUP(SMALL(Order_Form!$C:$C,1+($C73)),Order_Form!$B:$Q,13,FALSE)),"")</f>
        <v/>
      </c>
      <c r="Q73" s="35" t="str">
        <f>IF(ISNUMBER(SMALL(Order_Form!$C:$C,1+($C73))),(VLOOKUP(SMALL(Order_Form!$C:$C,1+($C73)),Order_Form!$B:$Q,14,FALSE)),"")</f>
        <v/>
      </c>
      <c r="R73" s="35" t="str">
        <f>IF(ISNUMBER(SMALL(Order_Form!$C:$C,1+($C73))),(VLOOKUP(SMALL(Order_Form!$C:$C,1+($C73)),Order_Form!$B:$Q,15,FALSE)),"")</f>
        <v/>
      </c>
      <c r="U73" s="14">
        <f t="shared" si="0"/>
        <v>0</v>
      </c>
      <c r="V73" s="14">
        <f t="shared" si="1"/>
        <v>0</v>
      </c>
      <c r="W73" s="14">
        <f t="shared" si="2"/>
        <v>0</v>
      </c>
    </row>
    <row r="74" spans="3:23" ht="22.9" customHeight="1" x14ac:dyDescent="0.2">
      <c r="C74" s="14">
        <v>56</v>
      </c>
      <c r="D74" s="15" t="str">
        <f>IF(ISNUMBER(SMALL(Order_Form!$C:$C,1+($C74))),(VLOOKUP(SMALL(Order_Form!$C:$C,1+($C74)),Order_Form!$B:$Q,3,FALSE)),"")</f>
        <v/>
      </c>
      <c r="E74" s="35" t="str">
        <f>IF(ISNUMBER(SMALL(Order_Form!$C:$C,1+($C74))),(VLOOKUP(SMALL(Order_Form!$C:$C,1+($C74)),Order_Form!$B:$Q,4,FALSE)),"")</f>
        <v/>
      </c>
      <c r="F74" s="35" t="str">
        <f>IF(ISNUMBER(SMALL(Order_Form!$C:$C,1+($C74))),(VLOOKUP(SMALL(Order_Form!$C:$C,1+($C74)),Order_Form!$B:$Q,5,FALSE)),"")</f>
        <v/>
      </c>
      <c r="G74" s="35" t="str">
        <f>IF(ISNUMBER(SMALL(Order_Form!$C:$C,1+($C74))),(VLOOKUP(SMALL(Order_Form!$C:$C,1+($C74)),Order_Form!$B:$Q,6,FALSE)),"")</f>
        <v/>
      </c>
      <c r="H74" s="32" t="str">
        <f>IF(ISNUMBER(SMALL(Order_Form!$C:$C,1+($C74))),(VLOOKUP(SMALL(Order_Form!$C:$C,1+($C74)),Order_Form!$B:$Q,7,FALSE)),"")</f>
        <v/>
      </c>
      <c r="I74" s="15"/>
      <c r="J74" s="15"/>
      <c r="K74" s="35" t="str">
        <f>IF(ISNUMBER(SMALL(Order_Form!$C:$C,1+($C74))),(VLOOKUP(SMALL(Order_Form!$C:$C,1+($C74)),Order_Form!$B:$Q,8,FALSE)),"")</f>
        <v/>
      </c>
      <c r="L74" s="35" t="str">
        <f>IF(ISNUMBER(SMALL(Order_Form!$C:$C,1+($C74))),(VLOOKUP(SMALL(Order_Form!$C:$C,1+($C74)),Order_Form!$B:$Q,9,FALSE)),"")</f>
        <v/>
      </c>
      <c r="M74" s="35" t="str">
        <f>IF(ISNUMBER(SMALL(Order_Form!$C:$C,1+($C74))),(VLOOKUP(SMALL(Order_Form!$C:$C,1+($C74)),Order_Form!$B:$Q,10,FALSE)),"")</f>
        <v/>
      </c>
      <c r="N74" s="35" t="str">
        <f>IF(ISNUMBER(SMALL(Order_Form!$C:$C,1+($C74))),(VLOOKUP(SMALL(Order_Form!$C:$C,1+($C74)),Order_Form!$B:$Q,11,FALSE)),"")</f>
        <v/>
      </c>
      <c r="O74" s="35" t="str">
        <f>IF(ISNUMBER(SMALL(Order_Form!$C:$C,1+($C74))),(VLOOKUP(SMALL(Order_Form!$C:$C,1+($C74)),Order_Form!$B:$Q,12,FALSE)),"")</f>
        <v/>
      </c>
      <c r="P74" s="35" t="str">
        <f>IF(ISNUMBER(SMALL(Order_Form!$C:$C,1+($C74))),(VLOOKUP(SMALL(Order_Form!$C:$C,1+($C74)),Order_Form!$B:$Q,13,FALSE)),"")</f>
        <v/>
      </c>
      <c r="Q74" s="35" t="str">
        <f>IF(ISNUMBER(SMALL(Order_Form!$C:$C,1+($C74))),(VLOOKUP(SMALL(Order_Form!$C:$C,1+($C74)),Order_Form!$B:$Q,14,FALSE)),"")</f>
        <v/>
      </c>
      <c r="R74" s="35" t="str">
        <f>IF(ISNUMBER(SMALL(Order_Form!$C:$C,1+($C74))),(VLOOKUP(SMALL(Order_Form!$C:$C,1+($C74)),Order_Form!$B:$Q,15,FALSE)),"")</f>
        <v/>
      </c>
      <c r="U74" s="14">
        <f t="shared" si="0"/>
        <v>0</v>
      </c>
      <c r="V74" s="14">
        <f t="shared" si="1"/>
        <v>0</v>
      </c>
      <c r="W74" s="14">
        <f t="shared" si="2"/>
        <v>0</v>
      </c>
    </row>
    <row r="75" spans="3:23" ht="22.9" customHeight="1" x14ac:dyDescent="0.2">
      <c r="C75" s="14">
        <v>57</v>
      </c>
      <c r="D75" s="15" t="str">
        <f>IF(ISNUMBER(SMALL(Order_Form!$C:$C,1+($C75))),(VLOOKUP(SMALL(Order_Form!$C:$C,1+($C75)),Order_Form!$B:$Q,3,FALSE)),"")</f>
        <v/>
      </c>
      <c r="E75" s="35" t="str">
        <f>IF(ISNUMBER(SMALL(Order_Form!$C:$C,1+($C75))),(VLOOKUP(SMALL(Order_Form!$C:$C,1+($C75)),Order_Form!$B:$Q,4,FALSE)),"")</f>
        <v/>
      </c>
      <c r="F75" s="35" t="str">
        <f>IF(ISNUMBER(SMALL(Order_Form!$C:$C,1+($C75))),(VLOOKUP(SMALL(Order_Form!$C:$C,1+($C75)),Order_Form!$B:$Q,5,FALSE)),"")</f>
        <v/>
      </c>
      <c r="G75" s="35" t="str">
        <f>IF(ISNUMBER(SMALL(Order_Form!$C:$C,1+($C75))),(VLOOKUP(SMALL(Order_Form!$C:$C,1+($C75)),Order_Form!$B:$Q,6,FALSE)),"")</f>
        <v/>
      </c>
      <c r="H75" s="32" t="str">
        <f>IF(ISNUMBER(SMALL(Order_Form!$C:$C,1+($C75))),(VLOOKUP(SMALL(Order_Form!$C:$C,1+($C75)),Order_Form!$B:$Q,7,FALSE)),"")</f>
        <v/>
      </c>
      <c r="I75" s="15"/>
      <c r="J75" s="15"/>
      <c r="K75" s="35" t="str">
        <f>IF(ISNUMBER(SMALL(Order_Form!$C:$C,1+($C75))),(VLOOKUP(SMALL(Order_Form!$C:$C,1+($C75)),Order_Form!$B:$Q,8,FALSE)),"")</f>
        <v/>
      </c>
      <c r="L75" s="35" t="str">
        <f>IF(ISNUMBER(SMALL(Order_Form!$C:$C,1+($C75))),(VLOOKUP(SMALL(Order_Form!$C:$C,1+($C75)),Order_Form!$B:$Q,9,FALSE)),"")</f>
        <v/>
      </c>
      <c r="M75" s="35" t="str">
        <f>IF(ISNUMBER(SMALL(Order_Form!$C:$C,1+($C75))),(VLOOKUP(SMALL(Order_Form!$C:$C,1+($C75)),Order_Form!$B:$Q,10,FALSE)),"")</f>
        <v/>
      </c>
      <c r="N75" s="35" t="str">
        <f>IF(ISNUMBER(SMALL(Order_Form!$C:$C,1+($C75))),(VLOOKUP(SMALL(Order_Form!$C:$C,1+($C75)),Order_Form!$B:$Q,11,FALSE)),"")</f>
        <v/>
      </c>
      <c r="O75" s="35" t="str">
        <f>IF(ISNUMBER(SMALL(Order_Form!$C:$C,1+($C75))),(VLOOKUP(SMALL(Order_Form!$C:$C,1+($C75)),Order_Form!$B:$Q,12,FALSE)),"")</f>
        <v/>
      </c>
      <c r="P75" s="35" t="str">
        <f>IF(ISNUMBER(SMALL(Order_Form!$C:$C,1+($C75))),(VLOOKUP(SMALL(Order_Form!$C:$C,1+($C75)),Order_Form!$B:$Q,13,FALSE)),"")</f>
        <v/>
      </c>
      <c r="Q75" s="35" t="str">
        <f>IF(ISNUMBER(SMALL(Order_Form!$C:$C,1+($C75))),(VLOOKUP(SMALL(Order_Form!$C:$C,1+($C75)),Order_Form!$B:$Q,14,FALSE)),"")</f>
        <v/>
      </c>
      <c r="R75" s="35" t="str">
        <f>IF(ISNUMBER(SMALL(Order_Form!$C:$C,1+($C75))),(VLOOKUP(SMALL(Order_Form!$C:$C,1+($C75)),Order_Form!$B:$Q,15,FALSE)),"")</f>
        <v/>
      </c>
      <c r="U75" s="14">
        <f t="shared" si="0"/>
        <v>0</v>
      </c>
      <c r="V75" s="14">
        <f t="shared" si="1"/>
        <v>0</v>
      </c>
      <c r="W75" s="14">
        <f t="shared" si="2"/>
        <v>0</v>
      </c>
    </row>
    <row r="76" spans="3:23" ht="22.9" customHeight="1" x14ac:dyDescent="0.2">
      <c r="C76" s="14">
        <v>58</v>
      </c>
      <c r="D76" s="15" t="str">
        <f>IF(ISNUMBER(SMALL(Order_Form!$C:$C,1+($C76))),(VLOOKUP(SMALL(Order_Form!$C:$C,1+($C76)),Order_Form!$B:$Q,3,FALSE)),"")</f>
        <v/>
      </c>
      <c r="E76" s="35" t="str">
        <f>IF(ISNUMBER(SMALL(Order_Form!$C:$C,1+($C76))),(VLOOKUP(SMALL(Order_Form!$C:$C,1+($C76)),Order_Form!$B:$Q,4,FALSE)),"")</f>
        <v/>
      </c>
      <c r="F76" s="35" t="str">
        <f>IF(ISNUMBER(SMALL(Order_Form!$C:$C,1+($C76))),(VLOOKUP(SMALL(Order_Form!$C:$C,1+($C76)),Order_Form!$B:$Q,5,FALSE)),"")</f>
        <v/>
      </c>
      <c r="G76" s="35" t="str">
        <f>IF(ISNUMBER(SMALL(Order_Form!$C:$C,1+($C76))),(VLOOKUP(SMALL(Order_Form!$C:$C,1+($C76)),Order_Form!$B:$Q,6,FALSE)),"")</f>
        <v/>
      </c>
      <c r="H76" s="32" t="str">
        <f>IF(ISNUMBER(SMALL(Order_Form!$C:$C,1+($C76))),(VLOOKUP(SMALL(Order_Form!$C:$C,1+($C76)),Order_Form!$B:$Q,7,FALSE)),"")</f>
        <v/>
      </c>
      <c r="I76" s="15"/>
      <c r="J76" s="15"/>
      <c r="K76" s="35" t="str">
        <f>IF(ISNUMBER(SMALL(Order_Form!$C:$C,1+($C76))),(VLOOKUP(SMALL(Order_Form!$C:$C,1+($C76)),Order_Form!$B:$Q,8,FALSE)),"")</f>
        <v/>
      </c>
      <c r="L76" s="35" t="str">
        <f>IF(ISNUMBER(SMALL(Order_Form!$C:$C,1+($C76))),(VLOOKUP(SMALL(Order_Form!$C:$C,1+($C76)),Order_Form!$B:$Q,9,FALSE)),"")</f>
        <v/>
      </c>
      <c r="M76" s="35" t="str">
        <f>IF(ISNUMBER(SMALL(Order_Form!$C:$C,1+($C76))),(VLOOKUP(SMALL(Order_Form!$C:$C,1+($C76)),Order_Form!$B:$Q,10,FALSE)),"")</f>
        <v/>
      </c>
      <c r="N76" s="35" t="str">
        <f>IF(ISNUMBER(SMALL(Order_Form!$C:$C,1+($C76))),(VLOOKUP(SMALL(Order_Form!$C:$C,1+($C76)),Order_Form!$B:$Q,11,FALSE)),"")</f>
        <v/>
      </c>
      <c r="O76" s="35" t="str">
        <f>IF(ISNUMBER(SMALL(Order_Form!$C:$C,1+($C76))),(VLOOKUP(SMALL(Order_Form!$C:$C,1+($C76)),Order_Form!$B:$Q,12,FALSE)),"")</f>
        <v/>
      </c>
      <c r="P76" s="35" t="str">
        <f>IF(ISNUMBER(SMALL(Order_Form!$C:$C,1+($C76))),(VLOOKUP(SMALL(Order_Form!$C:$C,1+($C76)),Order_Form!$B:$Q,13,FALSE)),"")</f>
        <v/>
      </c>
      <c r="Q76" s="35" t="str">
        <f>IF(ISNUMBER(SMALL(Order_Form!$C:$C,1+($C76))),(VLOOKUP(SMALL(Order_Form!$C:$C,1+($C76)),Order_Form!$B:$Q,14,FALSE)),"")</f>
        <v/>
      </c>
      <c r="R76" s="35" t="str">
        <f>IF(ISNUMBER(SMALL(Order_Form!$C:$C,1+($C76))),(VLOOKUP(SMALL(Order_Form!$C:$C,1+($C76)),Order_Form!$B:$Q,15,FALSE)),"")</f>
        <v/>
      </c>
      <c r="U76" s="14">
        <f t="shared" si="0"/>
        <v>0</v>
      </c>
      <c r="V76" s="14">
        <f t="shared" si="1"/>
        <v>0</v>
      </c>
      <c r="W76" s="14">
        <f t="shared" si="2"/>
        <v>0</v>
      </c>
    </row>
    <row r="77" spans="3:23" ht="22.9" customHeight="1" x14ac:dyDescent="0.2">
      <c r="C77" s="14">
        <v>59</v>
      </c>
      <c r="D77" s="15" t="str">
        <f>IF(ISNUMBER(SMALL(Order_Form!$C:$C,1+($C77))),(VLOOKUP(SMALL(Order_Form!$C:$C,1+($C77)),Order_Form!$B:$Q,3,FALSE)),"")</f>
        <v/>
      </c>
      <c r="E77" s="35" t="str">
        <f>IF(ISNUMBER(SMALL(Order_Form!$C:$C,1+($C77))),(VLOOKUP(SMALL(Order_Form!$C:$C,1+($C77)),Order_Form!$B:$Q,4,FALSE)),"")</f>
        <v/>
      </c>
      <c r="F77" s="35" t="str">
        <f>IF(ISNUMBER(SMALL(Order_Form!$C:$C,1+($C77))),(VLOOKUP(SMALL(Order_Form!$C:$C,1+($C77)),Order_Form!$B:$Q,5,FALSE)),"")</f>
        <v/>
      </c>
      <c r="G77" s="35" t="str">
        <f>IF(ISNUMBER(SMALL(Order_Form!$C:$C,1+($C77))),(VLOOKUP(SMALL(Order_Form!$C:$C,1+($C77)),Order_Form!$B:$Q,6,FALSE)),"")</f>
        <v/>
      </c>
      <c r="H77" s="32" t="str">
        <f>IF(ISNUMBER(SMALL(Order_Form!$C:$C,1+($C77))),(VLOOKUP(SMALL(Order_Form!$C:$C,1+($C77)),Order_Form!$B:$Q,7,FALSE)),"")</f>
        <v/>
      </c>
      <c r="I77" s="15"/>
      <c r="J77" s="15"/>
      <c r="K77" s="35" t="str">
        <f>IF(ISNUMBER(SMALL(Order_Form!$C:$C,1+($C77))),(VLOOKUP(SMALL(Order_Form!$C:$C,1+($C77)),Order_Form!$B:$Q,8,FALSE)),"")</f>
        <v/>
      </c>
      <c r="L77" s="35" t="str">
        <f>IF(ISNUMBER(SMALL(Order_Form!$C:$C,1+($C77))),(VLOOKUP(SMALL(Order_Form!$C:$C,1+($C77)),Order_Form!$B:$Q,9,FALSE)),"")</f>
        <v/>
      </c>
      <c r="M77" s="35" t="str">
        <f>IF(ISNUMBER(SMALL(Order_Form!$C:$C,1+($C77))),(VLOOKUP(SMALL(Order_Form!$C:$C,1+($C77)),Order_Form!$B:$Q,10,FALSE)),"")</f>
        <v/>
      </c>
      <c r="N77" s="35" t="str">
        <f>IF(ISNUMBER(SMALL(Order_Form!$C:$C,1+($C77))),(VLOOKUP(SMALL(Order_Form!$C:$C,1+($C77)),Order_Form!$B:$Q,11,FALSE)),"")</f>
        <v/>
      </c>
      <c r="O77" s="35" t="str">
        <f>IF(ISNUMBER(SMALL(Order_Form!$C:$C,1+($C77))),(VLOOKUP(SMALL(Order_Form!$C:$C,1+($C77)),Order_Form!$B:$Q,12,FALSE)),"")</f>
        <v/>
      </c>
      <c r="P77" s="35" t="str">
        <f>IF(ISNUMBER(SMALL(Order_Form!$C:$C,1+($C77))),(VLOOKUP(SMALL(Order_Form!$C:$C,1+($C77)),Order_Form!$B:$Q,13,FALSE)),"")</f>
        <v/>
      </c>
      <c r="Q77" s="35" t="str">
        <f>IF(ISNUMBER(SMALL(Order_Form!$C:$C,1+($C77))),(VLOOKUP(SMALL(Order_Form!$C:$C,1+($C77)),Order_Form!$B:$Q,14,FALSE)),"")</f>
        <v/>
      </c>
      <c r="R77" s="35" t="str">
        <f>IF(ISNUMBER(SMALL(Order_Form!$C:$C,1+($C77))),(VLOOKUP(SMALL(Order_Form!$C:$C,1+($C77)),Order_Form!$B:$Q,15,FALSE)),"")</f>
        <v/>
      </c>
      <c r="U77" s="14">
        <f t="shared" si="0"/>
        <v>0</v>
      </c>
      <c r="V77" s="14">
        <f t="shared" si="1"/>
        <v>0</v>
      </c>
      <c r="W77" s="14">
        <f t="shared" si="2"/>
        <v>0</v>
      </c>
    </row>
    <row r="78" spans="3:23" ht="22.9" customHeight="1" x14ac:dyDescent="0.2">
      <c r="C78" s="14">
        <v>60</v>
      </c>
      <c r="D78" s="15" t="str">
        <f>IF(ISNUMBER(SMALL(Order_Form!$C:$C,1+($C78))),(VLOOKUP(SMALL(Order_Form!$C:$C,1+($C78)),Order_Form!$B:$Q,3,FALSE)),"")</f>
        <v/>
      </c>
      <c r="E78" s="35" t="str">
        <f>IF(ISNUMBER(SMALL(Order_Form!$C:$C,1+($C78))),(VLOOKUP(SMALL(Order_Form!$C:$C,1+($C78)),Order_Form!$B:$Q,4,FALSE)),"")</f>
        <v/>
      </c>
      <c r="F78" s="35" t="str">
        <f>IF(ISNUMBER(SMALL(Order_Form!$C:$C,1+($C78))),(VLOOKUP(SMALL(Order_Form!$C:$C,1+($C78)),Order_Form!$B:$Q,5,FALSE)),"")</f>
        <v/>
      </c>
      <c r="G78" s="35" t="str">
        <f>IF(ISNUMBER(SMALL(Order_Form!$C:$C,1+($C78))),(VLOOKUP(SMALL(Order_Form!$C:$C,1+($C78)),Order_Form!$B:$Q,6,FALSE)),"")</f>
        <v/>
      </c>
      <c r="H78" s="32" t="str">
        <f>IF(ISNUMBER(SMALL(Order_Form!$C:$C,1+($C78))),(VLOOKUP(SMALL(Order_Form!$C:$C,1+($C78)),Order_Form!$B:$Q,7,FALSE)),"")</f>
        <v/>
      </c>
      <c r="I78" s="15"/>
      <c r="J78" s="15"/>
      <c r="K78" s="35" t="str">
        <f>IF(ISNUMBER(SMALL(Order_Form!$C:$C,1+($C78))),(VLOOKUP(SMALL(Order_Form!$C:$C,1+($C78)),Order_Form!$B:$Q,8,FALSE)),"")</f>
        <v/>
      </c>
      <c r="L78" s="35" t="str">
        <f>IF(ISNUMBER(SMALL(Order_Form!$C:$C,1+($C78))),(VLOOKUP(SMALL(Order_Form!$C:$C,1+($C78)),Order_Form!$B:$Q,9,FALSE)),"")</f>
        <v/>
      </c>
      <c r="M78" s="35" t="str">
        <f>IF(ISNUMBER(SMALL(Order_Form!$C:$C,1+($C78))),(VLOOKUP(SMALL(Order_Form!$C:$C,1+($C78)),Order_Form!$B:$Q,10,FALSE)),"")</f>
        <v/>
      </c>
      <c r="N78" s="35" t="str">
        <f>IF(ISNUMBER(SMALL(Order_Form!$C:$C,1+($C78))),(VLOOKUP(SMALL(Order_Form!$C:$C,1+($C78)),Order_Form!$B:$Q,11,FALSE)),"")</f>
        <v/>
      </c>
      <c r="O78" s="35" t="str">
        <f>IF(ISNUMBER(SMALL(Order_Form!$C:$C,1+($C78))),(VLOOKUP(SMALL(Order_Form!$C:$C,1+($C78)),Order_Form!$B:$Q,12,FALSE)),"")</f>
        <v/>
      </c>
      <c r="P78" s="35" t="str">
        <f>IF(ISNUMBER(SMALL(Order_Form!$C:$C,1+($C78))),(VLOOKUP(SMALL(Order_Form!$C:$C,1+($C78)),Order_Form!$B:$Q,13,FALSE)),"")</f>
        <v/>
      </c>
      <c r="Q78" s="35" t="str">
        <f>IF(ISNUMBER(SMALL(Order_Form!$C:$C,1+($C78))),(VLOOKUP(SMALL(Order_Form!$C:$C,1+($C78)),Order_Form!$B:$Q,14,FALSE)),"")</f>
        <v/>
      </c>
      <c r="R78" s="35" t="str">
        <f>IF(ISNUMBER(SMALL(Order_Form!$C:$C,1+($C78))),(VLOOKUP(SMALL(Order_Form!$C:$C,1+($C78)),Order_Form!$B:$Q,15,FALSE)),"")</f>
        <v/>
      </c>
      <c r="U78" s="14">
        <f t="shared" si="0"/>
        <v>0</v>
      </c>
      <c r="V78" s="14">
        <f t="shared" si="1"/>
        <v>0</v>
      </c>
      <c r="W78" s="14">
        <f t="shared" si="2"/>
        <v>0</v>
      </c>
    </row>
    <row r="79" spans="3:23" ht="22.9" customHeight="1" x14ac:dyDescent="0.2">
      <c r="C79" s="14">
        <v>61</v>
      </c>
      <c r="D79" s="15" t="str">
        <f>IF(ISNUMBER(SMALL(Order_Form!$C:$C,1+($C79))),(VLOOKUP(SMALL(Order_Form!$C:$C,1+($C79)),Order_Form!$B:$Q,3,FALSE)),"")</f>
        <v/>
      </c>
      <c r="E79" s="35" t="str">
        <f>IF(ISNUMBER(SMALL(Order_Form!$C:$C,1+($C79))),(VLOOKUP(SMALL(Order_Form!$C:$C,1+($C79)),Order_Form!$B:$Q,4,FALSE)),"")</f>
        <v/>
      </c>
      <c r="F79" s="35" t="str">
        <f>IF(ISNUMBER(SMALL(Order_Form!$C:$C,1+($C79))),(VLOOKUP(SMALL(Order_Form!$C:$C,1+($C79)),Order_Form!$B:$Q,5,FALSE)),"")</f>
        <v/>
      </c>
      <c r="G79" s="35" t="str">
        <f>IF(ISNUMBER(SMALL(Order_Form!$C:$C,1+($C79))),(VLOOKUP(SMALL(Order_Form!$C:$C,1+($C79)),Order_Form!$B:$Q,6,FALSE)),"")</f>
        <v/>
      </c>
      <c r="H79" s="32" t="str">
        <f>IF(ISNUMBER(SMALL(Order_Form!$C:$C,1+($C79))),(VLOOKUP(SMALL(Order_Form!$C:$C,1+($C79)),Order_Form!$B:$Q,7,FALSE)),"")</f>
        <v/>
      </c>
      <c r="I79" s="15"/>
      <c r="J79" s="15"/>
      <c r="K79" s="35" t="str">
        <f>IF(ISNUMBER(SMALL(Order_Form!$C:$C,1+($C79))),(VLOOKUP(SMALL(Order_Form!$C:$C,1+($C79)),Order_Form!$B:$Q,8,FALSE)),"")</f>
        <v/>
      </c>
      <c r="L79" s="35" t="str">
        <f>IF(ISNUMBER(SMALL(Order_Form!$C:$C,1+($C79))),(VLOOKUP(SMALL(Order_Form!$C:$C,1+($C79)),Order_Form!$B:$Q,9,FALSE)),"")</f>
        <v/>
      </c>
      <c r="M79" s="35" t="str">
        <f>IF(ISNUMBER(SMALL(Order_Form!$C:$C,1+($C79))),(VLOOKUP(SMALL(Order_Form!$C:$C,1+($C79)),Order_Form!$B:$Q,10,FALSE)),"")</f>
        <v/>
      </c>
      <c r="N79" s="35" t="str">
        <f>IF(ISNUMBER(SMALL(Order_Form!$C:$C,1+($C79))),(VLOOKUP(SMALL(Order_Form!$C:$C,1+($C79)),Order_Form!$B:$Q,11,FALSE)),"")</f>
        <v/>
      </c>
      <c r="O79" s="35" t="str">
        <f>IF(ISNUMBER(SMALL(Order_Form!$C:$C,1+($C79))),(VLOOKUP(SMALL(Order_Form!$C:$C,1+($C79)),Order_Form!$B:$Q,12,FALSE)),"")</f>
        <v/>
      </c>
      <c r="P79" s="35" t="str">
        <f>IF(ISNUMBER(SMALL(Order_Form!$C:$C,1+($C79))),(VLOOKUP(SMALL(Order_Form!$C:$C,1+($C79)),Order_Form!$B:$Q,13,FALSE)),"")</f>
        <v/>
      </c>
      <c r="Q79" s="35" t="str">
        <f>IF(ISNUMBER(SMALL(Order_Form!$C:$C,1+($C79))),(VLOOKUP(SMALL(Order_Form!$C:$C,1+($C79)),Order_Form!$B:$Q,14,FALSE)),"")</f>
        <v/>
      </c>
      <c r="R79" s="35" t="str">
        <f>IF(ISNUMBER(SMALL(Order_Form!$C:$C,1+($C79))),(VLOOKUP(SMALL(Order_Form!$C:$C,1+($C79)),Order_Form!$B:$Q,15,FALSE)),"")</f>
        <v/>
      </c>
      <c r="U79" s="14">
        <f t="shared" si="0"/>
        <v>0</v>
      </c>
      <c r="V79" s="14">
        <f t="shared" si="1"/>
        <v>0</v>
      </c>
      <c r="W79" s="14">
        <f t="shared" si="2"/>
        <v>0</v>
      </c>
    </row>
    <row r="80" spans="3:23" ht="22.9" customHeight="1" x14ac:dyDescent="0.2">
      <c r="C80" s="14">
        <v>62</v>
      </c>
      <c r="D80" s="15" t="str">
        <f>IF(ISNUMBER(SMALL(Order_Form!$C:$C,1+($C80))),(VLOOKUP(SMALL(Order_Form!$C:$C,1+($C80)),Order_Form!$B:$Q,3,FALSE)),"")</f>
        <v/>
      </c>
      <c r="E80" s="35" t="str">
        <f>IF(ISNUMBER(SMALL(Order_Form!$C:$C,1+($C80))),(VLOOKUP(SMALL(Order_Form!$C:$C,1+($C80)),Order_Form!$B:$Q,4,FALSE)),"")</f>
        <v/>
      </c>
      <c r="F80" s="35" t="str">
        <f>IF(ISNUMBER(SMALL(Order_Form!$C:$C,1+($C80))),(VLOOKUP(SMALL(Order_Form!$C:$C,1+($C80)),Order_Form!$B:$Q,5,FALSE)),"")</f>
        <v/>
      </c>
      <c r="G80" s="35" t="str">
        <f>IF(ISNUMBER(SMALL(Order_Form!$C:$C,1+($C80))),(VLOOKUP(SMALL(Order_Form!$C:$C,1+($C80)),Order_Form!$B:$Q,6,FALSE)),"")</f>
        <v/>
      </c>
      <c r="H80" s="32" t="str">
        <f>IF(ISNUMBER(SMALL(Order_Form!$C:$C,1+($C80))),(VLOOKUP(SMALL(Order_Form!$C:$C,1+($C80)),Order_Form!$B:$Q,7,FALSE)),"")</f>
        <v/>
      </c>
      <c r="I80" s="15"/>
      <c r="J80" s="15"/>
      <c r="K80" s="35" t="str">
        <f>IF(ISNUMBER(SMALL(Order_Form!$C:$C,1+($C80))),(VLOOKUP(SMALL(Order_Form!$C:$C,1+($C80)),Order_Form!$B:$Q,8,FALSE)),"")</f>
        <v/>
      </c>
      <c r="L80" s="35" t="str">
        <f>IF(ISNUMBER(SMALL(Order_Form!$C:$C,1+($C80))),(VLOOKUP(SMALL(Order_Form!$C:$C,1+($C80)),Order_Form!$B:$Q,9,FALSE)),"")</f>
        <v/>
      </c>
      <c r="M80" s="35" t="str">
        <f>IF(ISNUMBER(SMALL(Order_Form!$C:$C,1+($C80))),(VLOOKUP(SMALL(Order_Form!$C:$C,1+($C80)),Order_Form!$B:$Q,10,FALSE)),"")</f>
        <v/>
      </c>
      <c r="N80" s="35" t="str">
        <f>IF(ISNUMBER(SMALL(Order_Form!$C:$C,1+($C80))),(VLOOKUP(SMALL(Order_Form!$C:$C,1+($C80)),Order_Form!$B:$Q,11,FALSE)),"")</f>
        <v/>
      </c>
      <c r="O80" s="35" t="str">
        <f>IF(ISNUMBER(SMALL(Order_Form!$C:$C,1+($C80))),(VLOOKUP(SMALL(Order_Form!$C:$C,1+($C80)),Order_Form!$B:$Q,12,FALSE)),"")</f>
        <v/>
      </c>
      <c r="P80" s="35" t="str">
        <f>IF(ISNUMBER(SMALL(Order_Form!$C:$C,1+($C80))),(VLOOKUP(SMALL(Order_Form!$C:$C,1+($C80)),Order_Form!$B:$Q,13,FALSE)),"")</f>
        <v/>
      </c>
      <c r="Q80" s="35" t="str">
        <f>IF(ISNUMBER(SMALL(Order_Form!$C:$C,1+($C80))),(VLOOKUP(SMALL(Order_Form!$C:$C,1+($C80)),Order_Form!$B:$Q,14,FALSE)),"")</f>
        <v/>
      </c>
      <c r="R80" s="35" t="str">
        <f>IF(ISNUMBER(SMALL(Order_Form!$C:$C,1+($C80))),(VLOOKUP(SMALL(Order_Form!$C:$C,1+($C80)),Order_Form!$B:$Q,15,FALSE)),"")</f>
        <v/>
      </c>
      <c r="U80" s="14">
        <f t="shared" si="0"/>
        <v>0</v>
      </c>
      <c r="V80" s="14">
        <f t="shared" si="1"/>
        <v>0</v>
      </c>
      <c r="W80" s="14">
        <f t="shared" si="2"/>
        <v>0</v>
      </c>
    </row>
    <row r="81" spans="3:23" ht="22.9" customHeight="1" x14ac:dyDescent="0.2">
      <c r="C81" s="14">
        <v>63</v>
      </c>
      <c r="D81" s="15" t="str">
        <f>IF(ISNUMBER(SMALL(Order_Form!$C:$C,1+($C81))),(VLOOKUP(SMALL(Order_Form!$C:$C,1+($C81)),Order_Form!$B:$Q,3,FALSE)),"")</f>
        <v/>
      </c>
      <c r="E81" s="35" t="str">
        <f>IF(ISNUMBER(SMALL(Order_Form!$C:$C,1+($C81))),(VLOOKUP(SMALL(Order_Form!$C:$C,1+($C81)),Order_Form!$B:$Q,4,FALSE)),"")</f>
        <v/>
      </c>
      <c r="F81" s="35" t="str">
        <f>IF(ISNUMBER(SMALL(Order_Form!$C:$C,1+($C81))),(VLOOKUP(SMALL(Order_Form!$C:$C,1+($C81)),Order_Form!$B:$Q,5,FALSE)),"")</f>
        <v/>
      </c>
      <c r="G81" s="35" t="str">
        <f>IF(ISNUMBER(SMALL(Order_Form!$C:$C,1+($C81))),(VLOOKUP(SMALL(Order_Form!$C:$C,1+($C81)),Order_Form!$B:$Q,6,FALSE)),"")</f>
        <v/>
      </c>
      <c r="H81" s="32" t="str">
        <f>IF(ISNUMBER(SMALL(Order_Form!$C:$C,1+($C81))),(VLOOKUP(SMALL(Order_Form!$C:$C,1+($C81)),Order_Form!$B:$Q,7,FALSE)),"")</f>
        <v/>
      </c>
      <c r="I81" s="15"/>
      <c r="J81" s="15"/>
      <c r="K81" s="35" t="str">
        <f>IF(ISNUMBER(SMALL(Order_Form!$C:$C,1+($C81))),(VLOOKUP(SMALL(Order_Form!$C:$C,1+($C81)),Order_Form!$B:$Q,8,FALSE)),"")</f>
        <v/>
      </c>
      <c r="L81" s="35" t="str">
        <f>IF(ISNUMBER(SMALL(Order_Form!$C:$C,1+($C81))),(VLOOKUP(SMALL(Order_Form!$C:$C,1+($C81)),Order_Form!$B:$Q,9,FALSE)),"")</f>
        <v/>
      </c>
      <c r="M81" s="35" t="str">
        <f>IF(ISNUMBER(SMALL(Order_Form!$C:$C,1+($C81))),(VLOOKUP(SMALL(Order_Form!$C:$C,1+($C81)),Order_Form!$B:$Q,10,FALSE)),"")</f>
        <v/>
      </c>
      <c r="N81" s="35" t="str">
        <f>IF(ISNUMBER(SMALL(Order_Form!$C:$C,1+($C81))),(VLOOKUP(SMALL(Order_Form!$C:$C,1+($C81)),Order_Form!$B:$Q,11,FALSE)),"")</f>
        <v/>
      </c>
      <c r="O81" s="35" t="str">
        <f>IF(ISNUMBER(SMALL(Order_Form!$C:$C,1+($C81))),(VLOOKUP(SMALL(Order_Form!$C:$C,1+($C81)),Order_Form!$B:$Q,12,FALSE)),"")</f>
        <v/>
      </c>
      <c r="P81" s="35" t="str">
        <f>IF(ISNUMBER(SMALL(Order_Form!$C:$C,1+($C81))),(VLOOKUP(SMALL(Order_Form!$C:$C,1+($C81)),Order_Form!$B:$Q,13,FALSE)),"")</f>
        <v/>
      </c>
      <c r="Q81" s="35" t="str">
        <f>IF(ISNUMBER(SMALL(Order_Form!$C:$C,1+($C81))),(VLOOKUP(SMALL(Order_Form!$C:$C,1+($C81)),Order_Form!$B:$Q,14,FALSE)),"")</f>
        <v/>
      </c>
      <c r="R81" s="35" t="str">
        <f>IF(ISNUMBER(SMALL(Order_Form!$C:$C,1+($C81))),(VLOOKUP(SMALL(Order_Form!$C:$C,1+($C81)),Order_Form!$B:$Q,15,FALSE)),"")</f>
        <v/>
      </c>
      <c r="U81" s="14">
        <f t="shared" si="0"/>
        <v>0</v>
      </c>
      <c r="V81" s="14">
        <f t="shared" si="1"/>
        <v>0</v>
      </c>
      <c r="W81" s="14">
        <f t="shared" si="2"/>
        <v>0</v>
      </c>
    </row>
    <row r="82" spans="3:23" ht="22.9" customHeight="1" x14ac:dyDescent="0.2">
      <c r="C82" s="14">
        <v>64</v>
      </c>
      <c r="D82" s="15" t="str">
        <f>IF(ISNUMBER(SMALL(Order_Form!$C:$C,1+($C82))),(VLOOKUP(SMALL(Order_Form!$C:$C,1+($C82)),Order_Form!$B:$Q,3,FALSE)),"")</f>
        <v/>
      </c>
      <c r="E82" s="35" t="str">
        <f>IF(ISNUMBER(SMALL(Order_Form!$C:$C,1+($C82))),(VLOOKUP(SMALL(Order_Form!$C:$C,1+($C82)),Order_Form!$B:$Q,4,FALSE)),"")</f>
        <v/>
      </c>
      <c r="F82" s="35" t="str">
        <f>IF(ISNUMBER(SMALL(Order_Form!$C:$C,1+($C82))),(VLOOKUP(SMALL(Order_Form!$C:$C,1+($C82)),Order_Form!$B:$Q,5,FALSE)),"")</f>
        <v/>
      </c>
      <c r="G82" s="35" t="str">
        <f>IF(ISNUMBER(SMALL(Order_Form!$C:$C,1+($C82))),(VLOOKUP(SMALL(Order_Form!$C:$C,1+($C82)),Order_Form!$B:$Q,6,FALSE)),"")</f>
        <v/>
      </c>
      <c r="H82" s="32" t="str">
        <f>IF(ISNUMBER(SMALL(Order_Form!$C:$C,1+($C82))),(VLOOKUP(SMALL(Order_Form!$C:$C,1+($C82)),Order_Form!$B:$Q,7,FALSE)),"")</f>
        <v/>
      </c>
      <c r="I82" s="15"/>
      <c r="J82" s="15"/>
      <c r="K82" s="35" t="str">
        <f>IF(ISNUMBER(SMALL(Order_Form!$C:$C,1+($C82))),(VLOOKUP(SMALL(Order_Form!$C:$C,1+($C82)),Order_Form!$B:$Q,8,FALSE)),"")</f>
        <v/>
      </c>
      <c r="L82" s="35" t="str">
        <f>IF(ISNUMBER(SMALL(Order_Form!$C:$C,1+($C82))),(VLOOKUP(SMALL(Order_Form!$C:$C,1+($C82)),Order_Form!$B:$Q,9,FALSE)),"")</f>
        <v/>
      </c>
      <c r="M82" s="35" t="str">
        <f>IF(ISNUMBER(SMALL(Order_Form!$C:$C,1+($C82))),(VLOOKUP(SMALL(Order_Form!$C:$C,1+($C82)),Order_Form!$B:$Q,10,FALSE)),"")</f>
        <v/>
      </c>
      <c r="N82" s="35" t="str">
        <f>IF(ISNUMBER(SMALL(Order_Form!$C:$C,1+($C82))),(VLOOKUP(SMALL(Order_Form!$C:$C,1+($C82)),Order_Form!$B:$Q,11,FALSE)),"")</f>
        <v/>
      </c>
      <c r="O82" s="35" t="str">
        <f>IF(ISNUMBER(SMALL(Order_Form!$C:$C,1+($C82))),(VLOOKUP(SMALL(Order_Form!$C:$C,1+($C82)),Order_Form!$B:$Q,12,FALSE)),"")</f>
        <v/>
      </c>
      <c r="P82" s="35" t="str">
        <f>IF(ISNUMBER(SMALL(Order_Form!$C:$C,1+($C82))),(VLOOKUP(SMALL(Order_Form!$C:$C,1+($C82)),Order_Form!$B:$Q,13,FALSE)),"")</f>
        <v/>
      </c>
      <c r="Q82" s="35" t="str">
        <f>IF(ISNUMBER(SMALL(Order_Form!$C:$C,1+($C82))),(VLOOKUP(SMALL(Order_Form!$C:$C,1+($C82)),Order_Form!$B:$Q,14,FALSE)),"")</f>
        <v/>
      </c>
      <c r="R82" s="35" t="str">
        <f>IF(ISNUMBER(SMALL(Order_Form!$C:$C,1+($C82))),(VLOOKUP(SMALL(Order_Form!$C:$C,1+($C82)),Order_Form!$B:$Q,15,FALSE)),"")</f>
        <v/>
      </c>
      <c r="U82" s="14">
        <f t="shared" ref="U82:U145" si="3">IF(AND(G82&gt;0,ISNONTEXT(G82)),1,0)</f>
        <v>0</v>
      </c>
      <c r="V82" s="14">
        <f t="shared" ref="V82:V145" si="4">IF(OR(U82=1,D82=2),1,0)</f>
        <v>0</v>
      </c>
      <c r="W82" s="14">
        <f t="shared" si="2"/>
        <v>0</v>
      </c>
    </row>
    <row r="83" spans="3:23" ht="22.9" customHeight="1" x14ac:dyDescent="0.2">
      <c r="C83" s="14">
        <v>65</v>
      </c>
      <c r="D83" s="15" t="str">
        <f>IF(ISNUMBER(SMALL(Order_Form!$C:$C,1+($C83))),(VLOOKUP(SMALL(Order_Form!$C:$C,1+($C83)),Order_Form!$B:$Q,3,FALSE)),"")</f>
        <v/>
      </c>
      <c r="E83" s="35" t="str">
        <f>IF(ISNUMBER(SMALL(Order_Form!$C:$C,1+($C83))),(VLOOKUP(SMALL(Order_Form!$C:$C,1+($C83)),Order_Form!$B:$Q,4,FALSE)),"")</f>
        <v/>
      </c>
      <c r="F83" s="35" t="str">
        <f>IF(ISNUMBER(SMALL(Order_Form!$C:$C,1+($C83))),(VLOOKUP(SMALL(Order_Form!$C:$C,1+($C83)),Order_Form!$B:$Q,5,FALSE)),"")</f>
        <v/>
      </c>
      <c r="G83" s="35" t="str">
        <f>IF(ISNUMBER(SMALL(Order_Form!$C:$C,1+($C83))),(VLOOKUP(SMALL(Order_Form!$C:$C,1+($C83)),Order_Form!$B:$Q,6,FALSE)),"")</f>
        <v/>
      </c>
      <c r="H83" s="32" t="str">
        <f>IF(ISNUMBER(SMALL(Order_Form!$C:$C,1+($C83))),(VLOOKUP(SMALL(Order_Form!$C:$C,1+($C83)),Order_Form!$B:$Q,7,FALSE)),"")</f>
        <v/>
      </c>
      <c r="I83" s="15"/>
      <c r="J83" s="15"/>
      <c r="K83" s="35" t="str">
        <f>IF(ISNUMBER(SMALL(Order_Form!$C:$C,1+($C83))),(VLOOKUP(SMALL(Order_Form!$C:$C,1+($C83)),Order_Form!$B:$Q,8,FALSE)),"")</f>
        <v/>
      </c>
      <c r="L83" s="35" t="str">
        <f>IF(ISNUMBER(SMALL(Order_Form!$C:$C,1+($C83))),(VLOOKUP(SMALL(Order_Form!$C:$C,1+($C83)),Order_Form!$B:$Q,9,FALSE)),"")</f>
        <v/>
      </c>
      <c r="M83" s="35" t="str">
        <f>IF(ISNUMBER(SMALL(Order_Form!$C:$C,1+($C83))),(VLOOKUP(SMALL(Order_Form!$C:$C,1+($C83)),Order_Form!$B:$Q,10,FALSE)),"")</f>
        <v/>
      </c>
      <c r="N83" s="35" t="str">
        <f>IF(ISNUMBER(SMALL(Order_Form!$C:$C,1+($C83))),(VLOOKUP(SMALL(Order_Form!$C:$C,1+($C83)),Order_Form!$B:$Q,11,FALSE)),"")</f>
        <v/>
      </c>
      <c r="O83" s="35" t="str">
        <f>IF(ISNUMBER(SMALL(Order_Form!$C:$C,1+($C83))),(VLOOKUP(SMALL(Order_Form!$C:$C,1+($C83)),Order_Form!$B:$Q,12,FALSE)),"")</f>
        <v/>
      </c>
      <c r="P83" s="35" t="str">
        <f>IF(ISNUMBER(SMALL(Order_Form!$C:$C,1+($C83))),(VLOOKUP(SMALL(Order_Form!$C:$C,1+($C83)),Order_Form!$B:$Q,13,FALSE)),"")</f>
        <v/>
      </c>
      <c r="Q83" s="35" t="str">
        <f>IF(ISNUMBER(SMALL(Order_Form!$C:$C,1+($C83))),(VLOOKUP(SMALL(Order_Form!$C:$C,1+($C83)),Order_Form!$B:$Q,14,FALSE)),"")</f>
        <v/>
      </c>
      <c r="R83" s="35" t="str">
        <f>IF(ISNUMBER(SMALL(Order_Form!$C:$C,1+($C83))),(VLOOKUP(SMALL(Order_Form!$C:$C,1+($C83)),Order_Form!$B:$Q,15,FALSE)),"")</f>
        <v/>
      </c>
      <c r="U83" s="14">
        <f t="shared" si="3"/>
        <v>0</v>
      </c>
      <c r="V83" s="14">
        <f t="shared" si="4"/>
        <v>0</v>
      </c>
      <c r="W83" s="14">
        <f t="shared" ref="W83:W146" si="5">IF(OR(AND(K83&gt;0,ISNONTEXT(K83)),K83="Assorted"),1,0)</f>
        <v>0</v>
      </c>
    </row>
    <row r="84" spans="3:23" ht="22.9" customHeight="1" x14ac:dyDescent="0.2">
      <c r="C84" s="14">
        <v>66</v>
      </c>
      <c r="D84" s="15" t="str">
        <f>IF(ISNUMBER(SMALL(Order_Form!$C:$C,1+($C84))),(VLOOKUP(SMALL(Order_Form!$C:$C,1+($C84)),Order_Form!$B:$Q,3,FALSE)),"")</f>
        <v/>
      </c>
      <c r="E84" s="35" t="str">
        <f>IF(ISNUMBER(SMALL(Order_Form!$C:$C,1+($C84))),(VLOOKUP(SMALL(Order_Form!$C:$C,1+($C84)),Order_Form!$B:$Q,4,FALSE)),"")</f>
        <v/>
      </c>
      <c r="F84" s="35" t="str">
        <f>IF(ISNUMBER(SMALL(Order_Form!$C:$C,1+($C84))),(VLOOKUP(SMALL(Order_Form!$C:$C,1+($C84)),Order_Form!$B:$Q,5,FALSE)),"")</f>
        <v/>
      </c>
      <c r="G84" s="35" t="str">
        <f>IF(ISNUMBER(SMALL(Order_Form!$C:$C,1+($C84))),(VLOOKUP(SMALL(Order_Form!$C:$C,1+($C84)),Order_Form!$B:$Q,6,FALSE)),"")</f>
        <v/>
      </c>
      <c r="H84" s="32" t="str">
        <f>IF(ISNUMBER(SMALL(Order_Form!$C:$C,1+($C84))),(VLOOKUP(SMALL(Order_Form!$C:$C,1+($C84)),Order_Form!$B:$Q,7,FALSE)),"")</f>
        <v/>
      </c>
      <c r="I84" s="15"/>
      <c r="J84" s="15"/>
      <c r="K84" s="35" t="str">
        <f>IF(ISNUMBER(SMALL(Order_Form!$C:$C,1+($C84))),(VLOOKUP(SMALL(Order_Form!$C:$C,1+($C84)),Order_Form!$B:$Q,8,FALSE)),"")</f>
        <v/>
      </c>
      <c r="L84" s="35" t="str">
        <f>IF(ISNUMBER(SMALL(Order_Form!$C:$C,1+($C84))),(VLOOKUP(SMALL(Order_Form!$C:$C,1+($C84)),Order_Form!$B:$Q,9,FALSE)),"")</f>
        <v/>
      </c>
      <c r="M84" s="35" t="str">
        <f>IF(ISNUMBER(SMALL(Order_Form!$C:$C,1+($C84))),(VLOOKUP(SMALL(Order_Form!$C:$C,1+($C84)),Order_Form!$B:$Q,10,FALSE)),"")</f>
        <v/>
      </c>
      <c r="N84" s="35" t="str">
        <f>IF(ISNUMBER(SMALL(Order_Form!$C:$C,1+($C84))),(VLOOKUP(SMALL(Order_Form!$C:$C,1+($C84)),Order_Form!$B:$Q,11,FALSE)),"")</f>
        <v/>
      </c>
      <c r="O84" s="35" t="str">
        <f>IF(ISNUMBER(SMALL(Order_Form!$C:$C,1+($C84))),(VLOOKUP(SMALL(Order_Form!$C:$C,1+($C84)),Order_Form!$B:$Q,12,FALSE)),"")</f>
        <v/>
      </c>
      <c r="P84" s="35" t="str">
        <f>IF(ISNUMBER(SMALL(Order_Form!$C:$C,1+($C84))),(VLOOKUP(SMALL(Order_Form!$C:$C,1+($C84)),Order_Form!$B:$Q,13,FALSE)),"")</f>
        <v/>
      </c>
      <c r="Q84" s="35" t="str">
        <f>IF(ISNUMBER(SMALL(Order_Form!$C:$C,1+($C84))),(VLOOKUP(SMALL(Order_Form!$C:$C,1+($C84)),Order_Form!$B:$Q,14,FALSE)),"")</f>
        <v/>
      </c>
      <c r="R84" s="35" t="str">
        <f>IF(ISNUMBER(SMALL(Order_Form!$C:$C,1+($C84))),(VLOOKUP(SMALL(Order_Form!$C:$C,1+($C84)),Order_Form!$B:$Q,15,FALSE)),"")</f>
        <v/>
      </c>
      <c r="U84" s="14">
        <f t="shared" si="3"/>
        <v>0</v>
      </c>
      <c r="V84" s="14">
        <f t="shared" si="4"/>
        <v>0</v>
      </c>
      <c r="W84" s="14">
        <f t="shared" si="5"/>
        <v>0</v>
      </c>
    </row>
    <row r="85" spans="3:23" ht="22.9" customHeight="1" x14ac:dyDescent="0.2">
      <c r="C85" s="14">
        <v>67</v>
      </c>
      <c r="D85" s="15" t="str">
        <f>IF(ISNUMBER(SMALL(Order_Form!$C:$C,1+($C85))),(VLOOKUP(SMALL(Order_Form!$C:$C,1+($C85)),Order_Form!$B:$Q,3,FALSE)),"")</f>
        <v/>
      </c>
      <c r="E85" s="35" t="str">
        <f>IF(ISNUMBER(SMALL(Order_Form!$C:$C,1+($C85))),(VLOOKUP(SMALL(Order_Form!$C:$C,1+($C85)),Order_Form!$B:$Q,4,FALSE)),"")</f>
        <v/>
      </c>
      <c r="F85" s="35" t="str">
        <f>IF(ISNUMBER(SMALL(Order_Form!$C:$C,1+($C85))),(VLOOKUP(SMALL(Order_Form!$C:$C,1+($C85)),Order_Form!$B:$Q,5,FALSE)),"")</f>
        <v/>
      </c>
      <c r="G85" s="35" t="str">
        <f>IF(ISNUMBER(SMALL(Order_Form!$C:$C,1+($C85))),(VLOOKUP(SMALL(Order_Form!$C:$C,1+($C85)),Order_Form!$B:$Q,6,FALSE)),"")</f>
        <v/>
      </c>
      <c r="H85" s="32" t="str">
        <f>IF(ISNUMBER(SMALL(Order_Form!$C:$C,1+($C85))),(VLOOKUP(SMALL(Order_Form!$C:$C,1+($C85)),Order_Form!$B:$Q,7,FALSE)),"")</f>
        <v/>
      </c>
      <c r="I85" s="15"/>
      <c r="J85" s="15"/>
      <c r="K85" s="35" t="str">
        <f>IF(ISNUMBER(SMALL(Order_Form!$C:$C,1+($C85))),(VLOOKUP(SMALL(Order_Form!$C:$C,1+($C85)),Order_Form!$B:$Q,8,FALSE)),"")</f>
        <v/>
      </c>
      <c r="L85" s="35" t="str">
        <f>IF(ISNUMBER(SMALL(Order_Form!$C:$C,1+($C85))),(VLOOKUP(SMALL(Order_Form!$C:$C,1+($C85)),Order_Form!$B:$Q,9,FALSE)),"")</f>
        <v/>
      </c>
      <c r="M85" s="35" t="str">
        <f>IF(ISNUMBER(SMALL(Order_Form!$C:$C,1+($C85))),(VLOOKUP(SMALL(Order_Form!$C:$C,1+($C85)),Order_Form!$B:$Q,10,FALSE)),"")</f>
        <v/>
      </c>
      <c r="N85" s="35" t="str">
        <f>IF(ISNUMBER(SMALL(Order_Form!$C:$C,1+($C85))),(VLOOKUP(SMALL(Order_Form!$C:$C,1+($C85)),Order_Form!$B:$Q,11,FALSE)),"")</f>
        <v/>
      </c>
      <c r="O85" s="35" t="str">
        <f>IF(ISNUMBER(SMALL(Order_Form!$C:$C,1+($C85))),(VLOOKUP(SMALL(Order_Form!$C:$C,1+($C85)),Order_Form!$B:$Q,12,FALSE)),"")</f>
        <v/>
      </c>
      <c r="P85" s="35" t="str">
        <f>IF(ISNUMBER(SMALL(Order_Form!$C:$C,1+($C85))),(VLOOKUP(SMALL(Order_Form!$C:$C,1+($C85)),Order_Form!$B:$Q,13,FALSE)),"")</f>
        <v/>
      </c>
      <c r="Q85" s="35" t="str">
        <f>IF(ISNUMBER(SMALL(Order_Form!$C:$C,1+($C85))),(VLOOKUP(SMALL(Order_Form!$C:$C,1+($C85)),Order_Form!$B:$Q,14,FALSE)),"")</f>
        <v/>
      </c>
      <c r="R85" s="35" t="str">
        <f>IF(ISNUMBER(SMALL(Order_Form!$C:$C,1+($C85))),(VLOOKUP(SMALL(Order_Form!$C:$C,1+($C85)),Order_Form!$B:$Q,15,FALSE)),"")</f>
        <v/>
      </c>
      <c r="U85" s="14">
        <f t="shared" si="3"/>
        <v>0</v>
      </c>
      <c r="V85" s="14">
        <f t="shared" si="4"/>
        <v>0</v>
      </c>
      <c r="W85" s="14">
        <f t="shared" si="5"/>
        <v>0</v>
      </c>
    </row>
    <row r="86" spans="3:23" ht="22.9" customHeight="1" x14ac:dyDescent="0.2">
      <c r="C86" s="14">
        <v>68</v>
      </c>
      <c r="D86" s="15" t="str">
        <f>IF(ISNUMBER(SMALL(Order_Form!$C:$C,1+($C86))),(VLOOKUP(SMALL(Order_Form!$C:$C,1+($C86)),Order_Form!$B:$Q,3,FALSE)),"")</f>
        <v/>
      </c>
      <c r="E86" s="35" t="str">
        <f>IF(ISNUMBER(SMALL(Order_Form!$C:$C,1+($C86))),(VLOOKUP(SMALL(Order_Form!$C:$C,1+($C86)),Order_Form!$B:$Q,4,FALSE)),"")</f>
        <v/>
      </c>
      <c r="F86" s="35" t="str">
        <f>IF(ISNUMBER(SMALL(Order_Form!$C:$C,1+($C86))),(VLOOKUP(SMALL(Order_Form!$C:$C,1+($C86)),Order_Form!$B:$Q,5,FALSE)),"")</f>
        <v/>
      </c>
      <c r="G86" s="35" t="str">
        <f>IF(ISNUMBER(SMALL(Order_Form!$C:$C,1+($C86))),(VLOOKUP(SMALL(Order_Form!$C:$C,1+($C86)),Order_Form!$B:$Q,6,FALSE)),"")</f>
        <v/>
      </c>
      <c r="H86" s="32" t="str">
        <f>IF(ISNUMBER(SMALL(Order_Form!$C:$C,1+($C86))),(VLOOKUP(SMALL(Order_Form!$C:$C,1+($C86)),Order_Form!$B:$Q,7,FALSE)),"")</f>
        <v/>
      </c>
      <c r="I86" s="15"/>
      <c r="J86" s="15"/>
      <c r="K86" s="35" t="str">
        <f>IF(ISNUMBER(SMALL(Order_Form!$C:$C,1+($C86))),(VLOOKUP(SMALL(Order_Form!$C:$C,1+($C86)),Order_Form!$B:$Q,8,FALSE)),"")</f>
        <v/>
      </c>
      <c r="L86" s="35" t="str">
        <f>IF(ISNUMBER(SMALL(Order_Form!$C:$C,1+($C86))),(VLOOKUP(SMALL(Order_Form!$C:$C,1+($C86)),Order_Form!$B:$Q,9,FALSE)),"")</f>
        <v/>
      </c>
      <c r="M86" s="35" t="str">
        <f>IF(ISNUMBER(SMALL(Order_Form!$C:$C,1+($C86))),(VLOOKUP(SMALL(Order_Form!$C:$C,1+($C86)),Order_Form!$B:$Q,10,FALSE)),"")</f>
        <v/>
      </c>
      <c r="N86" s="35" t="str">
        <f>IF(ISNUMBER(SMALL(Order_Form!$C:$C,1+($C86))),(VLOOKUP(SMALL(Order_Form!$C:$C,1+($C86)),Order_Form!$B:$Q,11,FALSE)),"")</f>
        <v/>
      </c>
      <c r="O86" s="35" t="str">
        <f>IF(ISNUMBER(SMALL(Order_Form!$C:$C,1+($C86))),(VLOOKUP(SMALL(Order_Form!$C:$C,1+($C86)),Order_Form!$B:$Q,12,FALSE)),"")</f>
        <v/>
      </c>
      <c r="P86" s="35" t="str">
        <f>IF(ISNUMBER(SMALL(Order_Form!$C:$C,1+($C86))),(VLOOKUP(SMALL(Order_Form!$C:$C,1+($C86)),Order_Form!$B:$Q,13,FALSE)),"")</f>
        <v/>
      </c>
      <c r="Q86" s="35" t="str">
        <f>IF(ISNUMBER(SMALL(Order_Form!$C:$C,1+($C86))),(VLOOKUP(SMALL(Order_Form!$C:$C,1+($C86)),Order_Form!$B:$Q,14,FALSE)),"")</f>
        <v/>
      </c>
      <c r="R86" s="35" t="str">
        <f>IF(ISNUMBER(SMALL(Order_Form!$C:$C,1+($C86))),(VLOOKUP(SMALL(Order_Form!$C:$C,1+($C86)),Order_Form!$B:$Q,15,FALSE)),"")</f>
        <v/>
      </c>
      <c r="U86" s="14">
        <f t="shared" si="3"/>
        <v>0</v>
      </c>
      <c r="V86" s="14">
        <f t="shared" si="4"/>
        <v>0</v>
      </c>
      <c r="W86" s="14">
        <f t="shared" si="5"/>
        <v>0</v>
      </c>
    </row>
    <row r="87" spans="3:23" ht="22.9" customHeight="1" x14ac:dyDescent="0.2">
      <c r="C87" s="14">
        <v>69</v>
      </c>
      <c r="D87" s="15" t="str">
        <f>IF(ISNUMBER(SMALL(Order_Form!$C:$C,1+($C87))),(VLOOKUP(SMALL(Order_Form!$C:$C,1+($C87)),Order_Form!$B:$Q,3,FALSE)),"")</f>
        <v/>
      </c>
      <c r="E87" s="35" t="str">
        <f>IF(ISNUMBER(SMALL(Order_Form!$C:$C,1+($C87))),(VLOOKUP(SMALL(Order_Form!$C:$C,1+($C87)),Order_Form!$B:$Q,4,FALSE)),"")</f>
        <v/>
      </c>
      <c r="F87" s="35" t="str">
        <f>IF(ISNUMBER(SMALL(Order_Form!$C:$C,1+($C87))),(VLOOKUP(SMALL(Order_Form!$C:$C,1+($C87)),Order_Form!$B:$Q,5,FALSE)),"")</f>
        <v/>
      </c>
      <c r="G87" s="35" t="str">
        <f>IF(ISNUMBER(SMALL(Order_Form!$C:$C,1+($C87))),(VLOOKUP(SMALL(Order_Form!$C:$C,1+($C87)),Order_Form!$B:$Q,6,FALSE)),"")</f>
        <v/>
      </c>
      <c r="H87" s="32" t="str">
        <f>IF(ISNUMBER(SMALL(Order_Form!$C:$C,1+($C87))),(VLOOKUP(SMALL(Order_Form!$C:$C,1+($C87)),Order_Form!$B:$Q,7,FALSE)),"")</f>
        <v/>
      </c>
      <c r="I87" s="15"/>
      <c r="J87" s="15"/>
      <c r="K87" s="35" t="str">
        <f>IF(ISNUMBER(SMALL(Order_Form!$C:$C,1+($C87))),(VLOOKUP(SMALL(Order_Form!$C:$C,1+($C87)),Order_Form!$B:$Q,8,FALSE)),"")</f>
        <v/>
      </c>
      <c r="L87" s="35" t="str">
        <f>IF(ISNUMBER(SMALL(Order_Form!$C:$C,1+($C87))),(VLOOKUP(SMALL(Order_Form!$C:$C,1+($C87)),Order_Form!$B:$Q,9,FALSE)),"")</f>
        <v/>
      </c>
      <c r="M87" s="35" t="str">
        <f>IF(ISNUMBER(SMALL(Order_Form!$C:$C,1+($C87))),(VLOOKUP(SMALL(Order_Form!$C:$C,1+($C87)),Order_Form!$B:$Q,10,FALSE)),"")</f>
        <v/>
      </c>
      <c r="N87" s="35" t="str">
        <f>IF(ISNUMBER(SMALL(Order_Form!$C:$C,1+($C87))),(VLOOKUP(SMALL(Order_Form!$C:$C,1+($C87)),Order_Form!$B:$Q,11,FALSE)),"")</f>
        <v/>
      </c>
      <c r="O87" s="35" t="str">
        <f>IF(ISNUMBER(SMALL(Order_Form!$C:$C,1+($C87))),(VLOOKUP(SMALL(Order_Form!$C:$C,1+($C87)),Order_Form!$B:$Q,12,FALSE)),"")</f>
        <v/>
      </c>
      <c r="P87" s="35" t="str">
        <f>IF(ISNUMBER(SMALL(Order_Form!$C:$C,1+($C87))),(VLOOKUP(SMALL(Order_Form!$C:$C,1+($C87)),Order_Form!$B:$Q,13,FALSE)),"")</f>
        <v/>
      </c>
      <c r="Q87" s="35" t="str">
        <f>IF(ISNUMBER(SMALL(Order_Form!$C:$C,1+($C87))),(VLOOKUP(SMALL(Order_Form!$C:$C,1+($C87)),Order_Form!$B:$Q,14,FALSE)),"")</f>
        <v/>
      </c>
      <c r="R87" s="35" t="str">
        <f>IF(ISNUMBER(SMALL(Order_Form!$C:$C,1+($C87))),(VLOOKUP(SMALL(Order_Form!$C:$C,1+($C87)),Order_Form!$B:$Q,15,FALSE)),"")</f>
        <v/>
      </c>
      <c r="U87" s="14">
        <f t="shared" si="3"/>
        <v>0</v>
      </c>
      <c r="V87" s="14">
        <f t="shared" si="4"/>
        <v>0</v>
      </c>
      <c r="W87" s="14">
        <f t="shared" si="5"/>
        <v>0</v>
      </c>
    </row>
    <row r="88" spans="3:23" ht="22.9" customHeight="1" x14ac:dyDescent="0.2">
      <c r="C88" s="14">
        <v>70</v>
      </c>
      <c r="D88" s="15" t="str">
        <f>IF(ISNUMBER(SMALL(Order_Form!$C:$C,1+($C88))),(VLOOKUP(SMALL(Order_Form!$C:$C,1+($C88)),Order_Form!$B:$Q,3,FALSE)),"")</f>
        <v/>
      </c>
      <c r="E88" s="35" t="str">
        <f>IF(ISNUMBER(SMALL(Order_Form!$C:$C,1+($C88))),(VLOOKUP(SMALL(Order_Form!$C:$C,1+($C88)),Order_Form!$B:$Q,4,FALSE)),"")</f>
        <v/>
      </c>
      <c r="F88" s="35" t="str">
        <f>IF(ISNUMBER(SMALL(Order_Form!$C:$C,1+($C88))),(VLOOKUP(SMALL(Order_Form!$C:$C,1+($C88)),Order_Form!$B:$Q,5,FALSE)),"")</f>
        <v/>
      </c>
      <c r="G88" s="35" t="str">
        <f>IF(ISNUMBER(SMALL(Order_Form!$C:$C,1+($C88))),(VLOOKUP(SMALL(Order_Form!$C:$C,1+($C88)),Order_Form!$B:$Q,6,FALSE)),"")</f>
        <v/>
      </c>
      <c r="H88" s="32" t="str">
        <f>IF(ISNUMBER(SMALL(Order_Form!$C:$C,1+($C88))),(VLOOKUP(SMALL(Order_Form!$C:$C,1+($C88)),Order_Form!$B:$Q,7,FALSE)),"")</f>
        <v/>
      </c>
      <c r="I88" s="15"/>
      <c r="J88" s="15"/>
      <c r="K88" s="35" t="str">
        <f>IF(ISNUMBER(SMALL(Order_Form!$C:$C,1+($C88))),(VLOOKUP(SMALL(Order_Form!$C:$C,1+($C88)),Order_Form!$B:$Q,8,FALSE)),"")</f>
        <v/>
      </c>
      <c r="L88" s="35" t="str">
        <f>IF(ISNUMBER(SMALL(Order_Form!$C:$C,1+($C88))),(VLOOKUP(SMALL(Order_Form!$C:$C,1+($C88)),Order_Form!$B:$Q,9,FALSE)),"")</f>
        <v/>
      </c>
      <c r="M88" s="35" t="str">
        <f>IF(ISNUMBER(SMALL(Order_Form!$C:$C,1+($C88))),(VLOOKUP(SMALL(Order_Form!$C:$C,1+($C88)),Order_Form!$B:$Q,10,FALSE)),"")</f>
        <v/>
      </c>
      <c r="N88" s="35" t="str">
        <f>IF(ISNUMBER(SMALL(Order_Form!$C:$C,1+($C88))),(VLOOKUP(SMALL(Order_Form!$C:$C,1+($C88)),Order_Form!$B:$Q,11,FALSE)),"")</f>
        <v/>
      </c>
      <c r="O88" s="35" t="str">
        <f>IF(ISNUMBER(SMALL(Order_Form!$C:$C,1+($C88))),(VLOOKUP(SMALL(Order_Form!$C:$C,1+($C88)),Order_Form!$B:$Q,12,FALSE)),"")</f>
        <v/>
      </c>
      <c r="P88" s="35" t="str">
        <f>IF(ISNUMBER(SMALL(Order_Form!$C:$C,1+($C88))),(VLOOKUP(SMALL(Order_Form!$C:$C,1+($C88)),Order_Form!$B:$Q,13,FALSE)),"")</f>
        <v/>
      </c>
      <c r="Q88" s="35" t="str">
        <f>IF(ISNUMBER(SMALL(Order_Form!$C:$C,1+($C88))),(VLOOKUP(SMALL(Order_Form!$C:$C,1+($C88)),Order_Form!$B:$Q,14,FALSE)),"")</f>
        <v/>
      </c>
      <c r="R88" s="35" t="str">
        <f>IF(ISNUMBER(SMALL(Order_Form!$C:$C,1+($C88))),(VLOOKUP(SMALL(Order_Form!$C:$C,1+($C88)),Order_Form!$B:$Q,15,FALSE)),"")</f>
        <v/>
      </c>
      <c r="U88" s="14">
        <f t="shared" si="3"/>
        <v>0</v>
      </c>
      <c r="V88" s="14">
        <f t="shared" si="4"/>
        <v>0</v>
      </c>
      <c r="W88" s="14">
        <f t="shared" si="5"/>
        <v>0</v>
      </c>
    </row>
    <row r="89" spans="3:23" ht="22.9" customHeight="1" x14ac:dyDescent="0.2">
      <c r="C89" s="14">
        <v>71</v>
      </c>
      <c r="D89" s="15" t="str">
        <f>IF(ISNUMBER(SMALL(Order_Form!$C:$C,1+($C89))),(VLOOKUP(SMALL(Order_Form!$C:$C,1+($C89)),Order_Form!$B:$Q,3,FALSE)),"")</f>
        <v/>
      </c>
      <c r="E89" s="35" t="str">
        <f>IF(ISNUMBER(SMALL(Order_Form!$C:$C,1+($C89))),(VLOOKUP(SMALL(Order_Form!$C:$C,1+($C89)),Order_Form!$B:$Q,4,FALSE)),"")</f>
        <v/>
      </c>
      <c r="F89" s="35" t="str">
        <f>IF(ISNUMBER(SMALL(Order_Form!$C:$C,1+($C89))),(VLOOKUP(SMALL(Order_Form!$C:$C,1+($C89)),Order_Form!$B:$Q,5,FALSE)),"")</f>
        <v/>
      </c>
      <c r="G89" s="35" t="str">
        <f>IF(ISNUMBER(SMALL(Order_Form!$C:$C,1+($C89))),(VLOOKUP(SMALL(Order_Form!$C:$C,1+($C89)),Order_Form!$B:$Q,6,FALSE)),"")</f>
        <v/>
      </c>
      <c r="H89" s="32" t="str">
        <f>IF(ISNUMBER(SMALL(Order_Form!$C:$C,1+($C89))),(VLOOKUP(SMALL(Order_Form!$C:$C,1+($C89)),Order_Form!$B:$Q,7,FALSE)),"")</f>
        <v/>
      </c>
      <c r="I89" s="15"/>
      <c r="J89" s="15"/>
      <c r="K89" s="35" t="str">
        <f>IF(ISNUMBER(SMALL(Order_Form!$C:$C,1+($C89))),(VLOOKUP(SMALL(Order_Form!$C:$C,1+($C89)),Order_Form!$B:$Q,8,FALSE)),"")</f>
        <v/>
      </c>
      <c r="L89" s="35" t="str">
        <f>IF(ISNUMBER(SMALL(Order_Form!$C:$C,1+($C89))),(VLOOKUP(SMALL(Order_Form!$C:$C,1+($C89)),Order_Form!$B:$Q,9,FALSE)),"")</f>
        <v/>
      </c>
      <c r="M89" s="35" t="str">
        <f>IF(ISNUMBER(SMALL(Order_Form!$C:$C,1+($C89))),(VLOOKUP(SMALL(Order_Form!$C:$C,1+($C89)),Order_Form!$B:$Q,10,FALSE)),"")</f>
        <v/>
      </c>
      <c r="N89" s="35" t="str">
        <f>IF(ISNUMBER(SMALL(Order_Form!$C:$C,1+($C89))),(VLOOKUP(SMALL(Order_Form!$C:$C,1+($C89)),Order_Form!$B:$Q,11,FALSE)),"")</f>
        <v/>
      </c>
      <c r="O89" s="35" t="str">
        <f>IF(ISNUMBER(SMALL(Order_Form!$C:$C,1+($C89))),(VLOOKUP(SMALL(Order_Form!$C:$C,1+($C89)),Order_Form!$B:$Q,12,FALSE)),"")</f>
        <v/>
      </c>
      <c r="P89" s="35" t="str">
        <f>IF(ISNUMBER(SMALL(Order_Form!$C:$C,1+($C89))),(VLOOKUP(SMALL(Order_Form!$C:$C,1+($C89)),Order_Form!$B:$Q,13,FALSE)),"")</f>
        <v/>
      </c>
      <c r="Q89" s="35" t="str">
        <f>IF(ISNUMBER(SMALL(Order_Form!$C:$C,1+($C89))),(VLOOKUP(SMALL(Order_Form!$C:$C,1+($C89)),Order_Form!$B:$Q,14,FALSE)),"")</f>
        <v/>
      </c>
      <c r="R89" s="35" t="str">
        <f>IF(ISNUMBER(SMALL(Order_Form!$C:$C,1+($C89))),(VLOOKUP(SMALL(Order_Form!$C:$C,1+($C89)),Order_Form!$B:$Q,15,FALSE)),"")</f>
        <v/>
      </c>
      <c r="U89" s="14">
        <f t="shared" si="3"/>
        <v>0</v>
      </c>
      <c r="V89" s="14">
        <f t="shared" si="4"/>
        <v>0</v>
      </c>
      <c r="W89" s="14">
        <f t="shared" si="5"/>
        <v>0</v>
      </c>
    </row>
    <row r="90" spans="3:23" ht="22.9" customHeight="1" x14ac:dyDescent="0.2">
      <c r="C90" s="14">
        <v>72</v>
      </c>
      <c r="D90" s="15" t="str">
        <f>IF(ISNUMBER(SMALL(Order_Form!$C:$C,1+($C90))),(VLOOKUP(SMALL(Order_Form!$C:$C,1+($C90)),Order_Form!$B:$Q,3,FALSE)),"")</f>
        <v/>
      </c>
      <c r="E90" s="35" t="str">
        <f>IF(ISNUMBER(SMALL(Order_Form!$C:$C,1+($C90))),(VLOOKUP(SMALL(Order_Form!$C:$C,1+($C90)),Order_Form!$B:$Q,4,FALSE)),"")</f>
        <v/>
      </c>
      <c r="F90" s="35" t="str">
        <f>IF(ISNUMBER(SMALL(Order_Form!$C:$C,1+($C90))),(VLOOKUP(SMALL(Order_Form!$C:$C,1+($C90)),Order_Form!$B:$Q,5,FALSE)),"")</f>
        <v/>
      </c>
      <c r="G90" s="35" t="str">
        <f>IF(ISNUMBER(SMALL(Order_Form!$C:$C,1+($C90))),(VLOOKUP(SMALL(Order_Form!$C:$C,1+($C90)),Order_Form!$B:$Q,6,FALSE)),"")</f>
        <v/>
      </c>
      <c r="H90" s="32" t="str">
        <f>IF(ISNUMBER(SMALL(Order_Form!$C:$C,1+($C90))),(VLOOKUP(SMALL(Order_Form!$C:$C,1+($C90)),Order_Form!$B:$Q,7,FALSE)),"")</f>
        <v/>
      </c>
      <c r="I90" s="15"/>
      <c r="J90" s="15"/>
      <c r="K90" s="35" t="str">
        <f>IF(ISNUMBER(SMALL(Order_Form!$C:$C,1+($C90))),(VLOOKUP(SMALL(Order_Form!$C:$C,1+($C90)),Order_Form!$B:$Q,8,FALSE)),"")</f>
        <v/>
      </c>
      <c r="L90" s="35" t="str">
        <f>IF(ISNUMBER(SMALL(Order_Form!$C:$C,1+($C90))),(VLOOKUP(SMALL(Order_Form!$C:$C,1+($C90)),Order_Form!$B:$Q,9,FALSE)),"")</f>
        <v/>
      </c>
      <c r="M90" s="35" t="str">
        <f>IF(ISNUMBER(SMALL(Order_Form!$C:$C,1+($C90))),(VLOOKUP(SMALL(Order_Form!$C:$C,1+($C90)),Order_Form!$B:$Q,10,FALSE)),"")</f>
        <v/>
      </c>
      <c r="N90" s="35" t="str">
        <f>IF(ISNUMBER(SMALL(Order_Form!$C:$C,1+($C90))),(VLOOKUP(SMALL(Order_Form!$C:$C,1+($C90)),Order_Form!$B:$Q,11,FALSE)),"")</f>
        <v/>
      </c>
      <c r="O90" s="35" t="str">
        <f>IF(ISNUMBER(SMALL(Order_Form!$C:$C,1+($C90))),(VLOOKUP(SMALL(Order_Form!$C:$C,1+($C90)),Order_Form!$B:$Q,12,FALSE)),"")</f>
        <v/>
      </c>
      <c r="P90" s="35" t="str">
        <f>IF(ISNUMBER(SMALL(Order_Form!$C:$C,1+($C90))),(VLOOKUP(SMALL(Order_Form!$C:$C,1+($C90)),Order_Form!$B:$Q,13,FALSE)),"")</f>
        <v/>
      </c>
      <c r="Q90" s="35" t="str">
        <f>IF(ISNUMBER(SMALL(Order_Form!$C:$C,1+($C90))),(VLOOKUP(SMALL(Order_Form!$C:$C,1+($C90)),Order_Form!$B:$Q,14,FALSE)),"")</f>
        <v/>
      </c>
      <c r="R90" s="35" t="str">
        <f>IF(ISNUMBER(SMALL(Order_Form!$C:$C,1+($C90))),(VLOOKUP(SMALL(Order_Form!$C:$C,1+($C90)),Order_Form!$B:$Q,15,FALSE)),"")</f>
        <v/>
      </c>
      <c r="U90" s="14">
        <f t="shared" si="3"/>
        <v>0</v>
      </c>
      <c r="V90" s="14">
        <f t="shared" si="4"/>
        <v>0</v>
      </c>
      <c r="W90" s="14">
        <f t="shared" si="5"/>
        <v>0</v>
      </c>
    </row>
    <row r="91" spans="3:23" ht="22.9" customHeight="1" x14ac:dyDescent="0.2">
      <c r="C91" s="14">
        <v>73</v>
      </c>
      <c r="D91" s="15" t="str">
        <f>IF(ISNUMBER(SMALL(Order_Form!$C:$C,1+($C91))),(VLOOKUP(SMALL(Order_Form!$C:$C,1+($C91)),Order_Form!$B:$Q,3,FALSE)),"")</f>
        <v/>
      </c>
      <c r="E91" s="35" t="str">
        <f>IF(ISNUMBER(SMALL(Order_Form!$C:$C,1+($C91))),(VLOOKUP(SMALL(Order_Form!$C:$C,1+($C91)),Order_Form!$B:$Q,4,FALSE)),"")</f>
        <v/>
      </c>
      <c r="F91" s="35" t="str">
        <f>IF(ISNUMBER(SMALL(Order_Form!$C:$C,1+($C91))),(VLOOKUP(SMALL(Order_Form!$C:$C,1+($C91)),Order_Form!$B:$Q,5,FALSE)),"")</f>
        <v/>
      </c>
      <c r="G91" s="35" t="str">
        <f>IF(ISNUMBER(SMALL(Order_Form!$C:$C,1+($C91))),(VLOOKUP(SMALL(Order_Form!$C:$C,1+($C91)),Order_Form!$B:$Q,6,FALSE)),"")</f>
        <v/>
      </c>
      <c r="H91" s="32" t="str">
        <f>IF(ISNUMBER(SMALL(Order_Form!$C:$C,1+($C91))),(VLOOKUP(SMALL(Order_Form!$C:$C,1+($C91)),Order_Form!$B:$Q,7,FALSE)),"")</f>
        <v/>
      </c>
      <c r="I91" s="15"/>
      <c r="J91" s="15"/>
      <c r="K91" s="35" t="str">
        <f>IF(ISNUMBER(SMALL(Order_Form!$C:$C,1+($C91))),(VLOOKUP(SMALL(Order_Form!$C:$C,1+($C91)),Order_Form!$B:$Q,8,FALSE)),"")</f>
        <v/>
      </c>
      <c r="L91" s="35" t="str">
        <f>IF(ISNUMBER(SMALL(Order_Form!$C:$C,1+($C91))),(VLOOKUP(SMALL(Order_Form!$C:$C,1+($C91)),Order_Form!$B:$Q,9,FALSE)),"")</f>
        <v/>
      </c>
      <c r="M91" s="35" t="str">
        <f>IF(ISNUMBER(SMALL(Order_Form!$C:$C,1+($C91))),(VLOOKUP(SMALL(Order_Form!$C:$C,1+($C91)),Order_Form!$B:$Q,10,FALSE)),"")</f>
        <v/>
      </c>
      <c r="N91" s="35" t="str">
        <f>IF(ISNUMBER(SMALL(Order_Form!$C:$C,1+($C91))),(VLOOKUP(SMALL(Order_Form!$C:$C,1+($C91)),Order_Form!$B:$Q,11,FALSE)),"")</f>
        <v/>
      </c>
      <c r="O91" s="35" t="str">
        <f>IF(ISNUMBER(SMALL(Order_Form!$C:$C,1+($C91))),(VLOOKUP(SMALL(Order_Form!$C:$C,1+($C91)),Order_Form!$B:$Q,12,FALSE)),"")</f>
        <v/>
      </c>
      <c r="P91" s="35" t="str">
        <f>IF(ISNUMBER(SMALL(Order_Form!$C:$C,1+($C91))),(VLOOKUP(SMALL(Order_Form!$C:$C,1+($C91)),Order_Form!$B:$Q,13,FALSE)),"")</f>
        <v/>
      </c>
      <c r="Q91" s="35" t="str">
        <f>IF(ISNUMBER(SMALL(Order_Form!$C:$C,1+($C91))),(VLOOKUP(SMALL(Order_Form!$C:$C,1+($C91)),Order_Form!$B:$Q,14,FALSE)),"")</f>
        <v/>
      </c>
      <c r="R91" s="35" t="str">
        <f>IF(ISNUMBER(SMALL(Order_Form!$C:$C,1+($C91))),(VLOOKUP(SMALL(Order_Form!$C:$C,1+($C91)),Order_Form!$B:$Q,15,FALSE)),"")</f>
        <v/>
      </c>
      <c r="U91" s="14">
        <f t="shared" si="3"/>
        <v>0</v>
      </c>
      <c r="V91" s="14">
        <f t="shared" si="4"/>
        <v>0</v>
      </c>
      <c r="W91" s="14">
        <f t="shared" si="5"/>
        <v>0</v>
      </c>
    </row>
    <row r="92" spans="3:23" ht="22.9" customHeight="1" x14ac:dyDescent="0.2">
      <c r="C92" s="14">
        <v>74</v>
      </c>
      <c r="D92" s="15" t="str">
        <f>IF(ISNUMBER(SMALL(Order_Form!$C:$C,1+($C92))),(VLOOKUP(SMALL(Order_Form!$C:$C,1+($C92)),Order_Form!$B:$Q,3,FALSE)),"")</f>
        <v/>
      </c>
      <c r="E92" s="35" t="str">
        <f>IF(ISNUMBER(SMALL(Order_Form!$C:$C,1+($C92))),(VLOOKUP(SMALL(Order_Form!$C:$C,1+($C92)),Order_Form!$B:$Q,4,FALSE)),"")</f>
        <v/>
      </c>
      <c r="F92" s="35" t="str">
        <f>IF(ISNUMBER(SMALL(Order_Form!$C:$C,1+($C92))),(VLOOKUP(SMALL(Order_Form!$C:$C,1+($C92)),Order_Form!$B:$Q,5,FALSE)),"")</f>
        <v/>
      </c>
      <c r="G92" s="35" t="str">
        <f>IF(ISNUMBER(SMALL(Order_Form!$C:$C,1+($C92))),(VLOOKUP(SMALL(Order_Form!$C:$C,1+($C92)),Order_Form!$B:$Q,6,FALSE)),"")</f>
        <v/>
      </c>
      <c r="H92" s="32" t="str">
        <f>IF(ISNUMBER(SMALL(Order_Form!$C:$C,1+($C92))),(VLOOKUP(SMALL(Order_Form!$C:$C,1+($C92)),Order_Form!$B:$Q,7,FALSE)),"")</f>
        <v/>
      </c>
      <c r="I92" s="15"/>
      <c r="J92" s="15"/>
      <c r="K92" s="35" t="str">
        <f>IF(ISNUMBER(SMALL(Order_Form!$C:$C,1+($C92))),(VLOOKUP(SMALL(Order_Form!$C:$C,1+($C92)),Order_Form!$B:$Q,8,FALSE)),"")</f>
        <v/>
      </c>
      <c r="L92" s="35" t="str">
        <f>IF(ISNUMBER(SMALL(Order_Form!$C:$C,1+($C92))),(VLOOKUP(SMALL(Order_Form!$C:$C,1+($C92)),Order_Form!$B:$Q,9,FALSE)),"")</f>
        <v/>
      </c>
      <c r="M92" s="35" t="str">
        <f>IF(ISNUMBER(SMALL(Order_Form!$C:$C,1+($C92))),(VLOOKUP(SMALL(Order_Form!$C:$C,1+($C92)),Order_Form!$B:$Q,10,FALSE)),"")</f>
        <v/>
      </c>
      <c r="N92" s="35" t="str">
        <f>IF(ISNUMBER(SMALL(Order_Form!$C:$C,1+($C92))),(VLOOKUP(SMALL(Order_Form!$C:$C,1+($C92)),Order_Form!$B:$Q,11,FALSE)),"")</f>
        <v/>
      </c>
      <c r="O92" s="35" t="str">
        <f>IF(ISNUMBER(SMALL(Order_Form!$C:$C,1+($C92))),(VLOOKUP(SMALL(Order_Form!$C:$C,1+($C92)),Order_Form!$B:$Q,12,FALSE)),"")</f>
        <v/>
      </c>
      <c r="P92" s="35" t="str">
        <f>IF(ISNUMBER(SMALL(Order_Form!$C:$C,1+($C92))),(VLOOKUP(SMALL(Order_Form!$C:$C,1+($C92)),Order_Form!$B:$Q,13,FALSE)),"")</f>
        <v/>
      </c>
      <c r="Q92" s="35" t="str">
        <f>IF(ISNUMBER(SMALL(Order_Form!$C:$C,1+($C92))),(VLOOKUP(SMALL(Order_Form!$C:$C,1+($C92)),Order_Form!$B:$Q,14,FALSE)),"")</f>
        <v/>
      </c>
      <c r="R92" s="35" t="str">
        <f>IF(ISNUMBER(SMALL(Order_Form!$C:$C,1+($C92))),(VLOOKUP(SMALL(Order_Form!$C:$C,1+($C92)),Order_Form!$B:$Q,15,FALSE)),"")</f>
        <v/>
      </c>
      <c r="U92" s="14">
        <f t="shared" si="3"/>
        <v>0</v>
      </c>
      <c r="V92" s="14">
        <f t="shared" si="4"/>
        <v>0</v>
      </c>
      <c r="W92" s="14">
        <f t="shared" si="5"/>
        <v>0</v>
      </c>
    </row>
    <row r="93" spans="3:23" ht="22.9" customHeight="1" x14ac:dyDescent="0.2">
      <c r="C93" s="14">
        <v>75</v>
      </c>
      <c r="D93" s="15" t="str">
        <f>IF(ISNUMBER(SMALL(Order_Form!$C:$C,1+($C93))),(VLOOKUP(SMALL(Order_Form!$C:$C,1+($C93)),Order_Form!$B:$Q,3,FALSE)),"")</f>
        <v/>
      </c>
      <c r="E93" s="35" t="str">
        <f>IF(ISNUMBER(SMALL(Order_Form!$C:$C,1+($C93))),(VLOOKUP(SMALL(Order_Form!$C:$C,1+($C93)),Order_Form!$B:$Q,4,FALSE)),"")</f>
        <v/>
      </c>
      <c r="F93" s="35" t="str">
        <f>IF(ISNUMBER(SMALL(Order_Form!$C:$C,1+($C93))),(VLOOKUP(SMALL(Order_Form!$C:$C,1+($C93)),Order_Form!$B:$Q,5,FALSE)),"")</f>
        <v/>
      </c>
      <c r="G93" s="35" t="str">
        <f>IF(ISNUMBER(SMALL(Order_Form!$C:$C,1+($C93))),(VLOOKUP(SMALL(Order_Form!$C:$C,1+($C93)),Order_Form!$B:$Q,6,FALSE)),"")</f>
        <v/>
      </c>
      <c r="H93" s="32" t="str">
        <f>IF(ISNUMBER(SMALL(Order_Form!$C:$C,1+($C93))),(VLOOKUP(SMALL(Order_Form!$C:$C,1+($C93)),Order_Form!$B:$Q,7,FALSE)),"")</f>
        <v/>
      </c>
      <c r="I93" s="15"/>
      <c r="J93" s="15"/>
      <c r="K93" s="35" t="str">
        <f>IF(ISNUMBER(SMALL(Order_Form!$C:$C,1+($C93))),(VLOOKUP(SMALL(Order_Form!$C:$C,1+($C93)),Order_Form!$B:$Q,8,FALSE)),"")</f>
        <v/>
      </c>
      <c r="L93" s="35" t="str">
        <f>IF(ISNUMBER(SMALL(Order_Form!$C:$C,1+($C93))),(VLOOKUP(SMALL(Order_Form!$C:$C,1+($C93)),Order_Form!$B:$Q,9,FALSE)),"")</f>
        <v/>
      </c>
      <c r="M93" s="35" t="str">
        <f>IF(ISNUMBER(SMALL(Order_Form!$C:$C,1+($C93))),(VLOOKUP(SMALL(Order_Form!$C:$C,1+($C93)),Order_Form!$B:$Q,10,FALSE)),"")</f>
        <v/>
      </c>
      <c r="N93" s="35" t="str">
        <f>IF(ISNUMBER(SMALL(Order_Form!$C:$C,1+($C93))),(VLOOKUP(SMALL(Order_Form!$C:$C,1+($C93)),Order_Form!$B:$Q,11,FALSE)),"")</f>
        <v/>
      </c>
      <c r="O93" s="35" t="str">
        <f>IF(ISNUMBER(SMALL(Order_Form!$C:$C,1+($C93))),(VLOOKUP(SMALL(Order_Form!$C:$C,1+($C93)),Order_Form!$B:$Q,12,FALSE)),"")</f>
        <v/>
      </c>
      <c r="P93" s="35" t="str">
        <f>IF(ISNUMBER(SMALL(Order_Form!$C:$C,1+($C93))),(VLOOKUP(SMALL(Order_Form!$C:$C,1+($C93)),Order_Form!$B:$Q,13,FALSE)),"")</f>
        <v/>
      </c>
      <c r="Q93" s="35" t="str">
        <f>IF(ISNUMBER(SMALL(Order_Form!$C:$C,1+($C93))),(VLOOKUP(SMALL(Order_Form!$C:$C,1+($C93)),Order_Form!$B:$Q,14,FALSE)),"")</f>
        <v/>
      </c>
      <c r="R93" s="35" t="str">
        <f>IF(ISNUMBER(SMALL(Order_Form!$C:$C,1+($C93))),(VLOOKUP(SMALL(Order_Form!$C:$C,1+($C93)),Order_Form!$B:$Q,15,FALSE)),"")</f>
        <v/>
      </c>
      <c r="U93" s="14">
        <f t="shared" si="3"/>
        <v>0</v>
      </c>
      <c r="V93" s="14">
        <f t="shared" si="4"/>
        <v>0</v>
      </c>
      <c r="W93" s="14">
        <f t="shared" si="5"/>
        <v>0</v>
      </c>
    </row>
    <row r="94" spans="3:23" ht="22.9" customHeight="1" x14ac:dyDescent="0.2">
      <c r="C94" s="14">
        <v>76</v>
      </c>
      <c r="D94" s="15" t="str">
        <f>IF(ISNUMBER(SMALL(Order_Form!$C:$C,1+($C94))),(VLOOKUP(SMALL(Order_Form!$C:$C,1+($C94)),Order_Form!$B:$Q,3,FALSE)),"")</f>
        <v/>
      </c>
      <c r="E94" s="35" t="str">
        <f>IF(ISNUMBER(SMALL(Order_Form!$C:$C,1+($C94))),(VLOOKUP(SMALL(Order_Form!$C:$C,1+($C94)),Order_Form!$B:$Q,4,FALSE)),"")</f>
        <v/>
      </c>
      <c r="F94" s="35" t="str">
        <f>IF(ISNUMBER(SMALL(Order_Form!$C:$C,1+($C94))),(VLOOKUP(SMALL(Order_Form!$C:$C,1+($C94)),Order_Form!$B:$Q,5,FALSE)),"")</f>
        <v/>
      </c>
      <c r="G94" s="35" t="str">
        <f>IF(ISNUMBER(SMALL(Order_Form!$C:$C,1+($C94))),(VLOOKUP(SMALL(Order_Form!$C:$C,1+($C94)),Order_Form!$B:$Q,6,FALSE)),"")</f>
        <v/>
      </c>
      <c r="H94" s="32" t="str">
        <f>IF(ISNUMBER(SMALL(Order_Form!$C:$C,1+($C94))),(VLOOKUP(SMALL(Order_Form!$C:$C,1+($C94)),Order_Form!$B:$Q,7,FALSE)),"")</f>
        <v/>
      </c>
      <c r="I94" s="15"/>
      <c r="J94" s="15"/>
      <c r="K94" s="35" t="str">
        <f>IF(ISNUMBER(SMALL(Order_Form!$C:$C,1+($C94))),(VLOOKUP(SMALL(Order_Form!$C:$C,1+($C94)),Order_Form!$B:$Q,8,FALSE)),"")</f>
        <v/>
      </c>
      <c r="L94" s="35" t="str">
        <f>IF(ISNUMBER(SMALL(Order_Form!$C:$C,1+($C94))),(VLOOKUP(SMALL(Order_Form!$C:$C,1+($C94)),Order_Form!$B:$Q,9,FALSE)),"")</f>
        <v/>
      </c>
      <c r="M94" s="35" t="str">
        <f>IF(ISNUMBER(SMALL(Order_Form!$C:$C,1+($C94))),(VLOOKUP(SMALL(Order_Form!$C:$C,1+($C94)),Order_Form!$B:$Q,10,FALSE)),"")</f>
        <v/>
      </c>
      <c r="N94" s="35" t="str">
        <f>IF(ISNUMBER(SMALL(Order_Form!$C:$C,1+($C94))),(VLOOKUP(SMALL(Order_Form!$C:$C,1+($C94)),Order_Form!$B:$Q,11,FALSE)),"")</f>
        <v/>
      </c>
      <c r="O94" s="35" t="str">
        <f>IF(ISNUMBER(SMALL(Order_Form!$C:$C,1+($C94))),(VLOOKUP(SMALL(Order_Form!$C:$C,1+($C94)),Order_Form!$B:$Q,12,FALSE)),"")</f>
        <v/>
      </c>
      <c r="P94" s="35" t="str">
        <f>IF(ISNUMBER(SMALL(Order_Form!$C:$C,1+($C94))),(VLOOKUP(SMALL(Order_Form!$C:$C,1+($C94)),Order_Form!$B:$Q,13,FALSE)),"")</f>
        <v/>
      </c>
      <c r="Q94" s="35" t="str">
        <f>IF(ISNUMBER(SMALL(Order_Form!$C:$C,1+($C94))),(VLOOKUP(SMALL(Order_Form!$C:$C,1+($C94)),Order_Form!$B:$Q,14,FALSE)),"")</f>
        <v/>
      </c>
      <c r="R94" s="35" t="str">
        <f>IF(ISNUMBER(SMALL(Order_Form!$C:$C,1+($C94))),(VLOOKUP(SMALL(Order_Form!$C:$C,1+($C94)),Order_Form!$B:$Q,15,FALSE)),"")</f>
        <v/>
      </c>
      <c r="U94" s="14">
        <f t="shared" si="3"/>
        <v>0</v>
      </c>
      <c r="V94" s="14">
        <f t="shared" si="4"/>
        <v>0</v>
      </c>
      <c r="W94" s="14">
        <f t="shared" si="5"/>
        <v>0</v>
      </c>
    </row>
    <row r="95" spans="3:23" ht="22.9" customHeight="1" x14ac:dyDescent="0.2">
      <c r="C95" s="14">
        <v>77</v>
      </c>
      <c r="D95" s="15" t="str">
        <f>IF(ISNUMBER(SMALL(Order_Form!$C:$C,1+($C95))),(VLOOKUP(SMALL(Order_Form!$C:$C,1+($C95)),Order_Form!$B:$Q,3,FALSE)),"")</f>
        <v/>
      </c>
      <c r="E95" s="35" t="str">
        <f>IF(ISNUMBER(SMALL(Order_Form!$C:$C,1+($C95))),(VLOOKUP(SMALL(Order_Form!$C:$C,1+($C95)),Order_Form!$B:$Q,4,FALSE)),"")</f>
        <v/>
      </c>
      <c r="F95" s="35" t="str">
        <f>IF(ISNUMBER(SMALL(Order_Form!$C:$C,1+($C95))),(VLOOKUP(SMALL(Order_Form!$C:$C,1+($C95)),Order_Form!$B:$Q,5,FALSE)),"")</f>
        <v/>
      </c>
      <c r="G95" s="35" t="str">
        <f>IF(ISNUMBER(SMALL(Order_Form!$C:$C,1+($C95))),(VLOOKUP(SMALL(Order_Form!$C:$C,1+($C95)),Order_Form!$B:$Q,6,FALSE)),"")</f>
        <v/>
      </c>
      <c r="H95" s="32" t="str">
        <f>IF(ISNUMBER(SMALL(Order_Form!$C:$C,1+($C95))),(VLOOKUP(SMALL(Order_Form!$C:$C,1+($C95)),Order_Form!$B:$Q,7,FALSE)),"")</f>
        <v/>
      </c>
      <c r="I95" s="15"/>
      <c r="J95" s="15"/>
      <c r="K95" s="35" t="str">
        <f>IF(ISNUMBER(SMALL(Order_Form!$C:$C,1+($C95))),(VLOOKUP(SMALL(Order_Form!$C:$C,1+($C95)),Order_Form!$B:$Q,8,FALSE)),"")</f>
        <v/>
      </c>
      <c r="L95" s="35" t="str">
        <f>IF(ISNUMBER(SMALL(Order_Form!$C:$C,1+($C95))),(VLOOKUP(SMALL(Order_Form!$C:$C,1+($C95)),Order_Form!$B:$Q,9,FALSE)),"")</f>
        <v/>
      </c>
      <c r="M95" s="35" t="str">
        <f>IF(ISNUMBER(SMALL(Order_Form!$C:$C,1+($C95))),(VLOOKUP(SMALL(Order_Form!$C:$C,1+($C95)),Order_Form!$B:$Q,10,FALSE)),"")</f>
        <v/>
      </c>
      <c r="N95" s="35" t="str">
        <f>IF(ISNUMBER(SMALL(Order_Form!$C:$C,1+($C95))),(VLOOKUP(SMALL(Order_Form!$C:$C,1+($C95)),Order_Form!$B:$Q,11,FALSE)),"")</f>
        <v/>
      </c>
      <c r="O95" s="35" t="str">
        <f>IF(ISNUMBER(SMALL(Order_Form!$C:$C,1+($C95))),(VLOOKUP(SMALL(Order_Form!$C:$C,1+($C95)),Order_Form!$B:$Q,12,FALSE)),"")</f>
        <v/>
      </c>
      <c r="P95" s="35" t="str">
        <f>IF(ISNUMBER(SMALL(Order_Form!$C:$C,1+($C95))),(VLOOKUP(SMALL(Order_Form!$C:$C,1+($C95)),Order_Form!$B:$Q,13,FALSE)),"")</f>
        <v/>
      </c>
      <c r="Q95" s="35" t="str">
        <f>IF(ISNUMBER(SMALL(Order_Form!$C:$C,1+($C95))),(VLOOKUP(SMALL(Order_Form!$C:$C,1+($C95)),Order_Form!$B:$Q,14,FALSE)),"")</f>
        <v/>
      </c>
      <c r="R95" s="35" t="str">
        <f>IF(ISNUMBER(SMALL(Order_Form!$C:$C,1+($C95))),(VLOOKUP(SMALL(Order_Form!$C:$C,1+($C95)),Order_Form!$B:$Q,15,FALSE)),"")</f>
        <v/>
      </c>
      <c r="U95" s="14">
        <f t="shared" si="3"/>
        <v>0</v>
      </c>
      <c r="V95" s="14">
        <f t="shared" si="4"/>
        <v>0</v>
      </c>
      <c r="W95" s="14">
        <f t="shared" si="5"/>
        <v>0</v>
      </c>
    </row>
    <row r="96" spans="3:23" ht="22.9" customHeight="1" x14ac:dyDescent="0.2">
      <c r="C96" s="14">
        <v>78</v>
      </c>
      <c r="D96" s="15" t="str">
        <f>IF(ISNUMBER(SMALL(Order_Form!$C:$C,1+($C96))),(VLOOKUP(SMALL(Order_Form!$C:$C,1+($C96)),Order_Form!$B:$Q,3,FALSE)),"")</f>
        <v/>
      </c>
      <c r="E96" s="35" t="str">
        <f>IF(ISNUMBER(SMALL(Order_Form!$C:$C,1+($C96))),(VLOOKUP(SMALL(Order_Form!$C:$C,1+($C96)),Order_Form!$B:$Q,4,FALSE)),"")</f>
        <v/>
      </c>
      <c r="F96" s="35" t="str">
        <f>IF(ISNUMBER(SMALL(Order_Form!$C:$C,1+($C96))),(VLOOKUP(SMALL(Order_Form!$C:$C,1+($C96)),Order_Form!$B:$Q,5,FALSE)),"")</f>
        <v/>
      </c>
      <c r="G96" s="35" t="str">
        <f>IF(ISNUMBER(SMALL(Order_Form!$C:$C,1+($C96))),(VLOOKUP(SMALL(Order_Form!$C:$C,1+($C96)),Order_Form!$B:$Q,6,FALSE)),"")</f>
        <v/>
      </c>
      <c r="H96" s="32" t="str">
        <f>IF(ISNUMBER(SMALL(Order_Form!$C:$C,1+($C96))),(VLOOKUP(SMALL(Order_Form!$C:$C,1+($C96)),Order_Form!$B:$Q,7,FALSE)),"")</f>
        <v/>
      </c>
      <c r="I96" s="15"/>
      <c r="J96" s="15"/>
      <c r="K96" s="35" t="str">
        <f>IF(ISNUMBER(SMALL(Order_Form!$C:$C,1+($C96))),(VLOOKUP(SMALL(Order_Form!$C:$C,1+($C96)),Order_Form!$B:$Q,8,FALSE)),"")</f>
        <v/>
      </c>
      <c r="L96" s="35" t="str">
        <f>IF(ISNUMBER(SMALL(Order_Form!$C:$C,1+($C96))),(VLOOKUP(SMALL(Order_Form!$C:$C,1+($C96)),Order_Form!$B:$Q,9,FALSE)),"")</f>
        <v/>
      </c>
      <c r="M96" s="35" t="str">
        <f>IF(ISNUMBER(SMALL(Order_Form!$C:$C,1+($C96))),(VLOOKUP(SMALL(Order_Form!$C:$C,1+($C96)),Order_Form!$B:$Q,10,FALSE)),"")</f>
        <v/>
      </c>
      <c r="N96" s="35" t="str">
        <f>IF(ISNUMBER(SMALL(Order_Form!$C:$C,1+($C96))),(VLOOKUP(SMALL(Order_Form!$C:$C,1+($C96)),Order_Form!$B:$Q,11,FALSE)),"")</f>
        <v/>
      </c>
      <c r="O96" s="35" t="str">
        <f>IF(ISNUMBER(SMALL(Order_Form!$C:$C,1+($C96))),(VLOOKUP(SMALL(Order_Form!$C:$C,1+($C96)),Order_Form!$B:$Q,12,FALSE)),"")</f>
        <v/>
      </c>
      <c r="P96" s="35" t="str">
        <f>IF(ISNUMBER(SMALL(Order_Form!$C:$C,1+($C96))),(VLOOKUP(SMALL(Order_Form!$C:$C,1+($C96)),Order_Form!$B:$Q,13,FALSE)),"")</f>
        <v/>
      </c>
      <c r="Q96" s="35" t="str">
        <f>IF(ISNUMBER(SMALL(Order_Form!$C:$C,1+($C96))),(VLOOKUP(SMALL(Order_Form!$C:$C,1+($C96)),Order_Form!$B:$Q,14,FALSE)),"")</f>
        <v/>
      </c>
      <c r="R96" s="35" t="str">
        <f>IF(ISNUMBER(SMALL(Order_Form!$C:$C,1+($C96))),(VLOOKUP(SMALL(Order_Form!$C:$C,1+($C96)),Order_Form!$B:$Q,15,FALSE)),"")</f>
        <v/>
      </c>
      <c r="U96" s="14">
        <f t="shared" si="3"/>
        <v>0</v>
      </c>
      <c r="V96" s="14">
        <f t="shared" si="4"/>
        <v>0</v>
      </c>
      <c r="W96" s="14">
        <f t="shared" si="5"/>
        <v>0</v>
      </c>
    </row>
    <row r="97" spans="3:23" ht="22.9" customHeight="1" x14ac:dyDescent="0.2">
      <c r="C97" s="14">
        <v>79</v>
      </c>
      <c r="D97" s="15" t="str">
        <f>IF(ISNUMBER(SMALL(Order_Form!$C:$C,1+($C97))),(VLOOKUP(SMALL(Order_Form!$C:$C,1+($C97)),Order_Form!$B:$Q,3,FALSE)),"")</f>
        <v/>
      </c>
      <c r="E97" s="35" t="str">
        <f>IF(ISNUMBER(SMALL(Order_Form!$C:$C,1+($C97))),(VLOOKUP(SMALL(Order_Form!$C:$C,1+($C97)),Order_Form!$B:$Q,4,FALSE)),"")</f>
        <v/>
      </c>
      <c r="F97" s="35" t="str">
        <f>IF(ISNUMBER(SMALL(Order_Form!$C:$C,1+($C97))),(VLOOKUP(SMALL(Order_Form!$C:$C,1+($C97)),Order_Form!$B:$Q,5,FALSE)),"")</f>
        <v/>
      </c>
      <c r="G97" s="35" t="str">
        <f>IF(ISNUMBER(SMALL(Order_Form!$C:$C,1+($C97))),(VLOOKUP(SMALL(Order_Form!$C:$C,1+($C97)),Order_Form!$B:$Q,6,FALSE)),"")</f>
        <v/>
      </c>
      <c r="H97" s="32" t="str">
        <f>IF(ISNUMBER(SMALL(Order_Form!$C:$C,1+($C97))),(VLOOKUP(SMALL(Order_Form!$C:$C,1+($C97)),Order_Form!$B:$Q,7,FALSE)),"")</f>
        <v/>
      </c>
      <c r="I97" s="15"/>
      <c r="J97" s="15"/>
      <c r="K97" s="35" t="str">
        <f>IF(ISNUMBER(SMALL(Order_Form!$C:$C,1+($C97))),(VLOOKUP(SMALL(Order_Form!$C:$C,1+($C97)),Order_Form!$B:$Q,8,FALSE)),"")</f>
        <v/>
      </c>
      <c r="L97" s="35" t="str">
        <f>IF(ISNUMBER(SMALL(Order_Form!$C:$C,1+($C97))),(VLOOKUP(SMALL(Order_Form!$C:$C,1+($C97)),Order_Form!$B:$Q,9,FALSE)),"")</f>
        <v/>
      </c>
      <c r="M97" s="35" t="str">
        <f>IF(ISNUMBER(SMALL(Order_Form!$C:$C,1+($C97))),(VLOOKUP(SMALL(Order_Form!$C:$C,1+($C97)),Order_Form!$B:$Q,10,FALSE)),"")</f>
        <v/>
      </c>
      <c r="N97" s="35" t="str">
        <f>IF(ISNUMBER(SMALL(Order_Form!$C:$C,1+($C97))),(VLOOKUP(SMALL(Order_Form!$C:$C,1+($C97)),Order_Form!$B:$Q,11,FALSE)),"")</f>
        <v/>
      </c>
      <c r="O97" s="35" t="str">
        <f>IF(ISNUMBER(SMALL(Order_Form!$C:$C,1+($C97))),(VLOOKUP(SMALL(Order_Form!$C:$C,1+($C97)),Order_Form!$B:$Q,12,FALSE)),"")</f>
        <v/>
      </c>
      <c r="P97" s="35" t="str">
        <f>IF(ISNUMBER(SMALL(Order_Form!$C:$C,1+($C97))),(VLOOKUP(SMALL(Order_Form!$C:$C,1+($C97)),Order_Form!$B:$Q,13,FALSE)),"")</f>
        <v/>
      </c>
      <c r="Q97" s="35" t="str">
        <f>IF(ISNUMBER(SMALL(Order_Form!$C:$C,1+($C97))),(VLOOKUP(SMALL(Order_Form!$C:$C,1+($C97)),Order_Form!$B:$Q,14,FALSE)),"")</f>
        <v/>
      </c>
      <c r="R97" s="35" t="str">
        <f>IF(ISNUMBER(SMALL(Order_Form!$C:$C,1+($C97))),(VLOOKUP(SMALL(Order_Form!$C:$C,1+($C97)),Order_Form!$B:$Q,15,FALSE)),"")</f>
        <v/>
      </c>
      <c r="U97" s="14">
        <f t="shared" si="3"/>
        <v>0</v>
      </c>
      <c r="V97" s="14">
        <f t="shared" si="4"/>
        <v>0</v>
      </c>
      <c r="W97" s="14">
        <f t="shared" si="5"/>
        <v>0</v>
      </c>
    </row>
    <row r="98" spans="3:23" ht="22.9" customHeight="1" x14ac:dyDescent="0.2">
      <c r="C98" s="14">
        <v>80</v>
      </c>
      <c r="D98" s="15" t="str">
        <f>IF(ISNUMBER(SMALL(Order_Form!$C:$C,1+($C98))),(VLOOKUP(SMALL(Order_Form!$C:$C,1+($C98)),Order_Form!$B:$Q,3,FALSE)),"")</f>
        <v/>
      </c>
      <c r="E98" s="35" t="str">
        <f>IF(ISNUMBER(SMALL(Order_Form!$C:$C,1+($C98))),(VLOOKUP(SMALL(Order_Form!$C:$C,1+($C98)),Order_Form!$B:$Q,4,FALSE)),"")</f>
        <v/>
      </c>
      <c r="F98" s="35" t="str">
        <f>IF(ISNUMBER(SMALL(Order_Form!$C:$C,1+($C98))),(VLOOKUP(SMALL(Order_Form!$C:$C,1+($C98)),Order_Form!$B:$Q,5,FALSE)),"")</f>
        <v/>
      </c>
      <c r="G98" s="35" t="str">
        <f>IF(ISNUMBER(SMALL(Order_Form!$C:$C,1+($C98))),(VLOOKUP(SMALL(Order_Form!$C:$C,1+($C98)),Order_Form!$B:$Q,6,FALSE)),"")</f>
        <v/>
      </c>
      <c r="H98" s="32" t="str">
        <f>IF(ISNUMBER(SMALL(Order_Form!$C:$C,1+($C98))),(VLOOKUP(SMALL(Order_Form!$C:$C,1+($C98)),Order_Form!$B:$Q,7,FALSE)),"")</f>
        <v/>
      </c>
      <c r="I98" s="15"/>
      <c r="J98" s="15"/>
      <c r="K98" s="35" t="str">
        <f>IF(ISNUMBER(SMALL(Order_Form!$C:$C,1+($C98))),(VLOOKUP(SMALL(Order_Form!$C:$C,1+($C98)),Order_Form!$B:$Q,8,FALSE)),"")</f>
        <v/>
      </c>
      <c r="L98" s="35" t="str">
        <f>IF(ISNUMBER(SMALL(Order_Form!$C:$C,1+($C98))),(VLOOKUP(SMALL(Order_Form!$C:$C,1+($C98)),Order_Form!$B:$Q,9,FALSE)),"")</f>
        <v/>
      </c>
      <c r="M98" s="35" t="str">
        <f>IF(ISNUMBER(SMALL(Order_Form!$C:$C,1+($C98))),(VLOOKUP(SMALL(Order_Form!$C:$C,1+($C98)),Order_Form!$B:$Q,10,FALSE)),"")</f>
        <v/>
      </c>
      <c r="N98" s="35" t="str">
        <f>IF(ISNUMBER(SMALL(Order_Form!$C:$C,1+($C98))),(VLOOKUP(SMALL(Order_Form!$C:$C,1+($C98)),Order_Form!$B:$Q,11,FALSE)),"")</f>
        <v/>
      </c>
      <c r="O98" s="35" t="str">
        <f>IF(ISNUMBER(SMALL(Order_Form!$C:$C,1+($C98))),(VLOOKUP(SMALL(Order_Form!$C:$C,1+($C98)),Order_Form!$B:$Q,12,FALSE)),"")</f>
        <v/>
      </c>
      <c r="P98" s="35" t="str">
        <f>IF(ISNUMBER(SMALL(Order_Form!$C:$C,1+($C98))),(VLOOKUP(SMALL(Order_Form!$C:$C,1+($C98)),Order_Form!$B:$Q,13,FALSE)),"")</f>
        <v/>
      </c>
      <c r="Q98" s="35" t="str">
        <f>IF(ISNUMBER(SMALL(Order_Form!$C:$C,1+($C98))),(VLOOKUP(SMALL(Order_Form!$C:$C,1+($C98)),Order_Form!$B:$Q,14,FALSE)),"")</f>
        <v/>
      </c>
      <c r="R98" s="35" t="str">
        <f>IF(ISNUMBER(SMALL(Order_Form!$C:$C,1+($C98))),(VLOOKUP(SMALL(Order_Form!$C:$C,1+($C98)),Order_Form!$B:$Q,15,FALSE)),"")</f>
        <v/>
      </c>
      <c r="U98" s="14">
        <f t="shared" si="3"/>
        <v>0</v>
      </c>
      <c r="V98" s="14">
        <f t="shared" si="4"/>
        <v>0</v>
      </c>
      <c r="W98" s="14">
        <f t="shared" si="5"/>
        <v>0</v>
      </c>
    </row>
    <row r="99" spans="3:23" ht="22.9" customHeight="1" x14ac:dyDescent="0.2">
      <c r="C99" s="14">
        <v>81</v>
      </c>
      <c r="D99" s="15" t="str">
        <f>IF(ISNUMBER(SMALL(Order_Form!$C:$C,1+($C99))),(VLOOKUP(SMALL(Order_Form!$C:$C,1+($C99)),Order_Form!$B:$Q,3,FALSE)),"")</f>
        <v/>
      </c>
      <c r="E99" s="35" t="str">
        <f>IF(ISNUMBER(SMALL(Order_Form!$C:$C,1+($C99))),(VLOOKUP(SMALL(Order_Form!$C:$C,1+($C99)),Order_Form!$B:$Q,4,FALSE)),"")</f>
        <v/>
      </c>
      <c r="F99" s="35" t="str">
        <f>IF(ISNUMBER(SMALL(Order_Form!$C:$C,1+($C99))),(VLOOKUP(SMALL(Order_Form!$C:$C,1+($C99)),Order_Form!$B:$Q,5,FALSE)),"")</f>
        <v/>
      </c>
      <c r="G99" s="35" t="str">
        <f>IF(ISNUMBER(SMALL(Order_Form!$C:$C,1+($C99))),(VLOOKUP(SMALL(Order_Form!$C:$C,1+($C99)),Order_Form!$B:$Q,6,FALSE)),"")</f>
        <v/>
      </c>
      <c r="H99" s="32" t="str">
        <f>IF(ISNUMBER(SMALL(Order_Form!$C:$C,1+($C99))),(VLOOKUP(SMALL(Order_Form!$C:$C,1+($C99)),Order_Form!$B:$Q,7,FALSE)),"")</f>
        <v/>
      </c>
      <c r="I99" s="15"/>
      <c r="J99" s="15"/>
      <c r="K99" s="35" t="str">
        <f>IF(ISNUMBER(SMALL(Order_Form!$C:$C,1+($C99))),(VLOOKUP(SMALL(Order_Form!$C:$C,1+($C99)),Order_Form!$B:$Q,8,FALSE)),"")</f>
        <v/>
      </c>
      <c r="L99" s="35" t="str">
        <f>IF(ISNUMBER(SMALL(Order_Form!$C:$C,1+($C99))),(VLOOKUP(SMALL(Order_Form!$C:$C,1+($C99)),Order_Form!$B:$Q,9,FALSE)),"")</f>
        <v/>
      </c>
      <c r="M99" s="35" t="str">
        <f>IF(ISNUMBER(SMALL(Order_Form!$C:$C,1+($C99))),(VLOOKUP(SMALL(Order_Form!$C:$C,1+($C99)),Order_Form!$B:$Q,10,FALSE)),"")</f>
        <v/>
      </c>
      <c r="N99" s="35" t="str">
        <f>IF(ISNUMBER(SMALL(Order_Form!$C:$C,1+($C99))),(VLOOKUP(SMALL(Order_Form!$C:$C,1+($C99)),Order_Form!$B:$Q,11,FALSE)),"")</f>
        <v/>
      </c>
      <c r="O99" s="35" t="str">
        <f>IF(ISNUMBER(SMALL(Order_Form!$C:$C,1+($C99))),(VLOOKUP(SMALL(Order_Form!$C:$C,1+($C99)),Order_Form!$B:$Q,12,FALSE)),"")</f>
        <v/>
      </c>
      <c r="P99" s="35" t="str">
        <f>IF(ISNUMBER(SMALL(Order_Form!$C:$C,1+($C99))),(VLOOKUP(SMALL(Order_Form!$C:$C,1+($C99)),Order_Form!$B:$Q,13,FALSE)),"")</f>
        <v/>
      </c>
      <c r="Q99" s="35" t="str">
        <f>IF(ISNUMBER(SMALL(Order_Form!$C:$C,1+($C99))),(VLOOKUP(SMALL(Order_Form!$C:$C,1+($C99)),Order_Form!$B:$Q,14,FALSE)),"")</f>
        <v/>
      </c>
      <c r="R99" s="35" t="str">
        <f>IF(ISNUMBER(SMALL(Order_Form!$C:$C,1+($C99))),(VLOOKUP(SMALL(Order_Form!$C:$C,1+($C99)),Order_Form!$B:$Q,15,FALSE)),"")</f>
        <v/>
      </c>
      <c r="U99" s="14">
        <f t="shared" si="3"/>
        <v>0</v>
      </c>
      <c r="V99" s="14">
        <f t="shared" si="4"/>
        <v>0</v>
      </c>
      <c r="W99" s="14">
        <f t="shared" si="5"/>
        <v>0</v>
      </c>
    </row>
    <row r="100" spans="3:23" ht="22.9" customHeight="1" x14ac:dyDescent="0.2">
      <c r="C100" s="14">
        <v>82</v>
      </c>
      <c r="D100" s="15" t="str">
        <f>IF(ISNUMBER(SMALL(Order_Form!$C:$C,1+($C100))),(VLOOKUP(SMALL(Order_Form!$C:$C,1+($C100)),Order_Form!$B:$Q,3,FALSE)),"")</f>
        <v/>
      </c>
      <c r="E100" s="35" t="str">
        <f>IF(ISNUMBER(SMALL(Order_Form!$C:$C,1+($C100))),(VLOOKUP(SMALL(Order_Form!$C:$C,1+($C100)),Order_Form!$B:$Q,4,FALSE)),"")</f>
        <v/>
      </c>
      <c r="F100" s="35" t="str">
        <f>IF(ISNUMBER(SMALL(Order_Form!$C:$C,1+($C100))),(VLOOKUP(SMALL(Order_Form!$C:$C,1+($C100)),Order_Form!$B:$Q,5,FALSE)),"")</f>
        <v/>
      </c>
      <c r="G100" s="35" t="str">
        <f>IF(ISNUMBER(SMALL(Order_Form!$C:$C,1+($C100))),(VLOOKUP(SMALL(Order_Form!$C:$C,1+($C100)),Order_Form!$B:$Q,6,FALSE)),"")</f>
        <v/>
      </c>
      <c r="H100" s="32" t="str">
        <f>IF(ISNUMBER(SMALL(Order_Form!$C:$C,1+($C100))),(VLOOKUP(SMALL(Order_Form!$C:$C,1+($C100)),Order_Form!$B:$Q,7,FALSE)),"")</f>
        <v/>
      </c>
      <c r="I100" s="15"/>
      <c r="J100" s="15"/>
      <c r="K100" s="35" t="str">
        <f>IF(ISNUMBER(SMALL(Order_Form!$C:$C,1+($C100))),(VLOOKUP(SMALL(Order_Form!$C:$C,1+($C100)),Order_Form!$B:$Q,8,FALSE)),"")</f>
        <v/>
      </c>
      <c r="L100" s="35" t="str">
        <f>IF(ISNUMBER(SMALL(Order_Form!$C:$C,1+($C100))),(VLOOKUP(SMALL(Order_Form!$C:$C,1+($C100)),Order_Form!$B:$Q,9,FALSE)),"")</f>
        <v/>
      </c>
      <c r="M100" s="35" t="str">
        <f>IF(ISNUMBER(SMALL(Order_Form!$C:$C,1+($C100))),(VLOOKUP(SMALL(Order_Form!$C:$C,1+($C100)),Order_Form!$B:$Q,10,FALSE)),"")</f>
        <v/>
      </c>
      <c r="N100" s="35" t="str">
        <f>IF(ISNUMBER(SMALL(Order_Form!$C:$C,1+($C100))),(VLOOKUP(SMALL(Order_Form!$C:$C,1+($C100)),Order_Form!$B:$Q,11,FALSE)),"")</f>
        <v/>
      </c>
      <c r="O100" s="35" t="str">
        <f>IF(ISNUMBER(SMALL(Order_Form!$C:$C,1+($C100))),(VLOOKUP(SMALL(Order_Form!$C:$C,1+($C100)),Order_Form!$B:$Q,12,FALSE)),"")</f>
        <v/>
      </c>
      <c r="P100" s="35" t="str">
        <f>IF(ISNUMBER(SMALL(Order_Form!$C:$C,1+($C100))),(VLOOKUP(SMALL(Order_Form!$C:$C,1+($C100)),Order_Form!$B:$Q,13,FALSE)),"")</f>
        <v/>
      </c>
      <c r="Q100" s="35" t="str">
        <f>IF(ISNUMBER(SMALL(Order_Form!$C:$C,1+($C100))),(VLOOKUP(SMALL(Order_Form!$C:$C,1+($C100)),Order_Form!$B:$Q,14,FALSE)),"")</f>
        <v/>
      </c>
      <c r="R100" s="35" t="str">
        <f>IF(ISNUMBER(SMALL(Order_Form!$C:$C,1+($C100))),(VLOOKUP(SMALL(Order_Form!$C:$C,1+($C100)),Order_Form!$B:$Q,15,FALSE)),"")</f>
        <v/>
      </c>
      <c r="U100" s="14">
        <f t="shared" si="3"/>
        <v>0</v>
      </c>
      <c r="V100" s="14">
        <f t="shared" si="4"/>
        <v>0</v>
      </c>
      <c r="W100" s="14">
        <f t="shared" si="5"/>
        <v>0</v>
      </c>
    </row>
    <row r="101" spans="3:23" ht="22.9" customHeight="1" x14ac:dyDescent="0.2">
      <c r="C101" s="14">
        <v>83</v>
      </c>
      <c r="D101" s="15" t="str">
        <f>IF(ISNUMBER(SMALL(Order_Form!$C:$C,1+($C101))),(VLOOKUP(SMALL(Order_Form!$C:$C,1+($C101)),Order_Form!$B:$Q,3,FALSE)),"")</f>
        <v/>
      </c>
      <c r="E101" s="35" t="str">
        <f>IF(ISNUMBER(SMALL(Order_Form!$C:$C,1+($C101))),(VLOOKUP(SMALL(Order_Form!$C:$C,1+($C101)),Order_Form!$B:$Q,4,FALSE)),"")</f>
        <v/>
      </c>
      <c r="F101" s="35" t="str">
        <f>IF(ISNUMBER(SMALL(Order_Form!$C:$C,1+($C101))),(VLOOKUP(SMALL(Order_Form!$C:$C,1+($C101)),Order_Form!$B:$Q,5,FALSE)),"")</f>
        <v/>
      </c>
      <c r="G101" s="35" t="str">
        <f>IF(ISNUMBER(SMALL(Order_Form!$C:$C,1+($C101))),(VLOOKUP(SMALL(Order_Form!$C:$C,1+($C101)),Order_Form!$B:$Q,6,FALSE)),"")</f>
        <v/>
      </c>
      <c r="H101" s="32" t="str">
        <f>IF(ISNUMBER(SMALL(Order_Form!$C:$C,1+($C101))),(VLOOKUP(SMALL(Order_Form!$C:$C,1+($C101)),Order_Form!$B:$Q,7,FALSE)),"")</f>
        <v/>
      </c>
      <c r="I101" s="15"/>
      <c r="J101" s="15"/>
      <c r="K101" s="35" t="str">
        <f>IF(ISNUMBER(SMALL(Order_Form!$C:$C,1+($C101))),(VLOOKUP(SMALL(Order_Form!$C:$C,1+($C101)),Order_Form!$B:$Q,8,FALSE)),"")</f>
        <v/>
      </c>
      <c r="L101" s="35" t="str">
        <f>IF(ISNUMBER(SMALL(Order_Form!$C:$C,1+($C101))),(VLOOKUP(SMALL(Order_Form!$C:$C,1+($C101)),Order_Form!$B:$Q,9,FALSE)),"")</f>
        <v/>
      </c>
      <c r="M101" s="35" t="str">
        <f>IF(ISNUMBER(SMALL(Order_Form!$C:$C,1+($C101))),(VLOOKUP(SMALL(Order_Form!$C:$C,1+($C101)),Order_Form!$B:$Q,10,FALSE)),"")</f>
        <v/>
      </c>
      <c r="N101" s="35" t="str">
        <f>IF(ISNUMBER(SMALL(Order_Form!$C:$C,1+($C101))),(VLOOKUP(SMALL(Order_Form!$C:$C,1+($C101)),Order_Form!$B:$Q,11,FALSE)),"")</f>
        <v/>
      </c>
      <c r="O101" s="35" t="str">
        <f>IF(ISNUMBER(SMALL(Order_Form!$C:$C,1+($C101))),(VLOOKUP(SMALL(Order_Form!$C:$C,1+($C101)),Order_Form!$B:$Q,12,FALSE)),"")</f>
        <v/>
      </c>
      <c r="P101" s="35" t="str">
        <f>IF(ISNUMBER(SMALL(Order_Form!$C:$C,1+($C101))),(VLOOKUP(SMALL(Order_Form!$C:$C,1+($C101)),Order_Form!$B:$Q,13,FALSE)),"")</f>
        <v/>
      </c>
      <c r="Q101" s="35" t="str">
        <f>IF(ISNUMBER(SMALL(Order_Form!$C:$C,1+($C101))),(VLOOKUP(SMALL(Order_Form!$C:$C,1+($C101)),Order_Form!$B:$Q,14,FALSE)),"")</f>
        <v/>
      </c>
      <c r="R101" s="35" t="str">
        <f>IF(ISNUMBER(SMALL(Order_Form!$C:$C,1+($C101))),(VLOOKUP(SMALL(Order_Form!$C:$C,1+($C101)),Order_Form!$B:$Q,15,FALSE)),"")</f>
        <v/>
      </c>
      <c r="U101" s="14">
        <f t="shared" si="3"/>
        <v>0</v>
      </c>
      <c r="V101" s="14">
        <f t="shared" si="4"/>
        <v>0</v>
      </c>
      <c r="W101" s="14">
        <f t="shared" si="5"/>
        <v>0</v>
      </c>
    </row>
    <row r="102" spans="3:23" ht="22.9" customHeight="1" x14ac:dyDescent="0.2">
      <c r="C102" s="14">
        <v>84</v>
      </c>
      <c r="D102" s="15" t="str">
        <f>IF(ISNUMBER(SMALL(Order_Form!$C:$C,1+($C102))),(VLOOKUP(SMALL(Order_Form!$C:$C,1+($C102)),Order_Form!$B:$Q,3,FALSE)),"")</f>
        <v/>
      </c>
      <c r="E102" s="35" t="str">
        <f>IF(ISNUMBER(SMALL(Order_Form!$C:$C,1+($C102))),(VLOOKUP(SMALL(Order_Form!$C:$C,1+($C102)),Order_Form!$B:$Q,4,FALSE)),"")</f>
        <v/>
      </c>
      <c r="F102" s="35" t="str">
        <f>IF(ISNUMBER(SMALL(Order_Form!$C:$C,1+($C102))),(VLOOKUP(SMALL(Order_Form!$C:$C,1+($C102)),Order_Form!$B:$Q,5,FALSE)),"")</f>
        <v/>
      </c>
      <c r="G102" s="35" t="str">
        <f>IF(ISNUMBER(SMALL(Order_Form!$C:$C,1+($C102))),(VLOOKUP(SMALL(Order_Form!$C:$C,1+($C102)),Order_Form!$B:$Q,6,FALSE)),"")</f>
        <v/>
      </c>
      <c r="H102" s="32" t="str">
        <f>IF(ISNUMBER(SMALL(Order_Form!$C:$C,1+($C102))),(VLOOKUP(SMALL(Order_Form!$C:$C,1+($C102)),Order_Form!$B:$Q,7,FALSE)),"")</f>
        <v/>
      </c>
      <c r="I102" s="15"/>
      <c r="J102" s="15"/>
      <c r="K102" s="35" t="str">
        <f>IF(ISNUMBER(SMALL(Order_Form!$C:$C,1+($C102))),(VLOOKUP(SMALL(Order_Form!$C:$C,1+($C102)),Order_Form!$B:$Q,8,FALSE)),"")</f>
        <v/>
      </c>
      <c r="L102" s="35" t="str">
        <f>IF(ISNUMBER(SMALL(Order_Form!$C:$C,1+($C102))),(VLOOKUP(SMALL(Order_Form!$C:$C,1+($C102)),Order_Form!$B:$Q,9,FALSE)),"")</f>
        <v/>
      </c>
      <c r="M102" s="35" t="str">
        <f>IF(ISNUMBER(SMALL(Order_Form!$C:$C,1+($C102))),(VLOOKUP(SMALL(Order_Form!$C:$C,1+($C102)),Order_Form!$B:$Q,10,FALSE)),"")</f>
        <v/>
      </c>
      <c r="N102" s="35" t="str">
        <f>IF(ISNUMBER(SMALL(Order_Form!$C:$C,1+($C102))),(VLOOKUP(SMALL(Order_Form!$C:$C,1+($C102)),Order_Form!$B:$Q,11,FALSE)),"")</f>
        <v/>
      </c>
      <c r="O102" s="35" t="str">
        <f>IF(ISNUMBER(SMALL(Order_Form!$C:$C,1+($C102))),(VLOOKUP(SMALL(Order_Form!$C:$C,1+($C102)),Order_Form!$B:$Q,12,FALSE)),"")</f>
        <v/>
      </c>
      <c r="P102" s="35" t="str">
        <f>IF(ISNUMBER(SMALL(Order_Form!$C:$C,1+($C102))),(VLOOKUP(SMALL(Order_Form!$C:$C,1+($C102)),Order_Form!$B:$Q,13,FALSE)),"")</f>
        <v/>
      </c>
      <c r="Q102" s="35" t="str">
        <f>IF(ISNUMBER(SMALL(Order_Form!$C:$C,1+($C102))),(VLOOKUP(SMALL(Order_Form!$C:$C,1+($C102)),Order_Form!$B:$Q,14,FALSE)),"")</f>
        <v/>
      </c>
      <c r="R102" s="35" t="str">
        <f>IF(ISNUMBER(SMALL(Order_Form!$C:$C,1+($C102))),(VLOOKUP(SMALL(Order_Form!$C:$C,1+($C102)),Order_Form!$B:$Q,15,FALSE)),"")</f>
        <v/>
      </c>
      <c r="U102" s="14">
        <f t="shared" si="3"/>
        <v>0</v>
      </c>
      <c r="V102" s="14">
        <f t="shared" si="4"/>
        <v>0</v>
      </c>
      <c r="W102" s="14">
        <f t="shared" si="5"/>
        <v>0</v>
      </c>
    </row>
    <row r="103" spans="3:23" ht="22.9" customHeight="1" x14ac:dyDescent="0.2">
      <c r="C103" s="14">
        <v>85</v>
      </c>
      <c r="D103" s="15" t="str">
        <f>IF(ISNUMBER(SMALL(Order_Form!$C:$C,1+($C103))),(VLOOKUP(SMALL(Order_Form!$C:$C,1+($C103)),Order_Form!$B:$Q,3,FALSE)),"")</f>
        <v/>
      </c>
      <c r="E103" s="35" t="str">
        <f>IF(ISNUMBER(SMALL(Order_Form!$C:$C,1+($C103))),(VLOOKUP(SMALL(Order_Form!$C:$C,1+($C103)),Order_Form!$B:$Q,4,FALSE)),"")</f>
        <v/>
      </c>
      <c r="F103" s="35" t="str">
        <f>IF(ISNUMBER(SMALL(Order_Form!$C:$C,1+($C103))),(VLOOKUP(SMALL(Order_Form!$C:$C,1+($C103)),Order_Form!$B:$Q,5,FALSE)),"")</f>
        <v/>
      </c>
      <c r="G103" s="35" t="str">
        <f>IF(ISNUMBER(SMALL(Order_Form!$C:$C,1+($C103))),(VLOOKUP(SMALL(Order_Form!$C:$C,1+($C103)),Order_Form!$B:$Q,6,FALSE)),"")</f>
        <v/>
      </c>
      <c r="H103" s="32" t="str">
        <f>IF(ISNUMBER(SMALL(Order_Form!$C:$C,1+($C103))),(VLOOKUP(SMALL(Order_Form!$C:$C,1+($C103)),Order_Form!$B:$Q,7,FALSE)),"")</f>
        <v/>
      </c>
      <c r="I103" s="15"/>
      <c r="J103" s="15"/>
      <c r="K103" s="35" t="str">
        <f>IF(ISNUMBER(SMALL(Order_Form!$C:$C,1+($C103))),(VLOOKUP(SMALL(Order_Form!$C:$C,1+($C103)),Order_Form!$B:$Q,8,FALSE)),"")</f>
        <v/>
      </c>
      <c r="L103" s="35" t="str">
        <f>IF(ISNUMBER(SMALL(Order_Form!$C:$C,1+($C103))),(VLOOKUP(SMALL(Order_Form!$C:$C,1+($C103)),Order_Form!$B:$Q,9,FALSE)),"")</f>
        <v/>
      </c>
      <c r="M103" s="35" t="str">
        <f>IF(ISNUMBER(SMALL(Order_Form!$C:$C,1+($C103))),(VLOOKUP(SMALL(Order_Form!$C:$C,1+($C103)),Order_Form!$B:$Q,10,FALSE)),"")</f>
        <v/>
      </c>
      <c r="N103" s="35" t="str">
        <f>IF(ISNUMBER(SMALL(Order_Form!$C:$C,1+($C103))),(VLOOKUP(SMALL(Order_Form!$C:$C,1+($C103)),Order_Form!$B:$Q,11,FALSE)),"")</f>
        <v/>
      </c>
      <c r="O103" s="35" t="str">
        <f>IF(ISNUMBER(SMALL(Order_Form!$C:$C,1+($C103))),(VLOOKUP(SMALL(Order_Form!$C:$C,1+($C103)),Order_Form!$B:$Q,12,FALSE)),"")</f>
        <v/>
      </c>
      <c r="P103" s="35" t="str">
        <f>IF(ISNUMBER(SMALL(Order_Form!$C:$C,1+($C103))),(VLOOKUP(SMALL(Order_Form!$C:$C,1+($C103)),Order_Form!$B:$Q,13,FALSE)),"")</f>
        <v/>
      </c>
      <c r="Q103" s="35" t="str">
        <f>IF(ISNUMBER(SMALL(Order_Form!$C:$C,1+($C103))),(VLOOKUP(SMALL(Order_Form!$C:$C,1+($C103)),Order_Form!$B:$Q,14,FALSE)),"")</f>
        <v/>
      </c>
      <c r="R103" s="35" t="str">
        <f>IF(ISNUMBER(SMALL(Order_Form!$C:$C,1+($C103))),(VLOOKUP(SMALL(Order_Form!$C:$C,1+($C103)),Order_Form!$B:$Q,15,FALSE)),"")</f>
        <v/>
      </c>
      <c r="U103" s="14">
        <f t="shared" si="3"/>
        <v>0</v>
      </c>
      <c r="V103" s="14">
        <f t="shared" si="4"/>
        <v>0</v>
      </c>
      <c r="W103" s="14">
        <f t="shared" si="5"/>
        <v>0</v>
      </c>
    </row>
    <row r="104" spans="3:23" ht="22.9" customHeight="1" x14ac:dyDescent="0.2">
      <c r="C104" s="14">
        <v>86</v>
      </c>
      <c r="D104" s="15" t="str">
        <f>IF(ISNUMBER(SMALL(Order_Form!$C:$C,1+($C104))),(VLOOKUP(SMALL(Order_Form!$C:$C,1+($C104)),Order_Form!$B:$Q,3,FALSE)),"")</f>
        <v/>
      </c>
      <c r="E104" s="35" t="str">
        <f>IF(ISNUMBER(SMALL(Order_Form!$C:$C,1+($C104))),(VLOOKUP(SMALL(Order_Form!$C:$C,1+($C104)),Order_Form!$B:$Q,4,FALSE)),"")</f>
        <v/>
      </c>
      <c r="F104" s="35" t="str">
        <f>IF(ISNUMBER(SMALL(Order_Form!$C:$C,1+($C104))),(VLOOKUP(SMALL(Order_Form!$C:$C,1+($C104)),Order_Form!$B:$Q,5,FALSE)),"")</f>
        <v/>
      </c>
      <c r="G104" s="35" t="str">
        <f>IF(ISNUMBER(SMALL(Order_Form!$C:$C,1+($C104))),(VLOOKUP(SMALL(Order_Form!$C:$C,1+($C104)),Order_Form!$B:$Q,6,FALSE)),"")</f>
        <v/>
      </c>
      <c r="H104" s="32" t="str">
        <f>IF(ISNUMBER(SMALL(Order_Form!$C:$C,1+($C104))),(VLOOKUP(SMALL(Order_Form!$C:$C,1+($C104)),Order_Form!$B:$Q,7,FALSE)),"")</f>
        <v/>
      </c>
      <c r="I104" s="15"/>
      <c r="J104" s="15"/>
      <c r="K104" s="35" t="str">
        <f>IF(ISNUMBER(SMALL(Order_Form!$C:$C,1+($C104))),(VLOOKUP(SMALL(Order_Form!$C:$C,1+($C104)),Order_Form!$B:$Q,8,FALSE)),"")</f>
        <v/>
      </c>
      <c r="L104" s="35" t="str">
        <f>IF(ISNUMBER(SMALL(Order_Form!$C:$C,1+($C104))),(VLOOKUP(SMALL(Order_Form!$C:$C,1+($C104)),Order_Form!$B:$Q,9,FALSE)),"")</f>
        <v/>
      </c>
      <c r="M104" s="35" t="str">
        <f>IF(ISNUMBER(SMALL(Order_Form!$C:$C,1+($C104))),(VLOOKUP(SMALL(Order_Form!$C:$C,1+($C104)),Order_Form!$B:$Q,10,FALSE)),"")</f>
        <v/>
      </c>
      <c r="N104" s="35" t="str">
        <f>IF(ISNUMBER(SMALL(Order_Form!$C:$C,1+($C104))),(VLOOKUP(SMALL(Order_Form!$C:$C,1+($C104)),Order_Form!$B:$Q,11,FALSE)),"")</f>
        <v/>
      </c>
      <c r="O104" s="35" t="str">
        <f>IF(ISNUMBER(SMALL(Order_Form!$C:$C,1+($C104))),(VLOOKUP(SMALL(Order_Form!$C:$C,1+($C104)),Order_Form!$B:$Q,12,FALSE)),"")</f>
        <v/>
      </c>
      <c r="P104" s="35" t="str">
        <f>IF(ISNUMBER(SMALL(Order_Form!$C:$C,1+($C104))),(VLOOKUP(SMALL(Order_Form!$C:$C,1+($C104)),Order_Form!$B:$Q,13,FALSE)),"")</f>
        <v/>
      </c>
      <c r="Q104" s="35" t="str">
        <f>IF(ISNUMBER(SMALL(Order_Form!$C:$C,1+($C104))),(VLOOKUP(SMALL(Order_Form!$C:$C,1+($C104)),Order_Form!$B:$Q,14,FALSE)),"")</f>
        <v/>
      </c>
      <c r="R104" s="35" t="str">
        <f>IF(ISNUMBER(SMALL(Order_Form!$C:$C,1+($C104))),(VLOOKUP(SMALL(Order_Form!$C:$C,1+($C104)),Order_Form!$B:$Q,15,FALSE)),"")</f>
        <v/>
      </c>
      <c r="U104" s="14">
        <f t="shared" si="3"/>
        <v>0</v>
      </c>
      <c r="V104" s="14">
        <f t="shared" si="4"/>
        <v>0</v>
      </c>
      <c r="W104" s="14">
        <f t="shared" si="5"/>
        <v>0</v>
      </c>
    </row>
    <row r="105" spans="3:23" ht="22.9" customHeight="1" x14ac:dyDescent="0.2">
      <c r="C105" s="14">
        <v>87</v>
      </c>
      <c r="D105" s="15" t="str">
        <f>IF(ISNUMBER(SMALL(Order_Form!$C:$C,1+($C105))),(VLOOKUP(SMALL(Order_Form!$C:$C,1+($C105)),Order_Form!$B:$Q,3,FALSE)),"")</f>
        <v/>
      </c>
      <c r="E105" s="35" t="str">
        <f>IF(ISNUMBER(SMALL(Order_Form!$C:$C,1+($C105))),(VLOOKUP(SMALL(Order_Form!$C:$C,1+($C105)),Order_Form!$B:$Q,4,FALSE)),"")</f>
        <v/>
      </c>
      <c r="F105" s="35" t="str">
        <f>IF(ISNUMBER(SMALL(Order_Form!$C:$C,1+($C105))),(VLOOKUP(SMALL(Order_Form!$C:$C,1+($C105)),Order_Form!$B:$Q,5,FALSE)),"")</f>
        <v/>
      </c>
      <c r="G105" s="35" t="str">
        <f>IF(ISNUMBER(SMALL(Order_Form!$C:$C,1+($C105))),(VLOOKUP(SMALL(Order_Form!$C:$C,1+($C105)),Order_Form!$B:$Q,6,FALSE)),"")</f>
        <v/>
      </c>
      <c r="H105" s="32" t="str">
        <f>IF(ISNUMBER(SMALL(Order_Form!$C:$C,1+($C105))),(VLOOKUP(SMALL(Order_Form!$C:$C,1+($C105)),Order_Form!$B:$Q,7,FALSE)),"")</f>
        <v/>
      </c>
      <c r="I105" s="15"/>
      <c r="J105" s="15"/>
      <c r="K105" s="35" t="str">
        <f>IF(ISNUMBER(SMALL(Order_Form!$C:$C,1+($C105))),(VLOOKUP(SMALL(Order_Form!$C:$C,1+($C105)),Order_Form!$B:$Q,8,FALSE)),"")</f>
        <v/>
      </c>
      <c r="L105" s="35" t="str">
        <f>IF(ISNUMBER(SMALL(Order_Form!$C:$C,1+($C105))),(VLOOKUP(SMALL(Order_Form!$C:$C,1+($C105)),Order_Form!$B:$Q,9,FALSE)),"")</f>
        <v/>
      </c>
      <c r="M105" s="35" t="str">
        <f>IF(ISNUMBER(SMALL(Order_Form!$C:$C,1+($C105))),(VLOOKUP(SMALL(Order_Form!$C:$C,1+($C105)),Order_Form!$B:$Q,10,FALSE)),"")</f>
        <v/>
      </c>
      <c r="N105" s="35" t="str">
        <f>IF(ISNUMBER(SMALL(Order_Form!$C:$C,1+($C105))),(VLOOKUP(SMALL(Order_Form!$C:$C,1+($C105)),Order_Form!$B:$Q,11,FALSE)),"")</f>
        <v/>
      </c>
      <c r="O105" s="35" t="str">
        <f>IF(ISNUMBER(SMALL(Order_Form!$C:$C,1+($C105))),(VLOOKUP(SMALL(Order_Form!$C:$C,1+($C105)),Order_Form!$B:$Q,12,FALSE)),"")</f>
        <v/>
      </c>
      <c r="P105" s="35" t="str">
        <f>IF(ISNUMBER(SMALL(Order_Form!$C:$C,1+($C105))),(VLOOKUP(SMALL(Order_Form!$C:$C,1+($C105)),Order_Form!$B:$Q,13,FALSE)),"")</f>
        <v/>
      </c>
      <c r="Q105" s="35" t="str">
        <f>IF(ISNUMBER(SMALL(Order_Form!$C:$C,1+($C105))),(VLOOKUP(SMALL(Order_Form!$C:$C,1+($C105)),Order_Form!$B:$Q,14,FALSE)),"")</f>
        <v/>
      </c>
      <c r="R105" s="35" t="str">
        <f>IF(ISNUMBER(SMALL(Order_Form!$C:$C,1+($C105))),(VLOOKUP(SMALL(Order_Form!$C:$C,1+($C105)),Order_Form!$B:$Q,15,FALSE)),"")</f>
        <v/>
      </c>
      <c r="U105" s="14">
        <f t="shared" si="3"/>
        <v>0</v>
      </c>
      <c r="V105" s="14">
        <f t="shared" si="4"/>
        <v>0</v>
      </c>
      <c r="W105" s="14">
        <f t="shared" si="5"/>
        <v>0</v>
      </c>
    </row>
    <row r="106" spans="3:23" ht="22.9" customHeight="1" x14ac:dyDescent="0.2">
      <c r="C106" s="14">
        <v>88</v>
      </c>
      <c r="D106" s="15" t="str">
        <f>IF(ISNUMBER(SMALL(Order_Form!$C:$C,1+($C106))),(VLOOKUP(SMALL(Order_Form!$C:$C,1+($C106)),Order_Form!$B:$Q,3,FALSE)),"")</f>
        <v/>
      </c>
      <c r="E106" s="35" t="str">
        <f>IF(ISNUMBER(SMALL(Order_Form!$C:$C,1+($C106))),(VLOOKUP(SMALL(Order_Form!$C:$C,1+($C106)),Order_Form!$B:$Q,4,FALSE)),"")</f>
        <v/>
      </c>
      <c r="F106" s="35" t="str">
        <f>IF(ISNUMBER(SMALL(Order_Form!$C:$C,1+($C106))),(VLOOKUP(SMALL(Order_Form!$C:$C,1+($C106)),Order_Form!$B:$Q,5,FALSE)),"")</f>
        <v/>
      </c>
      <c r="G106" s="35" t="str">
        <f>IF(ISNUMBER(SMALL(Order_Form!$C:$C,1+($C106))),(VLOOKUP(SMALL(Order_Form!$C:$C,1+($C106)),Order_Form!$B:$Q,6,FALSE)),"")</f>
        <v/>
      </c>
      <c r="H106" s="32" t="str">
        <f>IF(ISNUMBER(SMALL(Order_Form!$C:$C,1+($C106))),(VLOOKUP(SMALL(Order_Form!$C:$C,1+($C106)),Order_Form!$B:$Q,7,FALSE)),"")</f>
        <v/>
      </c>
      <c r="I106" s="15"/>
      <c r="J106" s="15"/>
      <c r="K106" s="35" t="str">
        <f>IF(ISNUMBER(SMALL(Order_Form!$C:$C,1+($C106))),(VLOOKUP(SMALL(Order_Form!$C:$C,1+($C106)),Order_Form!$B:$Q,8,FALSE)),"")</f>
        <v/>
      </c>
      <c r="L106" s="35" t="str">
        <f>IF(ISNUMBER(SMALL(Order_Form!$C:$C,1+($C106))),(VLOOKUP(SMALL(Order_Form!$C:$C,1+($C106)),Order_Form!$B:$Q,9,FALSE)),"")</f>
        <v/>
      </c>
      <c r="M106" s="35" t="str">
        <f>IF(ISNUMBER(SMALL(Order_Form!$C:$C,1+($C106))),(VLOOKUP(SMALL(Order_Form!$C:$C,1+($C106)),Order_Form!$B:$Q,10,FALSE)),"")</f>
        <v/>
      </c>
      <c r="N106" s="35" t="str">
        <f>IF(ISNUMBER(SMALL(Order_Form!$C:$C,1+($C106))),(VLOOKUP(SMALL(Order_Form!$C:$C,1+($C106)),Order_Form!$B:$Q,11,FALSE)),"")</f>
        <v/>
      </c>
      <c r="O106" s="35" t="str">
        <f>IF(ISNUMBER(SMALL(Order_Form!$C:$C,1+($C106))),(VLOOKUP(SMALL(Order_Form!$C:$C,1+($C106)),Order_Form!$B:$Q,12,FALSE)),"")</f>
        <v/>
      </c>
      <c r="P106" s="35" t="str">
        <f>IF(ISNUMBER(SMALL(Order_Form!$C:$C,1+($C106))),(VLOOKUP(SMALL(Order_Form!$C:$C,1+($C106)),Order_Form!$B:$Q,13,FALSE)),"")</f>
        <v/>
      </c>
      <c r="Q106" s="35" t="str">
        <f>IF(ISNUMBER(SMALL(Order_Form!$C:$C,1+($C106))),(VLOOKUP(SMALL(Order_Form!$C:$C,1+($C106)),Order_Form!$B:$Q,14,FALSE)),"")</f>
        <v/>
      </c>
      <c r="R106" s="35" t="str">
        <f>IF(ISNUMBER(SMALL(Order_Form!$C:$C,1+($C106))),(VLOOKUP(SMALL(Order_Form!$C:$C,1+($C106)),Order_Form!$B:$Q,15,FALSE)),"")</f>
        <v/>
      </c>
      <c r="U106" s="14">
        <f t="shared" si="3"/>
        <v>0</v>
      </c>
      <c r="V106" s="14">
        <f t="shared" si="4"/>
        <v>0</v>
      </c>
      <c r="W106" s="14">
        <f t="shared" si="5"/>
        <v>0</v>
      </c>
    </row>
    <row r="107" spans="3:23" ht="22.9" customHeight="1" x14ac:dyDescent="0.2">
      <c r="C107" s="14">
        <v>89</v>
      </c>
      <c r="D107" s="15" t="str">
        <f>IF(ISNUMBER(SMALL(Order_Form!$C:$C,1+($C107))),(VLOOKUP(SMALL(Order_Form!$C:$C,1+($C107)),Order_Form!$B:$Q,3,FALSE)),"")</f>
        <v/>
      </c>
      <c r="E107" s="35" t="str">
        <f>IF(ISNUMBER(SMALL(Order_Form!$C:$C,1+($C107))),(VLOOKUP(SMALL(Order_Form!$C:$C,1+($C107)),Order_Form!$B:$Q,4,FALSE)),"")</f>
        <v/>
      </c>
      <c r="F107" s="35" t="str">
        <f>IF(ISNUMBER(SMALL(Order_Form!$C:$C,1+($C107))),(VLOOKUP(SMALL(Order_Form!$C:$C,1+($C107)),Order_Form!$B:$Q,5,FALSE)),"")</f>
        <v/>
      </c>
      <c r="G107" s="35" t="str">
        <f>IF(ISNUMBER(SMALL(Order_Form!$C:$C,1+($C107))),(VLOOKUP(SMALL(Order_Form!$C:$C,1+($C107)),Order_Form!$B:$Q,6,FALSE)),"")</f>
        <v/>
      </c>
      <c r="H107" s="32" t="str">
        <f>IF(ISNUMBER(SMALL(Order_Form!$C:$C,1+($C107))),(VLOOKUP(SMALL(Order_Form!$C:$C,1+($C107)),Order_Form!$B:$Q,7,FALSE)),"")</f>
        <v/>
      </c>
      <c r="I107" s="15"/>
      <c r="J107" s="15"/>
      <c r="K107" s="35" t="str">
        <f>IF(ISNUMBER(SMALL(Order_Form!$C:$C,1+($C107))),(VLOOKUP(SMALL(Order_Form!$C:$C,1+($C107)),Order_Form!$B:$Q,8,FALSE)),"")</f>
        <v/>
      </c>
      <c r="L107" s="35" t="str">
        <f>IF(ISNUMBER(SMALL(Order_Form!$C:$C,1+($C107))),(VLOOKUP(SMALL(Order_Form!$C:$C,1+($C107)),Order_Form!$B:$Q,9,FALSE)),"")</f>
        <v/>
      </c>
      <c r="M107" s="35" t="str">
        <f>IF(ISNUMBER(SMALL(Order_Form!$C:$C,1+($C107))),(VLOOKUP(SMALL(Order_Form!$C:$C,1+($C107)),Order_Form!$B:$Q,10,FALSE)),"")</f>
        <v/>
      </c>
      <c r="N107" s="35" t="str">
        <f>IF(ISNUMBER(SMALL(Order_Form!$C:$C,1+($C107))),(VLOOKUP(SMALL(Order_Form!$C:$C,1+($C107)),Order_Form!$B:$Q,11,FALSE)),"")</f>
        <v/>
      </c>
      <c r="O107" s="35" t="str">
        <f>IF(ISNUMBER(SMALL(Order_Form!$C:$C,1+($C107))),(VLOOKUP(SMALL(Order_Form!$C:$C,1+($C107)),Order_Form!$B:$Q,12,FALSE)),"")</f>
        <v/>
      </c>
      <c r="P107" s="35" t="str">
        <f>IF(ISNUMBER(SMALL(Order_Form!$C:$C,1+($C107))),(VLOOKUP(SMALL(Order_Form!$C:$C,1+($C107)),Order_Form!$B:$Q,13,FALSE)),"")</f>
        <v/>
      </c>
      <c r="Q107" s="35" t="str">
        <f>IF(ISNUMBER(SMALL(Order_Form!$C:$C,1+($C107))),(VLOOKUP(SMALL(Order_Form!$C:$C,1+($C107)),Order_Form!$B:$Q,14,FALSE)),"")</f>
        <v/>
      </c>
      <c r="R107" s="35" t="str">
        <f>IF(ISNUMBER(SMALL(Order_Form!$C:$C,1+($C107))),(VLOOKUP(SMALL(Order_Form!$C:$C,1+($C107)),Order_Form!$B:$Q,15,FALSE)),"")</f>
        <v/>
      </c>
      <c r="U107" s="14">
        <f t="shared" si="3"/>
        <v>0</v>
      </c>
      <c r="V107" s="14">
        <f t="shared" si="4"/>
        <v>0</v>
      </c>
      <c r="W107" s="14">
        <f t="shared" si="5"/>
        <v>0</v>
      </c>
    </row>
    <row r="108" spans="3:23" ht="22.9" customHeight="1" x14ac:dyDescent="0.2">
      <c r="C108" s="14">
        <v>90</v>
      </c>
      <c r="D108" s="15" t="str">
        <f>IF(ISNUMBER(SMALL(Order_Form!$C:$C,1+($C108))),(VLOOKUP(SMALL(Order_Form!$C:$C,1+($C108)),Order_Form!$B:$Q,3,FALSE)),"")</f>
        <v/>
      </c>
      <c r="E108" s="35" t="str">
        <f>IF(ISNUMBER(SMALL(Order_Form!$C:$C,1+($C108))),(VLOOKUP(SMALL(Order_Form!$C:$C,1+($C108)),Order_Form!$B:$Q,4,FALSE)),"")</f>
        <v/>
      </c>
      <c r="F108" s="35" t="str">
        <f>IF(ISNUMBER(SMALL(Order_Form!$C:$C,1+($C108))),(VLOOKUP(SMALL(Order_Form!$C:$C,1+($C108)),Order_Form!$B:$Q,5,FALSE)),"")</f>
        <v/>
      </c>
      <c r="G108" s="35" t="str">
        <f>IF(ISNUMBER(SMALL(Order_Form!$C:$C,1+($C108))),(VLOOKUP(SMALL(Order_Form!$C:$C,1+($C108)),Order_Form!$B:$Q,6,FALSE)),"")</f>
        <v/>
      </c>
      <c r="H108" s="32" t="str">
        <f>IF(ISNUMBER(SMALL(Order_Form!$C:$C,1+($C108))),(VLOOKUP(SMALL(Order_Form!$C:$C,1+($C108)),Order_Form!$B:$Q,7,FALSE)),"")</f>
        <v/>
      </c>
      <c r="I108" s="15"/>
      <c r="J108" s="15"/>
      <c r="K108" s="35" t="str">
        <f>IF(ISNUMBER(SMALL(Order_Form!$C:$C,1+($C108))),(VLOOKUP(SMALL(Order_Form!$C:$C,1+($C108)),Order_Form!$B:$Q,8,FALSE)),"")</f>
        <v/>
      </c>
      <c r="L108" s="35" t="str">
        <f>IF(ISNUMBER(SMALL(Order_Form!$C:$C,1+($C108))),(VLOOKUP(SMALL(Order_Form!$C:$C,1+($C108)),Order_Form!$B:$Q,9,FALSE)),"")</f>
        <v/>
      </c>
      <c r="M108" s="35" t="str">
        <f>IF(ISNUMBER(SMALL(Order_Form!$C:$C,1+($C108))),(VLOOKUP(SMALL(Order_Form!$C:$C,1+($C108)),Order_Form!$B:$Q,10,FALSE)),"")</f>
        <v/>
      </c>
      <c r="N108" s="35" t="str">
        <f>IF(ISNUMBER(SMALL(Order_Form!$C:$C,1+($C108))),(VLOOKUP(SMALL(Order_Form!$C:$C,1+($C108)),Order_Form!$B:$Q,11,FALSE)),"")</f>
        <v/>
      </c>
      <c r="O108" s="35" t="str">
        <f>IF(ISNUMBER(SMALL(Order_Form!$C:$C,1+($C108))),(VLOOKUP(SMALL(Order_Form!$C:$C,1+($C108)),Order_Form!$B:$Q,12,FALSE)),"")</f>
        <v/>
      </c>
      <c r="P108" s="35" t="str">
        <f>IF(ISNUMBER(SMALL(Order_Form!$C:$C,1+($C108))),(VLOOKUP(SMALL(Order_Form!$C:$C,1+($C108)),Order_Form!$B:$Q,13,FALSE)),"")</f>
        <v/>
      </c>
      <c r="Q108" s="35" t="str">
        <f>IF(ISNUMBER(SMALL(Order_Form!$C:$C,1+($C108))),(VLOOKUP(SMALL(Order_Form!$C:$C,1+($C108)),Order_Form!$B:$Q,14,FALSE)),"")</f>
        <v/>
      </c>
      <c r="R108" s="35" t="str">
        <f>IF(ISNUMBER(SMALL(Order_Form!$C:$C,1+($C108))),(VLOOKUP(SMALL(Order_Form!$C:$C,1+($C108)),Order_Form!$B:$Q,15,FALSE)),"")</f>
        <v/>
      </c>
      <c r="U108" s="14">
        <f t="shared" si="3"/>
        <v>0</v>
      </c>
      <c r="V108" s="14">
        <f t="shared" si="4"/>
        <v>0</v>
      </c>
      <c r="W108" s="14">
        <f t="shared" si="5"/>
        <v>0</v>
      </c>
    </row>
    <row r="109" spans="3:23" ht="22.9" customHeight="1" x14ac:dyDescent="0.2">
      <c r="C109" s="14">
        <v>91</v>
      </c>
      <c r="D109" s="15" t="str">
        <f>IF(ISNUMBER(SMALL(Order_Form!$C:$C,1+($C109))),(VLOOKUP(SMALL(Order_Form!$C:$C,1+($C109)),Order_Form!$B:$Q,3,FALSE)),"")</f>
        <v/>
      </c>
      <c r="E109" s="35" t="str">
        <f>IF(ISNUMBER(SMALL(Order_Form!$C:$C,1+($C109))),(VLOOKUP(SMALL(Order_Form!$C:$C,1+($C109)),Order_Form!$B:$Q,4,FALSE)),"")</f>
        <v/>
      </c>
      <c r="F109" s="35" t="str">
        <f>IF(ISNUMBER(SMALL(Order_Form!$C:$C,1+($C109))),(VLOOKUP(SMALL(Order_Form!$C:$C,1+($C109)),Order_Form!$B:$Q,5,FALSE)),"")</f>
        <v/>
      </c>
      <c r="G109" s="35" t="str">
        <f>IF(ISNUMBER(SMALL(Order_Form!$C:$C,1+($C109))),(VLOOKUP(SMALL(Order_Form!$C:$C,1+($C109)),Order_Form!$B:$Q,6,FALSE)),"")</f>
        <v/>
      </c>
      <c r="H109" s="32" t="str">
        <f>IF(ISNUMBER(SMALL(Order_Form!$C:$C,1+($C109))),(VLOOKUP(SMALL(Order_Form!$C:$C,1+($C109)),Order_Form!$B:$Q,7,FALSE)),"")</f>
        <v/>
      </c>
      <c r="I109" s="15"/>
      <c r="J109" s="15"/>
      <c r="K109" s="35" t="str">
        <f>IF(ISNUMBER(SMALL(Order_Form!$C:$C,1+($C109))),(VLOOKUP(SMALL(Order_Form!$C:$C,1+($C109)),Order_Form!$B:$Q,8,FALSE)),"")</f>
        <v/>
      </c>
      <c r="L109" s="35" t="str">
        <f>IF(ISNUMBER(SMALL(Order_Form!$C:$C,1+($C109))),(VLOOKUP(SMALL(Order_Form!$C:$C,1+($C109)),Order_Form!$B:$Q,9,FALSE)),"")</f>
        <v/>
      </c>
      <c r="M109" s="35" t="str">
        <f>IF(ISNUMBER(SMALL(Order_Form!$C:$C,1+($C109))),(VLOOKUP(SMALL(Order_Form!$C:$C,1+($C109)),Order_Form!$B:$Q,10,FALSE)),"")</f>
        <v/>
      </c>
      <c r="N109" s="35" t="str">
        <f>IF(ISNUMBER(SMALL(Order_Form!$C:$C,1+($C109))),(VLOOKUP(SMALL(Order_Form!$C:$C,1+($C109)),Order_Form!$B:$Q,11,FALSE)),"")</f>
        <v/>
      </c>
      <c r="O109" s="35" t="str">
        <f>IF(ISNUMBER(SMALL(Order_Form!$C:$C,1+($C109))),(VLOOKUP(SMALL(Order_Form!$C:$C,1+($C109)),Order_Form!$B:$Q,12,FALSE)),"")</f>
        <v/>
      </c>
      <c r="P109" s="35" t="str">
        <f>IF(ISNUMBER(SMALL(Order_Form!$C:$C,1+($C109))),(VLOOKUP(SMALL(Order_Form!$C:$C,1+($C109)),Order_Form!$B:$Q,13,FALSE)),"")</f>
        <v/>
      </c>
      <c r="Q109" s="35" t="str">
        <f>IF(ISNUMBER(SMALL(Order_Form!$C:$C,1+($C109))),(VLOOKUP(SMALL(Order_Form!$C:$C,1+($C109)),Order_Form!$B:$Q,14,FALSE)),"")</f>
        <v/>
      </c>
      <c r="R109" s="35" t="str">
        <f>IF(ISNUMBER(SMALL(Order_Form!$C:$C,1+($C109))),(VLOOKUP(SMALL(Order_Form!$C:$C,1+($C109)),Order_Form!$B:$Q,15,FALSE)),"")</f>
        <v/>
      </c>
      <c r="U109" s="14">
        <f t="shared" si="3"/>
        <v>0</v>
      </c>
      <c r="V109" s="14">
        <f t="shared" si="4"/>
        <v>0</v>
      </c>
      <c r="W109" s="14">
        <f t="shared" si="5"/>
        <v>0</v>
      </c>
    </row>
    <row r="110" spans="3:23" ht="22.9" customHeight="1" x14ac:dyDescent="0.2">
      <c r="C110" s="14">
        <v>92</v>
      </c>
      <c r="D110" s="15" t="str">
        <f>IF(ISNUMBER(SMALL(Order_Form!$C:$C,1+($C110))),(VLOOKUP(SMALL(Order_Form!$C:$C,1+($C110)),Order_Form!$B:$Q,3,FALSE)),"")</f>
        <v/>
      </c>
      <c r="E110" s="35" t="str">
        <f>IF(ISNUMBER(SMALL(Order_Form!$C:$C,1+($C110))),(VLOOKUP(SMALL(Order_Form!$C:$C,1+($C110)),Order_Form!$B:$Q,4,FALSE)),"")</f>
        <v/>
      </c>
      <c r="F110" s="35" t="str">
        <f>IF(ISNUMBER(SMALL(Order_Form!$C:$C,1+($C110))),(VLOOKUP(SMALL(Order_Form!$C:$C,1+($C110)),Order_Form!$B:$Q,5,FALSE)),"")</f>
        <v/>
      </c>
      <c r="G110" s="35" t="str">
        <f>IF(ISNUMBER(SMALL(Order_Form!$C:$C,1+($C110))),(VLOOKUP(SMALL(Order_Form!$C:$C,1+($C110)),Order_Form!$B:$Q,6,FALSE)),"")</f>
        <v/>
      </c>
      <c r="H110" s="32" t="str">
        <f>IF(ISNUMBER(SMALL(Order_Form!$C:$C,1+($C110))),(VLOOKUP(SMALL(Order_Form!$C:$C,1+($C110)),Order_Form!$B:$Q,7,FALSE)),"")</f>
        <v/>
      </c>
      <c r="I110" s="15"/>
      <c r="J110" s="15"/>
      <c r="K110" s="35" t="str">
        <f>IF(ISNUMBER(SMALL(Order_Form!$C:$C,1+($C110))),(VLOOKUP(SMALL(Order_Form!$C:$C,1+($C110)),Order_Form!$B:$Q,8,FALSE)),"")</f>
        <v/>
      </c>
      <c r="L110" s="35" t="str">
        <f>IF(ISNUMBER(SMALL(Order_Form!$C:$C,1+($C110))),(VLOOKUP(SMALL(Order_Form!$C:$C,1+($C110)),Order_Form!$B:$Q,9,FALSE)),"")</f>
        <v/>
      </c>
      <c r="M110" s="35" t="str">
        <f>IF(ISNUMBER(SMALL(Order_Form!$C:$C,1+($C110))),(VLOOKUP(SMALL(Order_Form!$C:$C,1+($C110)),Order_Form!$B:$Q,10,FALSE)),"")</f>
        <v/>
      </c>
      <c r="N110" s="35" t="str">
        <f>IF(ISNUMBER(SMALL(Order_Form!$C:$C,1+($C110))),(VLOOKUP(SMALL(Order_Form!$C:$C,1+($C110)),Order_Form!$B:$Q,11,FALSE)),"")</f>
        <v/>
      </c>
      <c r="O110" s="35" t="str">
        <f>IF(ISNUMBER(SMALL(Order_Form!$C:$C,1+($C110))),(VLOOKUP(SMALL(Order_Form!$C:$C,1+($C110)),Order_Form!$B:$Q,12,FALSE)),"")</f>
        <v/>
      </c>
      <c r="P110" s="35" t="str">
        <f>IF(ISNUMBER(SMALL(Order_Form!$C:$C,1+($C110))),(VLOOKUP(SMALL(Order_Form!$C:$C,1+($C110)),Order_Form!$B:$Q,13,FALSE)),"")</f>
        <v/>
      </c>
      <c r="Q110" s="35" t="str">
        <f>IF(ISNUMBER(SMALL(Order_Form!$C:$C,1+($C110))),(VLOOKUP(SMALL(Order_Form!$C:$C,1+($C110)),Order_Form!$B:$Q,14,FALSE)),"")</f>
        <v/>
      </c>
      <c r="R110" s="35" t="str">
        <f>IF(ISNUMBER(SMALL(Order_Form!$C:$C,1+($C110))),(VLOOKUP(SMALL(Order_Form!$C:$C,1+($C110)),Order_Form!$B:$Q,15,FALSE)),"")</f>
        <v/>
      </c>
      <c r="U110" s="14">
        <f t="shared" si="3"/>
        <v>0</v>
      </c>
      <c r="V110" s="14">
        <f t="shared" si="4"/>
        <v>0</v>
      </c>
      <c r="W110" s="14">
        <f t="shared" si="5"/>
        <v>0</v>
      </c>
    </row>
    <row r="111" spans="3:23" ht="22.9" customHeight="1" x14ac:dyDescent="0.2">
      <c r="C111" s="14">
        <v>93</v>
      </c>
      <c r="D111" s="15" t="str">
        <f>IF(ISNUMBER(SMALL(Order_Form!$C:$C,1+($C111))),(VLOOKUP(SMALL(Order_Form!$C:$C,1+($C111)),Order_Form!$B:$Q,3,FALSE)),"")</f>
        <v/>
      </c>
      <c r="E111" s="35" t="str">
        <f>IF(ISNUMBER(SMALL(Order_Form!$C:$C,1+($C111))),(VLOOKUP(SMALL(Order_Form!$C:$C,1+($C111)),Order_Form!$B:$Q,4,FALSE)),"")</f>
        <v/>
      </c>
      <c r="F111" s="35" t="str">
        <f>IF(ISNUMBER(SMALL(Order_Form!$C:$C,1+($C111))),(VLOOKUP(SMALL(Order_Form!$C:$C,1+($C111)),Order_Form!$B:$Q,5,FALSE)),"")</f>
        <v/>
      </c>
      <c r="G111" s="35" t="str">
        <f>IF(ISNUMBER(SMALL(Order_Form!$C:$C,1+($C111))),(VLOOKUP(SMALL(Order_Form!$C:$C,1+($C111)),Order_Form!$B:$Q,6,FALSE)),"")</f>
        <v/>
      </c>
      <c r="H111" s="32" t="str">
        <f>IF(ISNUMBER(SMALL(Order_Form!$C:$C,1+($C111))),(VLOOKUP(SMALL(Order_Form!$C:$C,1+($C111)),Order_Form!$B:$Q,7,FALSE)),"")</f>
        <v/>
      </c>
      <c r="I111" s="15"/>
      <c r="J111" s="15"/>
      <c r="K111" s="35" t="str">
        <f>IF(ISNUMBER(SMALL(Order_Form!$C:$C,1+($C111))),(VLOOKUP(SMALL(Order_Form!$C:$C,1+($C111)),Order_Form!$B:$Q,8,FALSE)),"")</f>
        <v/>
      </c>
      <c r="L111" s="35" t="str">
        <f>IF(ISNUMBER(SMALL(Order_Form!$C:$C,1+($C111))),(VLOOKUP(SMALL(Order_Form!$C:$C,1+($C111)),Order_Form!$B:$Q,9,FALSE)),"")</f>
        <v/>
      </c>
      <c r="M111" s="35" t="str">
        <f>IF(ISNUMBER(SMALL(Order_Form!$C:$C,1+($C111))),(VLOOKUP(SMALL(Order_Form!$C:$C,1+($C111)),Order_Form!$B:$Q,10,FALSE)),"")</f>
        <v/>
      </c>
      <c r="N111" s="35" t="str">
        <f>IF(ISNUMBER(SMALL(Order_Form!$C:$C,1+($C111))),(VLOOKUP(SMALL(Order_Form!$C:$C,1+($C111)),Order_Form!$B:$Q,11,FALSE)),"")</f>
        <v/>
      </c>
      <c r="O111" s="35" t="str">
        <f>IF(ISNUMBER(SMALL(Order_Form!$C:$C,1+($C111))),(VLOOKUP(SMALL(Order_Form!$C:$C,1+($C111)),Order_Form!$B:$Q,12,FALSE)),"")</f>
        <v/>
      </c>
      <c r="P111" s="35" t="str">
        <f>IF(ISNUMBER(SMALL(Order_Form!$C:$C,1+($C111))),(VLOOKUP(SMALL(Order_Form!$C:$C,1+($C111)),Order_Form!$B:$Q,13,FALSE)),"")</f>
        <v/>
      </c>
      <c r="Q111" s="35" t="str">
        <f>IF(ISNUMBER(SMALL(Order_Form!$C:$C,1+($C111))),(VLOOKUP(SMALL(Order_Form!$C:$C,1+($C111)),Order_Form!$B:$Q,14,FALSE)),"")</f>
        <v/>
      </c>
      <c r="R111" s="35" t="str">
        <f>IF(ISNUMBER(SMALL(Order_Form!$C:$C,1+($C111))),(VLOOKUP(SMALL(Order_Form!$C:$C,1+($C111)),Order_Form!$B:$Q,15,FALSE)),"")</f>
        <v/>
      </c>
      <c r="U111" s="14">
        <f t="shared" si="3"/>
        <v>0</v>
      </c>
      <c r="V111" s="14">
        <f t="shared" si="4"/>
        <v>0</v>
      </c>
      <c r="W111" s="14">
        <f t="shared" si="5"/>
        <v>0</v>
      </c>
    </row>
    <row r="112" spans="3:23" ht="22.9" customHeight="1" x14ac:dyDescent="0.2">
      <c r="C112" s="14">
        <v>94</v>
      </c>
      <c r="D112" s="15" t="str">
        <f>IF(ISNUMBER(SMALL(Order_Form!$C:$C,1+($C112))),(VLOOKUP(SMALL(Order_Form!$C:$C,1+($C112)),Order_Form!$B:$Q,3,FALSE)),"")</f>
        <v/>
      </c>
      <c r="E112" s="35" t="str">
        <f>IF(ISNUMBER(SMALL(Order_Form!$C:$C,1+($C112))),(VLOOKUP(SMALL(Order_Form!$C:$C,1+($C112)),Order_Form!$B:$Q,4,FALSE)),"")</f>
        <v/>
      </c>
      <c r="F112" s="35" t="str">
        <f>IF(ISNUMBER(SMALL(Order_Form!$C:$C,1+($C112))),(VLOOKUP(SMALL(Order_Form!$C:$C,1+($C112)),Order_Form!$B:$Q,5,FALSE)),"")</f>
        <v/>
      </c>
      <c r="G112" s="35" t="str">
        <f>IF(ISNUMBER(SMALL(Order_Form!$C:$C,1+($C112))),(VLOOKUP(SMALL(Order_Form!$C:$C,1+($C112)),Order_Form!$B:$Q,6,FALSE)),"")</f>
        <v/>
      </c>
      <c r="H112" s="32" t="str">
        <f>IF(ISNUMBER(SMALL(Order_Form!$C:$C,1+($C112))),(VLOOKUP(SMALL(Order_Form!$C:$C,1+($C112)),Order_Form!$B:$Q,7,FALSE)),"")</f>
        <v/>
      </c>
      <c r="I112" s="15"/>
      <c r="J112" s="15"/>
      <c r="K112" s="35" t="str">
        <f>IF(ISNUMBER(SMALL(Order_Form!$C:$C,1+($C112))),(VLOOKUP(SMALL(Order_Form!$C:$C,1+($C112)),Order_Form!$B:$Q,8,FALSE)),"")</f>
        <v/>
      </c>
      <c r="L112" s="35" t="str">
        <f>IF(ISNUMBER(SMALL(Order_Form!$C:$C,1+($C112))),(VLOOKUP(SMALL(Order_Form!$C:$C,1+($C112)),Order_Form!$B:$Q,9,FALSE)),"")</f>
        <v/>
      </c>
      <c r="M112" s="35" t="str">
        <f>IF(ISNUMBER(SMALL(Order_Form!$C:$C,1+($C112))),(VLOOKUP(SMALL(Order_Form!$C:$C,1+($C112)),Order_Form!$B:$Q,10,FALSE)),"")</f>
        <v/>
      </c>
      <c r="N112" s="35" t="str">
        <f>IF(ISNUMBER(SMALL(Order_Form!$C:$C,1+($C112))),(VLOOKUP(SMALL(Order_Form!$C:$C,1+($C112)),Order_Form!$B:$Q,11,FALSE)),"")</f>
        <v/>
      </c>
      <c r="O112" s="35" t="str">
        <f>IF(ISNUMBER(SMALL(Order_Form!$C:$C,1+($C112))),(VLOOKUP(SMALL(Order_Form!$C:$C,1+($C112)),Order_Form!$B:$Q,12,FALSE)),"")</f>
        <v/>
      </c>
      <c r="P112" s="35" t="str">
        <f>IF(ISNUMBER(SMALL(Order_Form!$C:$C,1+($C112))),(VLOOKUP(SMALL(Order_Form!$C:$C,1+($C112)),Order_Form!$B:$Q,13,FALSE)),"")</f>
        <v/>
      </c>
      <c r="Q112" s="35" t="str">
        <f>IF(ISNUMBER(SMALL(Order_Form!$C:$C,1+($C112))),(VLOOKUP(SMALL(Order_Form!$C:$C,1+($C112)),Order_Form!$B:$Q,14,FALSE)),"")</f>
        <v/>
      </c>
      <c r="R112" s="35" t="str">
        <f>IF(ISNUMBER(SMALL(Order_Form!$C:$C,1+($C112))),(VLOOKUP(SMALL(Order_Form!$C:$C,1+($C112)),Order_Form!$B:$Q,15,FALSE)),"")</f>
        <v/>
      </c>
      <c r="U112" s="14">
        <f t="shared" si="3"/>
        <v>0</v>
      </c>
      <c r="V112" s="14">
        <f t="shared" si="4"/>
        <v>0</v>
      </c>
      <c r="W112" s="14">
        <f t="shared" si="5"/>
        <v>0</v>
      </c>
    </row>
    <row r="113" spans="3:23" ht="22.9" customHeight="1" x14ac:dyDescent="0.2">
      <c r="C113" s="14">
        <v>95</v>
      </c>
      <c r="D113" s="15" t="str">
        <f>IF(ISNUMBER(SMALL(Order_Form!$C:$C,1+($C113))),(VLOOKUP(SMALL(Order_Form!$C:$C,1+($C113)),Order_Form!$B:$Q,3,FALSE)),"")</f>
        <v/>
      </c>
      <c r="E113" s="35" t="str">
        <f>IF(ISNUMBER(SMALL(Order_Form!$C:$C,1+($C113))),(VLOOKUP(SMALL(Order_Form!$C:$C,1+($C113)),Order_Form!$B:$Q,4,FALSE)),"")</f>
        <v/>
      </c>
      <c r="F113" s="35" t="str">
        <f>IF(ISNUMBER(SMALL(Order_Form!$C:$C,1+($C113))),(VLOOKUP(SMALL(Order_Form!$C:$C,1+($C113)),Order_Form!$B:$Q,5,FALSE)),"")</f>
        <v/>
      </c>
      <c r="G113" s="35" t="str">
        <f>IF(ISNUMBER(SMALL(Order_Form!$C:$C,1+($C113))),(VLOOKUP(SMALL(Order_Form!$C:$C,1+($C113)),Order_Form!$B:$Q,6,FALSE)),"")</f>
        <v/>
      </c>
      <c r="H113" s="32" t="str">
        <f>IF(ISNUMBER(SMALL(Order_Form!$C:$C,1+($C113))),(VLOOKUP(SMALL(Order_Form!$C:$C,1+($C113)),Order_Form!$B:$Q,7,FALSE)),"")</f>
        <v/>
      </c>
      <c r="I113" s="15"/>
      <c r="J113" s="15"/>
      <c r="K113" s="35" t="str">
        <f>IF(ISNUMBER(SMALL(Order_Form!$C:$C,1+($C113))),(VLOOKUP(SMALL(Order_Form!$C:$C,1+($C113)),Order_Form!$B:$Q,8,FALSE)),"")</f>
        <v/>
      </c>
      <c r="L113" s="35" t="str">
        <f>IF(ISNUMBER(SMALL(Order_Form!$C:$C,1+($C113))),(VLOOKUP(SMALL(Order_Form!$C:$C,1+($C113)),Order_Form!$B:$Q,9,FALSE)),"")</f>
        <v/>
      </c>
      <c r="M113" s="35" t="str">
        <f>IF(ISNUMBER(SMALL(Order_Form!$C:$C,1+($C113))),(VLOOKUP(SMALL(Order_Form!$C:$C,1+($C113)),Order_Form!$B:$Q,10,FALSE)),"")</f>
        <v/>
      </c>
      <c r="N113" s="35" t="str">
        <f>IF(ISNUMBER(SMALL(Order_Form!$C:$C,1+($C113))),(VLOOKUP(SMALL(Order_Form!$C:$C,1+($C113)),Order_Form!$B:$Q,11,FALSE)),"")</f>
        <v/>
      </c>
      <c r="O113" s="35" t="str">
        <f>IF(ISNUMBER(SMALL(Order_Form!$C:$C,1+($C113))),(VLOOKUP(SMALL(Order_Form!$C:$C,1+($C113)),Order_Form!$B:$Q,12,FALSE)),"")</f>
        <v/>
      </c>
      <c r="P113" s="35" t="str">
        <f>IF(ISNUMBER(SMALL(Order_Form!$C:$C,1+($C113))),(VLOOKUP(SMALL(Order_Form!$C:$C,1+($C113)),Order_Form!$B:$Q,13,FALSE)),"")</f>
        <v/>
      </c>
      <c r="Q113" s="35" t="str">
        <f>IF(ISNUMBER(SMALL(Order_Form!$C:$C,1+($C113))),(VLOOKUP(SMALL(Order_Form!$C:$C,1+($C113)),Order_Form!$B:$Q,14,FALSE)),"")</f>
        <v/>
      </c>
      <c r="R113" s="35" t="str">
        <f>IF(ISNUMBER(SMALL(Order_Form!$C:$C,1+($C113))),(VLOOKUP(SMALL(Order_Form!$C:$C,1+($C113)),Order_Form!$B:$Q,15,FALSE)),"")</f>
        <v/>
      </c>
      <c r="U113" s="14">
        <f t="shared" si="3"/>
        <v>0</v>
      </c>
      <c r="V113" s="14">
        <f t="shared" si="4"/>
        <v>0</v>
      </c>
      <c r="W113" s="14">
        <f t="shared" si="5"/>
        <v>0</v>
      </c>
    </row>
    <row r="114" spans="3:23" ht="22.9" customHeight="1" x14ac:dyDescent="0.2">
      <c r="C114" s="14">
        <v>96</v>
      </c>
      <c r="D114" s="15" t="str">
        <f>IF(ISNUMBER(SMALL(Order_Form!$C:$C,1+($C114))),(VLOOKUP(SMALL(Order_Form!$C:$C,1+($C114)),Order_Form!$B:$Q,3,FALSE)),"")</f>
        <v/>
      </c>
      <c r="E114" s="35" t="str">
        <f>IF(ISNUMBER(SMALL(Order_Form!$C:$C,1+($C114))),(VLOOKUP(SMALL(Order_Form!$C:$C,1+($C114)),Order_Form!$B:$Q,4,FALSE)),"")</f>
        <v/>
      </c>
      <c r="F114" s="35" t="str">
        <f>IF(ISNUMBER(SMALL(Order_Form!$C:$C,1+($C114))),(VLOOKUP(SMALL(Order_Form!$C:$C,1+($C114)),Order_Form!$B:$Q,5,FALSE)),"")</f>
        <v/>
      </c>
      <c r="G114" s="35" t="str">
        <f>IF(ISNUMBER(SMALL(Order_Form!$C:$C,1+($C114))),(VLOOKUP(SMALL(Order_Form!$C:$C,1+($C114)),Order_Form!$B:$Q,6,FALSE)),"")</f>
        <v/>
      </c>
      <c r="H114" s="32" t="str">
        <f>IF(ISNUMBER(SMALL(Order_Form!$C:$C,1+($C114))),(VLOOKUP(SMALL(Order_Form!$C:$C,1+($C114)),Order_Form!$B:$Q,7,FALSE)),"")</f>
        <v/>
      </c>
      <c r="I114" s="15"/>
      <c r="J114" s="15"/>
      <c r="K114" s="35" t="str">
        <f>IF(ISNUMBER(SMALL(Order_Form!$C:$C,1+($C114))),(VLOOKUP(SMALL(Order_Form!$C:$C,1+($C114)),Order_Form!$B:$Q,8,FALSE)),"")</f>
        <v/>
      </c>
      <c r="L114" s="35" t="str">
        <f>IF(ISNUMBER(SMALL(Order_Form!$C:$C,1+($C114))),(VLOOKUP(SMALL(Order_Form!$C:$C,1+($C114)),Order_Form!$B:$Q,9,FALSE)),"")</f>
        <v/>
      </c>
      <c r="M114" s="35" t="str">
        <f>IF(ISNUMBER(SMALL(Order_Form!$C:$C,1+($C114))),(VLOOKUP(SMALL(Order_Form!$C:$C,1+($C114)),Order_Form!$B:$Q,10,FALSE)),"")</f>
        <v/>
      </c>
      <c r="N114" s="35" t="str">
        <f>IF(ISNUMBER(SMALL(Order_Form!$C:$C,1+($C114))),(VLOOKUP(SMALL(Order_Form!$C:$C,1+($C114)),Order_Form!$B:$Q,11,FALSE)),"")</f>
        <v/>
      </c>
      <c r="O114" s="35" t="str">
        <f>IF(ISNUMBER(SMALL(Order_Form!$C:$C,1+($C114))),(VLOOKUP(SMALL(Order_Form!$C:$C,1+($C114)),Order_Form!$B:$Q,12,FALSE)),"")</f>
        <v/>
      </c>
      <c r="P114" s="35" t="str">
        <f>IF(ISNUMBER(SMALL(Order_Form!$C:$C,1+($C114))),(VLOOKUP(SMALL(Order_Form!$C:$C,1+($C114)),Order_Form!$B:$Q,13,FALSE)),"")</f>
        <v/>
      </c>
      <c r="Q114" s="35" t="str">
        <f>IF(ISNUMBER(SMALL(Order_Form!$C:$C,1+($C114))),(VLOOKUP(SMALL(Order_Form!$C:$C,1+($C114)),Order_Form!$B:$Q,14,FALSE)),"")</f>
        <v/>
      </c>
      <c r="R114" s="35" t="str">
        <f>IF(ISNUMBER(SMALL(Order_Form!$C:$C,1+($C114))),(VLOOKUP(SMALL(Order_Form!$C:$C,1+($C114)),Order_Form!$B:$Q,15,FALSE)),"")</f>
        <v/>
      </c>
      <c r="U114" s="14">
        <f t="shared" si="3"/>
        <v>0</v>
      </c>
      <c r="V114" s="14">
        <f t="shared" si="4"/>
        <v>0</v>
      </c>
      <c r="W114" s="14">
        <f t="shared" si="5"/>
        <v>0</v>
      </c>
    </row>
    <row r="115" spans="3:23" ht="22.9" customHeight="1" x14ac:dyDescent="0.2">
      <c r="C115" s="14">
        <v>97</v>
      </c>
      <c r="D115" s="15" t="str">
        <f>IF(ISNUMBER(SMALL(Order_Form!$C:$C,1+($C115))),(VLOOKUP(SMALL(Order_Form!$C:$C,1+($C115)),Order_Form!$B:$Q,3,FALSE)),"")</f>
        <v/>
      </c>
      <c r="E115" s="35" t="str">
        <f>IF(ISNUMBER(SMALL(Order_Form!$C:$C,1+($C115))),(VLOOKUP(SMALL(Order_Form!$C:$C,1+($C115)),Order_Form!$B:$Q,4,FALSE)),"")</f>
        <v/>
      </c>
      <c r="F115" s="35" t="str">
        <f>IF(ISNUMBER(SMALL(Order_Form!$C:$C,1+($C115))),(VLOOKUP(SMALL(Order_Form!$C:$C,1+($C115)),Order_Form!$B:$Q,5,FALSE)),"")</f>
        <v/>
      </c>
      <c r="G115" s="35" t="str">
        <f>IF(ISNUMBER(SMALL(Order_Form!$C:$C,1+($C115))),(VLOOKUP(SMALL(Order_Form!$C:$C,1+($C115)),Order_Form!$B:$Q,6,FALSE)),"")</f>
        <v/>
      </c>
      <c r="H115" s="32" t="str">
        <f>IF(ISNUMBER(SMALL(Order_Form!$C:$C,1+($C115))),(VLOOKUP(SMALL(Order_Form!$C:$C,1+($C115)),Order_Form!$B:$Q,7,FALSE)),"")</f>
        <v/>
      </c>
      <c r="I115" s="15"/>
      <c r="J115" s="15"/>
      <c r="K115" s="35" t="str">
        <f>IF(ISNUMBER(SMALL(Order_Form!$C:$C,1+($C115))),(VLOOKUP(SMALL(Order_Form!$C:$C,1+($C115)),Order_Form!$B:$Q,8,FALSE)),"")</f>
        <v/>
      </c>
      <c r="L115" s="35" t="str">
        <f>IF(ISNUMBER(SMALL(Order_Form!$C:$C,1+($C115))),(VLOOKUP(SMALL(Order_Form!$C:$C,1+($C115)),Order_Form!$B:$Q,9,FALSE)),"")</f>
        <v/>
      </c>
      <c r="M115" s="35" t="str">
        <f>IF(ISNUMBER(SMALL(Order_Form!$C:$C,1+($C115))),(VLOOKUP(SMALL(Order_Form!$C:$C,1+($C115)),Order_Form!$B:$Q,10,FALSE)),"")</f>
        <v/>
      </c>
      <c r="N115" s="35" t="str">
        <f>IF(ISNUMBER(SMALL(Order_Form!$C:$C,1+($C115))),(VLOOKUP(SMALL(Order_Form!$C:$C,1+($C115)),Order_Form!$B:$Q,11,FALSE)),"")</f>
        <v/>
      </c>
      <c r="O115" s="35" t="str">
        <f>IF(ISNUMBER(SMALL(Order_Form!$C:$C,1+($C115))),(VLOOKUP(SMALL(Order_Form!$C:$C,1+($C115)),Order_Form!$B:$Q,12,FALSE)),"")</f>
        <v/>
      </c>
      <c r="P115" s="35" t="str">
        <f>IF(ISNUMBER(SMALL(Order_Form!$C:$C,1+($C115))),(VLOOKUP(SMALL(Order_Form!$C:$C,1+($C115)),Order_Form!$B:$Q,13,FALSE)),"")</f>
        <v/>
      </c>
      <c r="Q115" s="35" t="str">
        <f>IF(ISNUMBER(SMALL(Order_Form!$C:$C,1+($C115))),(VLOOKUP(SMALL(Order_Form!$C:$C,1+($C115)),Order_Form!$B:$Q,14,FALSE)),"")</f>
        <v/>
      </c>
      <c r="R115" s="35" t="str">
        <f>IF(ISNUMBER(SMALL(Order_Form!$C:$C,1+($C115))),(VLOOKUP(SMALL(Order_Form!$C:$C,1+($C115)),Order_Form!$B:$Q,15,FALSE)),"")</f>
        <v/>
      </c>
      <c r="U115" s="14">
        <f t="shared" si="3"/>
        <v>0</v>
      </c>
      <c r="V115" s="14">
        <f t="shared" si="4"/>
        <v>0</v>
      </c>
      <c r="W115" s="14">
        <f t="shared" si="5"/>
        <v>0</v>
      </c>
    </row>
    <row r="116" spans="3:23" ht="22.9" customHeight="1" x14ac:dyDescent="0.2">
      <c r="C116" s="14">
        <v>98</v>
      </c>
      <c r="D116" s="15" t="str">
        <f>IF(ISNUMBER(SMALL(Order_Form!$C:$C,1+($C116))),(VLOOKUP(SMALL(Order_Form!$C:$C,1+($C116)),Order_Form!$B:$Q,3,FALSE)),"")</f>
        <v/>
      </c>
      <c r="E116" s="35" t="str">
        <f>IF(ISNUMBER(SMALL(Order_Form!$C:$C,1+($C116))),(VLOOKUP(SMALL(Order_Form!$C:$C,1+($C116)),Order_Form!$B:$Q,4,FALSE)),"")</f>
        <v/>
      </c>
      <c r="F116" s="35" t="str">
        <f>IF(ISNUMBER(SMALL(Order_Form!$C:$C,1+($C116))),(VLOOKUP(SMALL(Order_Form!$C:$C,1+($C116)),Order_Form!$B:$Q,5,FALSE)),"")</f>
        <v/>
      </c>
      <c r="G116" s="35" t="str">
        <f>IF(ISNUMBER(SMALL(Order_Form!$C:$C,1+($C116))),(VLOOKUP(SMALL(Order_Form!$C:$C,1+($C116)),Order_Form!$B:$Q,6,FALSE)),"")</f>
        <v/>
      </c>
      <c r="H116" s="32" t="str">
        <f>IF(ISNUMBER(SMALL(Order_Form!$C:$C,1+($C116))),(VLOOKUP(SMALL(Order_Form!$C:$C,1+($C116)),Order_Form!$B:$Q,7,FALSE)),"")</f>
        <v/>
      </c>
      <c r="I116" s="15"/>
      <c r="J116" s="15"/>
      <c r="K116" s="35" t="str">
        <f>IF(ISNUMBER(SMALL(Order_Form!$C:$C,1+($C116))),(VLOOKUP(SMALL(Order_Form!$C:$C,1+($C116)),Order_Form!$B:$Q,8,FALSE)),"")</f>
        <v/>
      </c>
      <c r="L116" s="35" t="str">
        <f>IF(ISNUMBER(SMALL(Order_Form!$C:$C,1+($C116))),(VLOOKUP(SMALL(Order_Form!$C:$C,1+($C116)),Order_Form!$B:$Q,9,FALSE)),"")</f>
        <v/>
      </c>
      <c r="M116" s="35" t="str">
        <f>IF(ISNUMBER(SMALL(Order_Form!$C:$C,1+($C116))),(VLOOKUP(SMALL(Order_Form!$C:$C,1+($C116)),Order_Form!$B:$Q,10,FALSE)),"")</f>
        <v/>
      </c>
      <c r="N116" s="35" t="str">
        <f>IF(ISNUMBER(SMALL(Order_Form!$C:$C,1+($C116))),(VLOOKUP(SMALL(Order_Form!$C:$C,1+($C116)),Order_Form!$B:$Q,11,FALSE)),"")</f>
        <v/>
      </c>
      <c r="O116" s="35" t="str">
        <f>IF(ISNUMBER(SMALL(Order_Form!$C:$C,1+($C116))),(VLOOKUP(SMALL(Order_Form!$C:$C,1+($C116)),Order_Form!$B:$Q,12,FALSE)),"")</f>
        <v/>
      </c>
      <c r="P116" s="35" t="str">
        <f>IF(ISNUMBER(SMALL(Order_Form!$C:$C,1+($C116))),(VLOOKUP(SMALL(Order_Form!$C:$C,1+($C116)),Order_Form!$B:$Q,13,FALSE)),"")</f>
        <v/>
      </c>
      <c r="Q116" s="35" t="str">
        <f>IF(ISNUMBER(SMALL(Order_Form!$C:$C,1+($C116))),(VLOOKUP(SMALL(Order_Form!$C:$C,1+($C116)),Order_Form!$B:$Q,14,FALSE)),"")</f>
        <v/>
      </c>
      <c r="R116" s="35" t="str">
        <f>IF(ISNUMBER(SMALL(Order_Form!$C:$C,1+($C116))),(VLOOKUP(SMALL(Order_Form!$C:$C,1+($C116)),Order_Form!$B:$Q,15,FALSE)),"")</f>
        <v/>
      </c>
      <c r="U116" s="14">
        <f t="shared" si="3"/>
        <v>0</v>
      </c>
      <c r="V116" s="14">
        <f t="shared" si="4"/>
        <v>0</v>
      </c>
      <c r="W116" s="14">
        <f t="shared" si="5"/>
        <v>0</v>
      </c>
    </row>
    <row r="117" spans="3:23" ht="22.9" customHeight="1" x14ac:dyDescent="0.2">
      <c r="C117" s="14">
        <v>99</v>
      </c>
      <c r="D117" s="15" t="str">
        <f>IF(ISNUMBER(SMALL(Order_Form!$C:$C,1+($C117))),(VLOOKUP(SMALL(Order_Form!$C:$C,1+($C117)),Order_Form!$B:$Q,3,FALSE)),"")</f>
        <v/>
      </c>
      <c r="E117" s="35" t="str">
        <f>IF(ISNUMBER(SMALL(Order_Form!$C:$C,1+($C117))),(VLOOKUP(SMALL(Order_Form!$C:$C,1+($C117)),Order_Form!$B:$Q,4,FALSE)),"")</f>
        <v/>
      </c>
      <c r="F117" s="35" t="str">
        <f>IF(ISNUMBER(SMALL(Order_Form!$C:$C,1+($C117))),(VLOOKUP(SMALL(Order_Form!$C:$C,1+($C117)),Order_Form!$B:$Q,5,FALSE)),"")</f>
        <v/>
      </c>
      <c r="G117" s="35" t="str">
        <f>IF(ISNUMBER(SMALL(Order_Form!$C:$C,1+($C117))),(VLOOKUP(SMALL(Order_Form!$C:$C,1+($C117)),Order_Form!$B:$Q,6,FALSE)),"")</f>
        <v/>
      </c>
      <c r="H117" s="32" t="str">
        <f>IF(ISNUMBER(SMALL(Order_Form!$C:$C,1+($C117))),(VLOOKUP(SMALL(Order_Form!$C:$C,1+($C117)),Order_Form!$B:$Q,7,FALSE)),"")</f>
        <v/>
      </c>
      <c r="I117" s="15"/>
      <c r="J117" s="15"/>
      <c r="K117" s="35" t="str">
        <f>IF(ISNUMBER(SMALL(Order_Form!$C:$C,1+($C117))),(VLOOKUP(SMALL(Order_Form!$C:$C,1+($C117)),Order_Form!$B:$Q,8,FALSE)),"")</f>
        <v/>
      </c>
      <c r="L117" s="35" t="str">
        <f>IF(ISNUMBER(SMALL(Order_Form!$C:$C,1+($C117))),(VLOOKUP(SMALL(Order_Form!$C:$C,1+($C117)),Order_Form!$B:$Q,9,FALSE)),"")</f>
        <v/>
      </c>
      <c r="M117" s="35" t="str">
        <f>IF(ISNUMBER(SMALL(Order_Form!$C:$C,1+($C117))),(VLOOKUP(SMALL(Order_Form!$C:$C,1+($C117)),Order_Form!$B:$Q,10,FALSE)),"")</f>
        <v/>
      </c>
      <c r="N117" s="35" t="str">
        <f>IF(ISNUMBER(SMALL(Order_Form!$C:$C,1+($C117))),(VLOOKUP(SMALL(Order_Form!$C:$C,1+($C117)),Order_Form!$B:$Q,11,FALSE)),"")</f>
        <v/>
      </c>
      <c r="O117" s="35" t="str">
        <f>IF(ISNUMBER(SMALL(Order_Form!$C:$C,1+($C117))),(VLOOKUP(SMALL(Order_Form!$C:$C,1+($C117)),Order_Form!$B:$Q,12,FALSE)),"")</f>
        <v/>
      </c>
      <c r="P117" s="35" t="str">
        <f>IF(ISNUMBER(SMALL(Order_Form!$C:$C,1+($C117))),(VLOOKUP(SMALL(Order_Form!$C:$C,1+($C117)),Order_Form!$B:$Q,13,FALSE)),"")</f>
        <v/>
      </c>
      <c r="Q117" s="35" t="str">
        <f>IF(ISNUMBER(SMALL(Order_Form!$C:$C,1+($C117))),(VLOOKUP(SMALL(Order_Form!$C:$C,1+($C117)),Order_Form!$B:$Q,14,FALSE)),"")</f>
        <v/>
      </c>
      <c r="R117" s="35" t="str">
        <f>IF(ISNUMBER(SMALL(Order_Form!$C:$C,1+($C117))),(VLOOKUP(SMALL(Order_Form!$C:$C,1+($C117)),Order_Form!$B:$Q,15,FALSE)),"")</f>
        <v/>
      </c>
      <c r="U117" s="14">
        <f t="shared" si="3"/>
        <v>0</v>
      </c>
      <c r="V117" s="14">
        <f t="shared" si="4"/>
        <v>0</v>
      </c>
      <c r="W117" s="14">
        <f t="shared" si="5"/>
        <v>0</v>
      </c>
    </row>
    <row r="118" spans="3:23" ht="22.9" customHeight="1" x14ac:dyDescent="0.2">
      <c r="C118" s="14">
        <v>100</v>
      </c>
      <c r="D118" s="15" t="str">
        <f>IF(ISNUMBER(SMALL(Order_Form!$C:$C,1+($C118))),(VLOOKUP(SMALL(Order_Form!$C:$C,1+($C118)),Order_Form!$B:$Q,3,FALSE)),"")</f>
        <v/>
      </c>
      <c r="E118" s="35" t="str">
        <f>IF(ISNUMBER(SMALL(Order_Form!$C:$C,1+($C118))),(VLOOKUP(SMALL(Order_Form!$C:$C,1+($C118)),Order_Form!$B:$Q,4,FALSE)),"")</f>
        <v/>
      </c>
      <c r="F118" s="35" t="str">
        <f>IF(ISNUMBER(SMALL(Order_Form!$C:$C,1+($C118))),(VLOOKUP(SMALL(Order_Form!$C:$C,1+($C118)),Order_Form!$B:$Q,5,FALSE)),"")</f>
        <v/>
      </c>
      <c r="G118" s="35" t="str">
        <f>IF(ISNUMBER(SMALL(Order_Form!$C:$C,1+($C118))),(VLOOKUP(SMALL(Order_Form!$C:$C,1+($C118)),Order_Form!$B:$Q,6,FALSE)),"")</f>
        <v/>
      </c>
      <c r="H118" s="32" t="str">
        <f>IF(ISNUMBER(SMALL(Order_Form!$C:$C,1+($C118))),(VLOOKUP(SMALL(Order_Form!$C:$C,1+($C118)),Order_Form!$B:$Q,7,FALSE)),"")</f>
        <v/>
      </c>
      <c r="I118" s="15"/>
      <c r="J118" s="15"/>
      <c r="K118" s="35" t="str">
        <f>IF(ISNUMBER(SMALL(Order_Form!$C:$C,1+($C118))),(VLOOKUP(SMALL(Order_Form!$C:$C,1+($C118)),Order_Form!$B:$Q,8,FALSE)),"")</f>
        <v/>
      </c>
      <c r="L118" s="35" t="str">
        <f>IF(ISNUMBER(SMALL(Order_Form!$C:$C,1+($C118))),(VLOOKUP(SMALL(Order_Form!$C:$C,1+($C118)),Order_Form!$B:$Q,9,FALSE)),"")</f>
        <v/>
      </c>
      <c r="M118" s="35" t="str">
        <f>IF(ISNUMBER(SMALL(Order_Form!$C:$C,1+($C118))),(VLOOKUP(SMALL(Order_Form!$C:$C,1+($C118)),Order_Form!$B:$Q,10,FALSE)),"")</f>
        <v/>
      </c>
      <c r="N118" s="35" t="str">
        <f>IF(ISNUMBER(SMALL(Order_Form!$C:$C,1+($C118))),(VLOOKUP(SMALL(Order_Form!$C:$C,1+($C118)),Order_Form!$B:$Q,11,FALSE)),"")</f>
        <v/>
      </c>
      <c r="O118" s="35" t="str">
        <f>IF(ISNUMBER(SMALL(Order_Form!$C:$C,1+($C118))),(VLOOKUP(SMALL(Order_Form!$C:$C,1+($C118)),Order_Form!$B:$Q,12,FALSE)),"")</f>
        <v/>
      </c>
      <c r="P118" s="35" t="str">
        <f>IF(ISNUMBER(SMALL(Order_Form!$C:$C,1+($C118))),(VLOOKUP(SMALL(Order_Form!$C:$C,1+($C118)),Order_Form!$B:$Q,13,FALSE)),"")</f>
        <v/>
      </c>
      <c r="Q118" s="35" t="str">
        <f>IF(ISNUMBER(SMALL(Order_Form!$C:$C,1+($C118))),(VLOOKUP(SMALL(Order_Form!$C:$C,1+($C118)),Order_Form!$B:$Q,14,FALSE)),"")</f>
        <v/>
      </c>
      <c r="R118" s="35" t="str">
        <f>IF(ISNUMBER(SMALL(Order_Form!$C:$C,1+($C118))),(VLOOKUP(SMALL(Order_Form!$C:$C,1+($C118)),Order_Form!$B:$Q,15,FALSE)),"")</f>
        <v/>
      </c>
      <c r="U118" s="14">
        <f t="shared" si="3"/>
        <v>0</v>
      </c>
      <c r="V118" s="14">
        <f t="shared" si="4"/>
        <v>0</v>
      </c>
      <c r="W118" s="14">
        <f t="shared" si="5"/>
        <v>0</v>
      </c>
    </row>
    <row r="119" spans="3:23" ht="22.9" customHeight="1" x14ac:dyDescent="0.2">
      <c r="C119" s="14">
        <v>101</v>
      </c>
      <c r="D119" s="15" t="str">
        <f>IF(ISNUMBER(SMALL(Order_Form!$C:$C,1+($C119))),(VLOOKUP(SMALL(Order_Form!$C:$C,1+($C119)),Order_Form!$B:$Q,3,FALSE)),"")</f>
        <v/>
      </c>
      <c r="E119" s="35" t="str">
        <f>IF(ISNUMBER(SMALL(Order_Form!$C:$C,1+($C119))),(VLOOKUP(SMALL(Order_Form!$C:$C,1+($C119)),Order_Form!$B:$Q,4,FALSE)),"")</f>
        <v/>
      </c>
      <c r="F119" s="35" t="str">
        <f>IF(ISNUMBER(SMALL(Order_Form!$C:$C,1+($C119))),(VLOOKUP(SMALL(Order_Form!$C:$C,1+($C119)),Order_Form!$B:$Q,5,FALSE)),"")</f>
        <v/>
      </c>
      <c r="G119" s="35" t="str">
        <f>IF(ISNUMBER(SMALL(Order_Form!$C:$C,1+($C119))),(VLOOKUP(SMALL(Order_Form!$C:$C,1+($C119)),Order_Form!$B:$Q,6,FALSE)),"")</f>
        <v/>
      </c>
      <c r="H119" s="32" t="str">
        <f>IF(ISNUMBER(SMALL(Order_Form!$C:$C,1+($C119))),(VLOOKUP(SMALL(Order_Form!$C:$C,1+($C119)),Order_Form!$B:$Q,7,FALSE)),"")</f>
        <v/>
      </c>
      <c r="I119" s="15"/>
      <c r="J119" s="15"/>
      <c r="K119" s="35" t="str">
        <f>IF(ISNUMBER(SMALL(Order_Form!$C:$C,1+($C119))),(VLOOKUP(SMALL(Order_Form!$C:$C,1+($C119)),Order_Form!$B:$Q,8,FALSE)),"")</f>
        <v/>
      </c>
      <c r="L119" s="35" t="str">
        <f>IF(ISNUMBER(SMALL(Order_Form!$C:$C,1+($C119))),(VLOOKUP(SMALL(Order_Form!$C:$C,1+($C119)),Order_Form!$B:$Q,9,FALSE)),"")</f>
        <v/>
      </c>
      <c r="M119" s="35" t="str">
        <f>IF(ISNUMBER(SMALL(Order_Form!$C:$C,1+($C119))),(VLOOKUP(SMALL(Order_Form!$C:$C,1+($C119)),Order_Form!$B:$Q,10,FALSE)),"")</f>
        <v/>
      </c>
      <c r="N119" s="35" t="str">
        <f>IF(ISNUMBER(SMALL(Order_Form!$C:$C,1+($C119))),(VLOOKUP(SMALL(Order_Form!$C:$C,1+($C119)),Order_Form!$B:$Q,11,FALSE)),"")</f>
        <v/>
      </c>
      <c r="O119" s="35" t="str">
        <f>IF(ISNUMBER(SMALL(Order_Form!$C:$C,1+($C119))),(VLOOKUP(SMALL(Order_Form!$C:$C,1+($C119)),Order_Form!$B:$Q,12,FALSE)),"")</f>
        <v/>
      </c>
      <c r="P119" s="35" t="str">
        <f>IF(ISNUMBER(SMALL(Order_Form!$C:$C,1+($C119))),(VLOOKUP(SMALL(Order_Form!$C:$C,1+($C119)),Order_Form!$B:$Q,13,FALSE)),"")</f>
        <v/>
      </c>
      <c r="Q119" s="35" t="str">
        <f>IF(ISNUMBER(SMALL(Order_Form!$C:$C,1+($C119))),(VLOOKUP(SMALL(Order_Form!$C:$C,1+($C119)),Order_Form!$B:$Q,14,FALSE)),"")</f>
        <v/>
      </c>
      <c r="R119" s="35" t="str">
        <f>IF(ISNUMBER(SMALL(Order_Form!$C:$C,1+($C119))),(VLOOKUP(SMALL(Order_Form!$C:$C,1+($C119)),Order_Form!$B:$Q,15,FALSE)),"")</f>
        <v/>
      </c>
      <c r="U119" s="14">
        <f t="shared" si="3"/>
        <v>0</v>
      </c>
      <c r="V119" s="14">
        <f t="shared" si="4"/>
        <v>0</v>
      </c>
      <c r="W119" s="14">
        <f t="shared" si="5"/>
        <v>0</v>
      </c>
    </row>
    <row r="120" spans="3:23" ht="22.9" customHeight="1" x14ac:dyDescent="0.2">
      <c r="C120" s="14">
        <v>102</v>
      </c>
      <c r="D120" s="15" t="str">
        <f>IF(ISNUMBER(SMALL(Order_Form!$C:$C,1+($C120))),(VLOOKUP(SMALL(Order_Form!$C:$C,1+($C120)),Order_Form!$B:$Q,3,FALSE)),"")</f>
        <v/>
      </c>
      <c r="E120" s="35" t="str">
        <f>IF(ISNUMBER(SMALL(Order_Form!$C:$C,1+($C120))),(VLOOKUP(SMALL(Order_Form!$C:$C,1+($C120)),Order_Form!$B:$Q,4,FALSE)),"")</f>
        <v/>
      </c>
      <c r="F120" s="35" t="str">
        <f>IF(ISNUMBER(SMALL(Order_Form!$C:$C,1+($C120))),(VLOOKUP(SMALL(Order_Form!$C:$C,1+($C120)),Order_Form!$B:$Q,5,FALSE)),"")</f>
        <v/>
      </c>
      <c r="G120" s="35" t="str">
        <f>IF(ISNUMBER(SMALL(Order_Form!$C:$C,1+($C120))),(VLOOKUP(SMALL(Order_Form!$C:$C,1+($C120)),Order_Form!$B:$Q,6,FALSE)),"")</f>
        <v/>
      </c>
      <c r="H120" s="32" t="str">
        <f>IF(ISNUMBER(SMALL(Order_Form!$C:$C,1+($C120))),(VLOOKUP(SMALL(Order_Form!$C:$C,1+($C120)),Order_Form!$B:$Q,7,FALSE)),"")</f>
        <v/>
      </c>
      <c r="I120" s="15"/>
      <c r="J120" s="15"/>
      <c r="K120" s="35" t="str">
        <f>IF(ISNUMBER(SMALL(Order_Form!$C:$C,1+($C120))),(VLOOKUP(SMALL(Order_Form!$C:$C,1+($C120)),Order_Form!$B:$Q,8,FALSE)),"")</f>
        <v/>
      </c>
      <c r="L120" s="35" t="str">
        <f>IF(ISNUMBER(SMALL(Order_Form!$C:$C,1+($C120))),(VLOOKUP(SMALL(Order_Form!$C:$C,1+($C120)),Order_Form!$B:$Q,9,FALSE)),"")</f>
        <v/>
      </c>
      <c r="M120" s="35" t="str">
        <f>IF(ISNUMBER(SMALL(Order_Form!$C:$C,1+($C120))),(VLOOKUP(SMALL(Order_Form!$C:$C,1+($C120)),Order_Form!$B:$Q,10,FALSE)),"")</f>
        <v/>
      </c>
      <c r="N120" s="35" t="str">
        <f>IF(ISNUMBER(SMALL(Order_Form!$C:$C,1+($C120))),(VLOOKUP(SMALL(Order_Form!$C:$C,1+($C120)),Order_Form!$B:$Q,11,FALSE)),"")</f>
        <v/>
      </c>
      <c r="O120" s="35" t="str">
        <f>IF(ISNUMBER(SMALL(Order_Form!$C:$C,1+($C120))),(VLOOKUP(SMALL(Order_Form!$C:$C,1+($C120)),Order_Form!$B:$Q,12,FALSE)),"")</f>
        <v/>
      </c>
      <c r="P120" s="35" t="str">
        <f>IF(ISNUMBER(SMALL(Order_Form!$C:$C,1+($C120))),(VLOOKUP(SMALL(Order_Form!$C:$C,1+($C120)),Order_Form!$B:$Q,13,FALSE)),"")</f>
        <v/>
      </c>
      <c r="Q120" s="35" t="str">
        <f>IF(ISNUMBER(SMALL(Order_Form!$C:$C,1+($C120))),(VLOOKUP(SMALL(Order_Form!$C:$C,1+($C120)),Order_Form!$B:$Q,14,FALSE)),"")</f>
        <v/>
      </c>
      <c r="R120" s="35" t="str">
        <f>IF(ISNUMBER(SMALL(Order_Form!$C:$C,1+($C120))),(VLOOKUP(SMALL(Order_Form!$C:$C,1+($C120)),Order_Form!$B:$Q,15,FALSE)),"")</f>
        <v/>
      </c>
      <c r="U120" s="14">
        <f t="shared" si="3"/>
        <v>0</v>
      </c>
      <c r="V120" s="14">
        <f t="shared" si="4"/>
        <v>0</v>
      </c>
      <c r="W120" s="14">
        <f t="shared" si="5"/>
        <v>0</v>
      </c>
    </row>
    <row r="121" spans="3:23" ht="22.9" customHeight="1" x14ac:dyDescent="0.2">
      <c r="C121" s="14">
        <v>103</v>
      </c>
      <c r="D121" s="15" t="str">
        <f>IF(ISNUMBER(SMALL(Order_Form!$C:$C,1+($C121))),(VLOOKUP(SMALL(Order_Form!$C:$C,1+($C121)),Order_Form!$B:$Q,3,FALSE)),"")</f>
        <v/>
      </c>
      <c r="E121" s="35" t="str">
        <f>IF(ISNUMBER(SMALL(Order_Form!$C:$C,1+($C121))),(VLOOKUP(SMALL(Order_Form!$C:$C,1+($C121)),Order_Form!$B:$Q,4,FALSE)),"")</f>
        <v/>
      </c>
      <c r="F121" s="35" t="str">
        <f>IF(ISNUMBER(SMALL(Order_Form!$C:$C,1+($C121))),(VLOOKUP(SMALL(Order_Form!$C:$C,1+($C121)),Order_Form!$B:$Q,5,FALSE)),"")</f>
        <v/>
      </c>
      <c r="G121" s="35" t="str">
        <f>IF(ISNUMBER(SMALL(Order_Form!$C:$C,1+($C121))),(VLOOKUP(SMALL(Order_Form!$C:$C,1+($C121)),Order_Form!$B:$Q,6,FALSE)),"")</f>
        <v/>
      </c>
      <c r="H121" s="32" t="str">
        <f>IF(ISNUMBER(SMALL(Order_Form!$C:$C,1+($C121))),(VLOOKUP(SMALL(Order_Form!$C:$C,1+($C121)),Order_Form!$B:$Q,7,FALSE)),"")</f>
        <v/>
      </c>
      <c r="I121" s="15"/>
      <c r="J121" s="15"/>
      <c r="K121" s="35" t="str">
        <f>IF(ISNUMBER(SMALL(Order_Form!$C:$C,1+($C121))),(VLOOKUP(SMALL(Order_Form!$C:$C,1+($C121)),Order_Form!$B:$Q,8,FALSE)),"")</f>
        <v/>
      </c>
      <c r="L121" s="35" t="str">
        <f>IF(ISNUMBER(SMALL(Order_Form!$C:$C,1+($C121))),(VLOOKUP(SMALL(Order_Form!$C:$C,1+($C121)),Order_Form!$B:$Q,9,FALSE)),"")</f>
        <v/>
      </c>
      <c r="M121" s="35" t="str">
        <f>IF(ISNUMBER(SMALL(Order_Form!$C:$C,1+($C121))),(VLOOKUP(SMALL(Order_Form!$C:$C,1+($C121)),Order_Form!$B:$Q,10,FALSE)),"")</f>
        <v/>
      </c>
      <c r="N121" s="35" t="str">
        <f>IF(ISNUMBER(SMALL(Order_Form!$C:$C,1+($C121))),(VLOOKUP(SMALL(Order_Form!$C:$C,1+($C121)),Order_Form!$B:$Q,11,FALSE)),"")</f>
        <v/>
      </c>
      <c r="O121" s="35" t="str">
        <f>IF(ISNUMBER(SMALL(Order_Form!$C:$C,1+($C121))),(VLOOKUP(SMALL(Order_Form!$C:$C,1+($C121)),Order_Form!$B:$Q,12,FALSE)),"")</f>
        <v/>
      </c>
      <c r="P121" s="35" t="str">
        <f>IF(ISNUMBER(SMALL(Order_Form!$C:$C,1+($C121))),(VLOOKUP(SMALL(Order_Form!$C:$C,1+($C121)),Order_Form!$B:$Q,13,FALSE)),"")</f>
        <v/>
      </c>
      <c r="Q121" s="35" t="str">
        <f>IF(ISNUMBER(SMALL(Order_Form!$C:$C,1+($C121))),(VLOOKUP(SMALL(Order_Form!$C:$C,1+($C121)),Order_Form!$B:$Q,14,FALSE)),"")</f>
        <v/>
      </c>
      <c r="R121" s="35" t="str">
        <f>IF(ISNUMBER(SMALL(Order_Form!$C:$C,1+($C121))),(VLOOKUP(SMALL(Order_Form!$C:$C,1+($C121)),Order_Form!$B:$Q,15,FALSE)),"")</f>
        <v/>
      </c>
      <c r="U121" s="14">
        <f t="shared" si="3"/>
        <v>0</v>
      </c>
      <c r="V121" s="14">
        <f t="shared" si="4"/>
        <v>0</v>
      </c>
      <c r="W121" s="14">
        <f t="shared" si="5"/>
        <v>0</v>
      </c>
    </row>
    <row r="122" spans="3:23" ht="22.9" customHeight="1" x14ac:dyDescent="0.2">
      <c r="C122" s="14">
        <v>104</v>
      </c>
      <c r="D122" s="15" t="str">
        <f>IF(ISNUMBER(SMALL(Order_Form!$C:$C,1+($C122))),(VLOOKUP(SMALL(Order_Form!$C:$C,1+($C122)),Order_Form!$B:$Q,3,FALSE)),"")</f>
        <v/>
      </c>
      <c r="E122" s="35" t="str">
        <f>IF(ISNUMBER(SMALL(Order_Form!$C:$C,1+($C122))),(VLOOKUP(SMALL(Order_Form!$C:$C,1+($C122)),Order_Form!$B:$Q,4,FALSE)),"")</f>
        <v/>
      </c>
      <c r="F122" s="35" t="str">
        <f>IF(ISNUMBER(SMALL(Order_Form!$C:$C,1+($C122))),(VLOOKUP(SMALL(Order_Form!$C:$C,1+($C122)),Order_Form!$B:$Q,5,FALSE)),"")</f>
        <v/>
      </c>
      <c r="G122" s="35" t="str">
        <f>IF(ISNUMBER(SMALL(Order_Form!$C:$C,1+($C122))),(VLOOKUP(SMALL(Order_Form!$C:$C,1+($C122)),Order_Form!$B:$Q,6,FALSE)),"")</f>
        <v/>
      </c>
      <c r="H122" s="32" t="str">
        <f>IF(ISNUMBER(SMALL(Order_Form!$C:$C,1+($C122))),(VLOOKUP(SMALL(Order_Form!$C:$C,1+($C122)),Order_Form!$B:$Q,7,FALSE)),"")</f>
        <v/>
      </c>
      <c r="I122" s="15"/>
      <c r="J122" s="15"/>
      <c r="K122" s="35" t="str">
        <f>IF(ISNUMBER(SMALL(Order_Form!$C:$C,1+($C122))),(VLOOKUP(SMALL(Order_Form!$C:$C,1+($C122)),Order_Form!$B:$Q,8,FALSE)),"")</f>
        <v/>
      </c>
      <c r="L122" s="35" t="str">
        <f>IF(ISNUMBER(SMALL(Order_Form!$C:$C,1+($C122))),(VLOOKUP(SMALL(Order_Form!$C:$C,1+($C122)),Order_Form!$B:$Q,9,FALSE)),"")</f>
        <v/>
      </c>
      <c r="M122" s="35" t="str">
        <f>IF(ISNUMBER(SMALL(Order_Form!$C:$C,1+($C122))),(VLOOKUP(SMALL(Order_Form!$C:$C,1+($C122)),Order_Form!$B:$Q,10,FALSE)),"")</f>
        <v/>
      </c>
      <c r="N122" s="35" t="str">
        <f>IF(ISNUMBER(SMALL(Order_Form!$C:$C,1+($C122))),(VLOOKUP(SMALL(Order_Form!$C:$C,1+($C122)),Order_Form!$B:$Q,11,FALSE)),"")</f>
        <v/>
      </c>
      <c r="O122" s="35" t="str">
        <f>IF(ISNUMBER(SMALL(Order_Form!$C:$C,1+($C122))),(VLOOKUP(SMALL(Order_Form!$C:$C,1+($C122)),Order_Form!$B:$Q,12,FALSE)),"")</f>
        <v/>
      </c>
      <c r="P122" s="35" t="str">
        <f>IF(ISNUMBER(SMALL(Order_Form!$C:$C,1+($C122))),(VLOOKUP(SMALL(Order_Form!$C:$C,1+($C122)),Order_Form!$B:$Q,13,FALSE)),"")</f>
        <v/>
      </c>
      <c r="Q122" s="35" t="str">
        <f>IF(ISNUMBER(SMALL(Order_Form!$C:$C,1+($C122))),(VLOOKUP(SMALL(Order_Form!$C:$C,1+($C122)),Order_Form!$B:$Q,14,FALSE)),"")</f>
        <v/>
      </c>
      <c r="R122" s="35" t="str">
        <f>IF(ISNUMBER(SMALL(Order_Form!$C:$C,1+($C122))),(VLOOKUP(SMALL(Order_Form!$C:$C,1+($C122)),Order_Form!$B:$Q,15,FALSE)),"")</f>
        <v/>
      </c>
      <c r="U122" s="14">
        <f t="shared" si="3"/>
        <v>0</v>
      </c>
      <c r="V122" s="14">
        <f t="shared" si="4"/>
        <v>0</v>
      </c>
      <c r="W122" s="14">
        <f t="shared" si="5"/>
        <v>0</v>
      </c>
    </row>
    <row r="123" spans="3:23" ht="22.9" customHeight="1" x14ac:dyDescent="0.2">
      <c r="C123" s="14">
        <v>105</v>
      </c>
      <c r="D123" s="15" t="str">
        <f>IF(ISNUMBER(SMALL(Order_Form!$C:$C,1+($C123))),(VLOOKUP(SMALL(Order_Form!$C:$C,1+($C123)),Order_Form!$B:$Q,3,FALSE)),"")</f>
        <v/>
      </c>
      <c r="E123" s="35" t="str">
        <f>IF(ISNUMBER(SMALL(Order_Form!$C:$C,1+($C123))),(VLOOKUP(SMALL(Order_Form!$C:$C,1+($C123)),Order_Form!$B:$Q,4,FALSE)),"")</f>
        <v/>
      </c>
      <c r="F123" s="35" t="str">
        <f>IF(ISNUMBER(SMALL(Order_Form!$C:$C,1+($C123))),(VLOOKUP(SMALL(Order_Form!$C:$C,1+($C123)),Order_Form!$B:$Q,5,FALSE)),"")</f>
        <v/>
      </c>
      <c r="G123" s="35" t="str">
        <f>IF(ISNUMBER(SMALL(Order_Form!$C:$C,1+($C123))),(VLOOKUP(SMALL(Order_Form!$C:$C,1+($C123)),Order_Form!$B:$Q,6,FALSE)),"")</f>
        <v/>
      </c>
      <c r="H123" s="32" t="str">
        <f>IF(ISNUMBER(SMALL(Order_Form!$C:$C,1+($C123))),(VLOOKUP(SMALL(Order_Form!$C:$C,1+($C123)),Order_Form!$B:$Q,7,FALSE)),"")</f>
        <v/>
      </c>
      <c r="I123" s="15"/>
      <c r="J123" s="15"/>
      <c r="K123" s="35" t="str">
        <f>IF(ISNUMBER(SMALL(Order_Form!$C:$C,1+($C123))),(VLOOKUP(SMALL(Order_Form!$C:$C,1+($C123)),Order_Form!$B:$Q,8,FALSE)),"")</f>
        <v/>
      </c>
      <c r="L123" s="35" t="str">
        <f>IF(ISNUMBER(SMALL(Order_Form!$C:$C,1+($C123))),(VLOOKUP(SMALL(Order_Form!$C:$C,1+($C123)),Order_Form!$B:$Q,9,FALSE)),"")</f>
        <v/>
      </c>
      <c r="M123" s="35" t="str">
        <f>IF(ISNUMBER(SMALL(Order_Form!$C:$C,1+($C123))),(VLOOKUP(SMALL(Order_Form!$C:$C,1+($C123)),Order_Form!$B:$Q,10,FALSE)),"")</f>
        <v/>
      </c>
      <c r="N123" s="35" t="str">
        <f>IF(ISNUMBER(SMALL(Order_Form!$C:$C,1+($C123))),(VLOOKUP(SMALL(Order_Form!$C:$C,1+($C123)),Order_Form!$B:$Q,11,FALSE)),"")</f>
        <v/>
      </c>
      <c r="O123" s="35" t="str">
        <f>IF(ISNUMBER(SMALL(Order_Form!$C:$C,1+($C123))),(VLOOKUP(SMALL(Order_Form!$C:$C,1+($C123)),Order_Form!$B:$Q,12,FALSE)),"")</f>
        <v/>
      </c>
      <c r="P123" s="35" t="str">
        <f>IF(ISNUMBER(SMALL(Order_Form!$C:$C,1+($C123))),(VLOOKUP(SMALL(Order_Form!$C:$C,1+($C123)),Order_Form!$B:$Q,13,FALSE)),"")</f>
        <v/>
      </c>
      <c r="Q123" s="35" t="str">
        <f>IF(ISNUMBER(SMALL(Order_Form!$C:$C,1+($C123))),(VLOOKUP(SMALL(Order_Form!$C:$C,1+($C123)),Order_Form!$B:$Q,14,FALSE)),"")</f>
        <v/>
      </c>
      <c r="R123" s="35" t="str">
        <f>IF(ISNUMBER(SMALL(Order_Form!$C:$C,1+($C123))),(VLOOKUP(SMALL(Order_Form!$C:$C,1+($C123)),Order_Form!$B:$Q,15,FALSE)),"")</f>
        <v/>
      </c>
      <c r="U123" s="14">
        <f t="shared" si="3"/>
        <v>0</v>
      </c>
      <c r="V123" s="14">
        <f t="shared" si="4"/>
        <v>0</v>
      </c>
      <c r="W123" s="14">
        <f t="shared" si="5"/>
        <v>0</v>
      </c>
    </row>
    <row r="124" spans="3:23" ht="22.9" customHeight="1" x14ac:dyDescent="0.2">
      <c r="C124" s="14">
        <v>106</v>
      </c>
      <c r="D124" s="15" t="str">
        <f>IF(ISNUMBER(SMALL(Order_Form!$C:$C,1+($C124))),(VLOOKUP(SMALL(Order_Form!$C:$C,1+($C124)),Order_Form!$B:$Q,3,FALSE)),"")</f>
        <v/>
      </c>
      <c r="E124" s="35" t="str">
        <f>IF(ISNUMBER(SMALL(Order_Form!$C:$C,1+($C124))),(VLOOKUP(SMALL(Order_Form!$C:$C,1+($C124)),Order_Form!$B:$Q,4,FALSE)),"")</f>
        <v/>
      </c>
      <c r="F124" s="35" t="str">
        <f>IF(ISNUMBER(SMALL(Order_Form!$C:$C,1+($C124))),(VLOOKUP(SMALL(Order_Form!$C:$C,1+($C124)),Order_Form!$B:$Q,5,FALSE)),"")</f>
        <v/>
      </c>
      <c r="G124" s="35" t="str">
        <f>IF(ISNUMBER(SMALL(Order_Form!$C:$C,1+($C124))),(VLOOKUP(SMALL(Order_Form!$C:$C,1+($C124)),Order_Form!$B:$Q,6,FALSE)),"")</f>
        <v/>
      </c>
      <c r="H124" s="32" t="str">
        <f>IF(ISNUMBER(SMALL(Order_Form!$C:$C,1+($C124))),(VLOOKUP(SMALL(Order_Form!$C:$C,1+($C124)),Order_Form!$B:$Q,7,FALSE)),"")</f>
        <v/>
      </c>
      <c r="I124" s="15"/>
      <c r="J124" s="15"/>
      <c r="K124" s="35" t="str">
        <f>IF(ISNUMBER(SMALL(Order_Form!$C:$C,1+($C124))),(VLOOKUP(SMALL(Order_Form!$C:$C,1+($C124)),Order_Form!$B:$Q,8,FALSE)),"")</f>
        <v/>
      </c>
      <c r="L124" s="35" t="str">
        <f>IF(ISNUMBER(SMALL(Order_Form!$C:$C,1+($C124))),(VLOOKUP(SMALL(Order_Form!$C:$C,1+($C124)),Order_Form!$B:$Q,9,FALSE)),"")</f>
        <v/>
      </c>
      <c r="M124" s="35" t="str">
        <f>IF(ISNUMBER(SMALL(Order_Form!$C:$C,1+($C124))),(VLOOKUP(SMALL(Order_Form!$C:$C,1+($C124)),Order_Form!$B:$Q,10,FALSE)),"")</f>
        <v/>
      </c>
      <c r="N124" s="35" t="str">
        <f>IF(ISNUMBER(SMALL(Order_Form!$C:$C,1+($C124))),(VLOOKUP(SMALL(Order_Form!$C:$C,1+($C124)),Order_Form!$B:$Q,11,FALSE)),"")</f>
        <v/>
      </c>
      <c r="O124" s="35" t="str">
        <f>IF(ISNUMBER(SMALL(Order_Form!$C:$C,1+($C124))),(VLOOKUP(SMALL(Order_Form!$C:$C,1+($C124)),Order_Form!$B:$Q,12,FALSE)),"")</f>
        <v/>
      </c>
      <c r="P124" s="35" t="str">
        <f>IF(ISNUMBER(SMALL(Order_Form!$C:$C,1+($C124))),(VLOOKUP(SMALL(Order_Form!$C:$C,1+($C124)),Order_Form!$B:$Q,13,FALSE)),"")</f>
        <v/>
      </c>
      <c r="Q124" s="35" t="str">
        <f>IF(ISNUMBER(SMALL(Order_Form!$C:$C,1+($C124))),(VLOOKUP(SMALL(Order_Form!$C:$C,1+($C124)),Order_Form!$B:$Q,14,FALSE)),"")</f>
        <v/>
      </c>
      <c r="R124" s="35" t="str">
        <f>IF(ISNUMBER(SMALL(Order_Form!$C:$C,1+($C124))),(VLOOKUP(SMALL(Order_Form!$C:$C,1+($C124)),Order_Form!$B:$Q,15,FALSE)),"")</f>
        <v/>
      </c>
      <c r="U124" s="14">
        <f t="shared" si="3"/>
        <v>0</v>
      </c>
      <c r="V124" s="14">
        <f t="shared" si="4"/>
        <v>0</v>
      </c>
      <c r="W124" s="14">
        <f t="shared" si="5"/>
        <v>0</v>
      </c>
    </row>
    <row r="125" spans="3:23" ht="22.9" customHeight="1" x14ac:dyDescent="0.2">
      <c r="C125" s="14">
        <v>107</v>
      </c>
      <c r="D125" s="15" t="str">
        <f>IF(ISNUMBER(SMALL(Order_Form!$C:$C,1+($C125))),(VLOOKUP(SMALL(Order_Form!$C:$C,1+($C125)),Order_Form!$B:$Q,3,FALSE)),"")</f>
        <v/>
      </c>
      <c r="E125" s="35" t="str">
        <f>IF(ISNUMBER(SMALL(Order_Form!$C:$C,1+($C125))),(VLOOKUP(SMALL(Order_Form!$C:$C,1+($C125)),Order_Form!$B:$Q,4,FALSE)),"")</f>
        <v/>
      </c>
      <c r="F125" s="35" t="str">
        <f>IF(ISNUMBER(SMALL(Order_Form!$C:$C,1+($C125))),(VLOOKUP(SMALL(Order_Form!$C:$C,1+($C125)),Order_Form!$B:$Q,5,FALSE)),"")</f>
        <v/>
      </c>
      <c r="G125" s="35" t="str">
        <f>IF(ISNUMBER(SMALL(Order_Form!$C:$C,1+($C125))),(VLOOKUP(SMALL(Order_Form!$C:$C,1+($C125)),Order_Form!$B:$Q,6,FALSE)),"")</f>
        <v/>
      </c>
      <c r="H125" s="32" t="str">
        <f>IF(ISNUMBER(SMALL(Order_Form!$C:$C,1+($C125))),(VLOOKUP(SMALL(Order_Form!$C:$C,1+($C125)),Order_Form!$B:$Q,7,FALSE)),"")</f>
        <v/>
      </c>
      <c r="I125" s="15"/>
      <c r="J125" s="15"/>
      <c r="K125" s="35" t="str">
        <f>IF(ISNUMBER(SMALL(Order_Form!$C:$C,1+($C125))),(VLOOKUP(SMALL(Order_Form!$C:$C,1+($C125)),Order_Form!$B:$Q,8,FALSE)),"")</f>
        <v/>
      </c>
      <c r="L125" s="35" t="str">
        <f>IF(ISNUMBER(SMALL(Order_Form!$C:$C,1+($C125))),(VLOOKUP(SMALL(Order_Form!$C:$C,1+($C125)),Order_Form!$B:$Q,9,FALSE)),"")</f>
        <v/>
      </c>
      <c r="M125" s="35" t="str">
        <f>IF(ISNUMBER(SMALL(Order_Form!$C:$C,1+($C125))),(VLOOKUP(SMALL(Order_Form!$C:$C,1+($C125)),Order_Form!$B:$Q,10,FALSE)),"")</f>
        <v/>
      </c>
      <c r="N125" s="35" t="str">
        <f>IF(ISNUMBER(SMALL(Order_Form!$C:$C,1+($C125))),(VLOOKUP(SMALL(Order_Form!$C:$C,1+($C125)),Order_Form!$B:$Q,11,FALSE)),"")</f>
        <v/>
      </c>
      <c r="O125" s="35" t="str">
        <f>IF(ISNUMBER(SMALL(Order_Form!$C:$C,1+($C125))),(VLOOKUP(SMALL(Order_Form!$C:$C,1+($C125)),Order_Form!$B:$Q,12,FALSE)),"")</f>
        <v/>
      </c>
      <c r="P125" s="35" t="str">
        <f>IF(ISNUMBER(SMALL(Order_Form!$C:$C,1+($C125))),(VLOOKUP(SMALL(Order_Form!$C:$C,1+($C125)),Order_Form!$B:$Q,13,FALSE)),"")</f>
        <v/>
      </c>
      <c r="Q125" s="35" t="str">
        <f>IF(ISNUMBER(SMALL(Order_Form!$C:$C,1+($C125))),(VLOOKUP(SMALL(Order_Form!$C:$C,1+($C125)),Order_Form!$B:$Q,14,FALSE)),"")</f>
        <v/>
      </c>
      <c r="R125" s="35" t="str">
        <f>IF(ISNUMBER(SMALL(Order_Form!$C:$C,1+($C125))),(VLOOKUP(SMALL(Order_Form!$C:$C,1+($C125)),Order_Form!$B:$Q,15,FALSE)),"")</f>
        <v/>
      </c>
      <c r="U125" s="14">
        <f t="shared" si="3"/>
        <v>0</v>
      </c>
      <c r="V125" s="14">
        <f t="shared" si="4"/>
        <v>0</v>
      </c>
      <c r="W125" s="14">
        <f t="shared" si="5"/>
        <v>0</v>
      </c>
    </row>
    <row r="126" spans="3:23" ht="22.9" customHeight="1" x14ac:dyDescent="0.2">
      <c r="C126" s="14">
        <v>108</v>
      </c>
      <c r="D126" s="15" t="str">
        <f>IF(ISNUMBER(SMALL(Order_Form!$C:$C,1+($C126))),(VLOOKUP(SMALL(Order_Form!$C:$C,1+($C126)),Order_Form!$B:$Q,3,FALSE)),"")</f>
        <v/>
      </c>
      <c r="E126" s="35" t="str">
        <f>IF(ISNUMBER(SMALL(Order_Form!$C:$C,1+($C126))),(VLOOKUP(SMALL(Order_Form!$C:$C,1+($C126)),Order_Form!$B:$Q,4,FALSE)),"")</f>
        <v/>
      </c>
      <c r="F126" s="35" t="str">
        <f>IF(ISNUMBER(SMALL(Order_Form!$C:$C,1+($C126))),(VLOOKUP(SMALL(Order_Form!$C:$C,1+($C126)),Order_Form!$B:$Q,5,FALSE)),"")</f>
        <v/>
      </c>
      <c r="G126" s="35" t="str">
        <f>IF(ISNUMBER(SMALL(Order_Form!$C:$C,1+($C126))),(VLOOKUP(SMALL(Order_Form!$C:$C,1+($C126)),Order_Form!$B:$Q,6,FALSE)),"")</f>
        <v/>
      </c>
      <c r="H126" s="32" t="str">
        <f>IF(ISNUMBER(SMALL(Order_Form!$C:$C,1+($C126))),(VLOOKUP(SMALL(Order_Form!$C:$C,1+($C126)),Order_Form!$B:$Q,7,FALSE)),"")</f>
        <v/>
      </c>
      <c r="I126" s="15"/>
      <c r="J126" s="15"/>
      <c r="K126" s="35" t="str">
        <f>IF(ISNUMBER(SMALL(Order_Form!$C:$C,1+($C126))),(VLOOKUP(SMALL(Order_Form!$C:$C,1+($C126)),Order_Form!$B:$Q,8,FALSE)),"")</f>
        <v/>
      </c>
      <c r="L126" s="35" t="str">
        <f>IF(ISNUMBER(SMALL(Order_Form!$C:$C,1+($C126))),(VLOOKUP(SMALL(Order_Form!$C:$C,1+($C126)),Order_Form!$B:$Q,9,FALSE)),"")</f>
        <v/>
      </c>
      <c r="M126" s="35" t="str">
        <f>IF(ISNUMBER(SMALL(Order_Form!$C:$C,1+($C126))),(VLOOKUP(SMALL(Order_Form!$C:$C,1+($C126)),Order_Form!$B:$Q,10,FALSE)),"")</f>
        <v/>
      </c>
      <c r="N126" s="35" t="str">
        <f>IF(ISNUMBER(SMALL(Order_Form!$C:$C,1+($C126))),(VLOOKUP(SMALL(Order_Form!$C:$C,1+($C126)),Order_Form!$B:$Q,11,FALSE)),"")</f>
        <v/>
      </c>
      <c r="O126" s="35" t="str">
        <f>IF(ISNUMBER(SMALL(Order_Form!$C:$C,1+($C126))),(VLOOKUP(SMALL(Order_Form!$C:$C,1+($C126)),Order_Form!$B:$Q,12,FALSE)),"")</f>
        <v/>
      </c>
      <c r="P126" s="35" t="str">
        <f>IF(ISNUMBER(SMALL(Order_Form!$C:$C,1+($C126))),(VLOOKUP(SMALL(Order_Form!$C:$C,1+($C126)),Order_Form!$B:$Q,13,FALSE)),"")</f>
        <v/>
      </c>
      <c r="Q126" s="35" t="str">
        <f>IF(ISNUMBER(SMALL(Order_Form!$C:$C,1+($C126))),(VLOOKUP(SMALL(Order_Form!$C:$C,1+($C126)),Order_Form!$B:$Q,14,FALSE)),"")</f>
        <v/>
      </c>
      <c r="R126" s="35" t="str">
        <f>IF(ISNUMBER(SMALL(Order_Form!$C:$C,1+($C126))),(VLOOKUP(SMALL(Order_Form!$C:$C,1+($C126)),Order_Form!$B:$Q,15,FALSE)),"")</f>
        <v/>
      </c>
      <c r="U126" s="14">
        <f t="shared" si="3"/>
        <v>0</v>
      </c>
      <c r="V126" s="14">
        <f t="shared" si="4"/>
        <v>0</v>
      </c>
      <c r="W126" s="14">
        <f t="shared" si="5"/>
        <v>0</v>
      </c>
    </row>
    <row r="127" spans="3:23" ht="22.9" customHeight="1" x14ac:dyDescent="0.2">
      <c r="C127" s="14">
        <v>109</v>
      </c>
      <c r="D127" s="15" t="str">
        <f>IF(ISNUMBER(SMALL(Order_Form!$C:$C,1+($C127))),(VLOOKUP(SMALL(Order_Form!$C:$C,1+($C127)),Order_Form!$B:$Q,3,FALSE)),"")</f>
        <v/>
      </c>
      <c r="E127" s="35" t="str">
        <f>IF(ISNUMBER(SMALL(Order_Form!$C:$C,1+($C127))),(VLOOKUP(SMALL(Order_Form!$C:$C,1+($C127)),Order_Form!$B:$Q,4,FALSE)),"")</f>
        <v/>
      </c>
      <c r="F127" s="35" t="str">
        <f>IF(ISNUMBER(SMALL(Order_Form!$C:$C,1+($C127))),(VLOOKUP(SMALL(Order_Form!$C:$C,1+($C127)),Order_Form!$B:$Q,5,FALSE)),"")</f>
        <v/>
      </c>
      <c r="G127" s="35" t="str">
        <f>IF(ISNUMBER(SMALL(Order_Form!$C:$C,1+($C127))),(VLOOKUP(SMALL(Order_Form!$C:$C,1+($C127)),Order_Form!$B:$Q,6,FALSE)),"")</f>
        <v/>
      </c>
      <c r="H127" s="32" t="str">
        <f>IF(ISNUMBER(SMALL(Order_Form!$C:$C,1+($C127))),(VLOOKUP(SMALL(Order_Form!$C:$C,1+($C127)),Order_Form!$B:$Q,7,FALSE)),"")</f>
        <v/>
      </c>
      <c r="I127" s="15"/>
      <c r="J127" s="15"/>
      <c r="K127" s="35" t="str">
        <f>IF(ISNUMBER(SMALL(Order_Form!$C:$C,1+($C127))),(VLOOKUP(SMALL(Order_Form!$C:$C,1+($C127)),Order_Form!$B:$Q,8,FALSE)),"")</f>
        <v/>
      </c>
      <c r="L127" s="35" t="str">
        <f>IF(ISNUMBER(SMALL(Order_Form!$C:$C,1+($C127))),(VLOOKUP(SMALL(Order_Form!$C:$C,1+($C127)),Order_Form!$B:$Q,9,FALSE)),"")</f>
        <v/>
      </c>
      <c r="M127" s="35" t="str">
        <f>IF(ISNUMBER(SMALL(Order_Form!$C:$C,1+($C127))),(VLOOKUP(SMALL(Order_Form!$C:$C,1+($C127)),Order_Form!$B:$Q,10,FALSE)),"")</f>
        <v/>
      </c>
      <c r="N127" s="35" t="str">
        <f>IF(ISNUMBER(SMALL(Order_Form!$C:$C,1+($C127))),(VLOOKUP(SMALL(Order_Form!$C:$C,1+($C127)),Order_Form!$B:$Q,11,FALSE)),"")</f>
        <v/>
      </c>
      <c r="O127" s="35" t="str">
        <f>IF(ISNUMBER(SMALL(Order_Form!$C:$C,1+($C127))),(VLOOKUP(SMALL(Order_Form!$C:$C,1+($C127)),Order_Form!$B:$Q,12,FALSE)),"")</f>
        <v/>
      </c>
      <c r="P127" s="35" t="str">
        <f>IF(ISNUMBER(SMALL(Order_Form!$C:$C,1+($C127))),(VLOOKUP(SMALL(Order_Form!$C:$C,1+($C127)),Order_Form!$B:$Q,13,FALSE)),"")</f>
        <v/>
      </c>
      <c r="Q127" s="35" t="str">
        <f>IF(ISNUMBER(SMALL(Order_Form!$C:$C,1+($C127))),(VLOOKUP(SMALL(Order_Form!$C:$C,1+($C127)),Order_Form!$B:$Q,14,FALSE)),"")</f>
        <v/>
      </c>
      <c r="R127" s="35" t="str">
        <f>IF(ISNUMBER(SMALL(Order_Form!$C:$C,1+($C127))),(VLOOKUP(SMALL(Order_Form!$C:$C,1+($C127)),Order_Form!$B:$Q,15,FALSE)),"")</f>
        <v/>
      </c>
      <c r="U127" s="14">
        <f t="shared" si="3"/>
        <v>0</v>
      </c>
      <c r="V127" s="14">
        <f t="shared" si="4"/>
        <v>0</v>
      </c>
      <c r="W127" s="14">
        <f t="shared" si="5"/>
        <v>0</v>
      </c>
    </row>
    <row r="128" spans="3:23" ht="22.9" customHeight="1" x14ac:dyDescent="0.2">
      <c r="C128" s="14">
        <v>110</v>
      </c>
      <c r="D128" s="15" t="str">
        <f>IF(ISNUMBER(SMALL(Order_Form!$C:$C,1+($C128))),(VLOOKUP(SMALL(Order_Form!$C:$C,1+($C128)),Order_Form!$B:$Q,3,FALSE)),"")</f>
        <v/>
      </c>
      <c r="E128" s="35" t="str">
        <f>IF(ISNUMBER(SMALL(Order_Form!$C:$C,1+($C128))),(VLOOKUP(SMALL(Order_Form!$C:$C,1+($C128)),Order_Form!$B:$Q,4,FALSE)),"")</f>
        <v/>
      </c>
      <c r="F128" s="35" t="str">
        <f>IF(ISNUMBER(SMALL(Order_Form!$C:$C,1+($C128))),(VLOOKUP(SMALL(Order_Form!$C:$C,1+($C128)),Order_Form!$B:$Q,5,FALSE)),"")</f>
        <v/>
      </c>
      <c r="G128" s="35" t="str">
        <f>IF(ISNUMBER(SMALL(Order_Form!$C:$C,1+($C128))),(VLOOKUP(SMALL(Order_Form!$C:$C,1+($C128)),Order_Form!$B:$Q,6,FALSE)),"")</f>
        <v/>
      </c>
      <c r="H128" s="32" t="str">
        <f>IF(ISNUMBER(SMALL(Order_Form!$C:$C,1+($C128))),(VLOOKUP(SMALL(Order_Form!$C:$C,1+($C128)),Order_Form!$B:$Q,7,FALSE)),"")</f>
        <v/>
      </c>
      <c r="I128" s="15"/>
      <c r="J128" s="15"/>
      <c r="K128" s="35" t="str">
        <f>IF(ISNUMBER(SMALL(Order_Form!$C:$C,1+($C128))),(VLOOKUP(SMALL(Order_Form!$C:$C,1+($C128)),Order_Form!$B:$Q,8,FALSE)),"")</f>
        <v/>
      </c>
      <c r="L128" s="35" t="str">
        <f>IF(ISNUMBER(SMALL(Order_Form!$C:$C,1+($C128))),(VLOOKUP(SMALL(Order_Form!$C:$C,1+($C128)),Order_Form!$B:$Q,9,FALSE)),"")</f>
        <v/>
      </c>
      <c r="M128" s="35" t="str">
        <f>IF(ISNUMBER(SMALL(Order_Form!$C:$C,1+($C128))),(VLOOKUP(SMALL(Order_Form!$C:$C,1+($C128)),Order_Form!$B:$Q,10,FALSE)),"")</f>
        <v/>
      </c>
      <c r="N128" s="35" t="str">
        <f>IF(ISNUMBER(SMALL(Order_Form!$C:$C,1+($C128))),(VLOOKUP(SMALL(Order_Form!$C:$C,1+($C128)),Order_Form!$B:$Q,11,FALSE)),"")</f>
        <v/>
      </c>
      <c r="O128" s="35" t="str">
        <f>IF(ISNUMBER(SMALL(Order_Form!$C:$C,1+($C128))),(VLOOKUP(SMALL(Order_Form!$C:$C,1+($C128)),Order_Form!$B:$Q,12,FALSE)),"")</f>
        <v/>
      </c>
      <c r="P128" s="35" t="str">
        <f>IF(ISNUMBER(SMALL(Order_Form!$C:$C,1+($C128))),(VLOOKUP(SMALL(Order_Form!$C:$C,1+($C128)),Order_Form!$B:$Q,13,FALSE)),"")</f>
        <v/>
      </c>
      <c r="Q128" s="35" t="str">
        <f>IF(ISNUMBER(SMALL(Order_Form!$C:$C,1+($C128))),(VLOOKUP(SMALL(Order_Form!$C:$C,1+($C128)),Order_Form!$B:$Q,14,FALSE)),"")</f>
        <v/>
      </c>
      <c r="R128" s="35" t="str">
        <f>IF(ISNUMBER(SMALL(Order_Form!$C:$C,1+($C128))),(VLOOKUP(SMALL(Order_Form!$C:$C,1+($C128)),Order_Form!$B:$Q,15,FALSE)),"")</f>
        <v/>
      </c>
      <c r="U128" s="14">
        <f t="shared" si="3"/>
        <v>0</v>
      </c>
      <c r="V128" s="14">
        <f t="shared" si="4"/>
        <v>0</v>
      </c>
      <c r="W128" s="14">
        <f t="shared" si="5"/>
        <v>0</v>
      </c>
    </row>
    <row r="129" spans="3:23" ht="22.9" customHeight="1" x14ac:dyDescent="0.2">
      <c r="C129" s="14">
        <v>111</v>
      </c>
      <c r="D129" s="15" t="str">
        <f>IF(ISNUMBER(SMALL(Order_Form!$C:$C,1+($C129))),(VLOOKUP(SMALL(Order_Form!$C:$C,1+($C129)),Order_Form!$B:$Q,3,FALSE)),"")</f>
        <v/>
      </c>
      <c r="E129" s="35" t="str">
        <f>IF(ISNUMBER(SMALL(Order_Form!$C:$C,1+($C129))),(VLOOKUP(SMALL(Order_Form!$C:$C,1+($C129)),Order_Form!$B:$Q,4,FALSE)),"")</f>
        <v/>
      </c>
      <c r="F129" s="35" t="str">
        <f>IF(ISNUMBER(SMALL(Order_Form!$C:$C,1+($C129))),(VLOOKUP(SMALL(Order_Form!$C:$C,1+($C129)),Order_Form!$B:$Q,5,FALSE)),"")</f>
        <v/>
      </c>
      <c r="G129" s="35" t="str">
        <f>IF(ISNUMBER(SMALL(Order_Form!$C:$C,1+($C129))),(VLOOKUP(SMALL(Order_Form!$C:$C,1+($C129)),Order_Form!$B:$Q,6,FALSE)),"")</f>
        <v/>
      </c>
      <c r="H129" s="32" t="str">
        <f>IF(ISNUMBER(SMALL(Order_Form!$C:$C,1+($C129))),(VLOOKUP(SMALL(Order_Form!$C:$C,1+($C129)),Order_Form!$B:$Q,7,FALSE)),"")</f>
        <v/>
      </c>
      <c r="I129" s="15"/>
      <c r="J129" s="15"/>
      <c r="K129" s="35" t="str">
        <f>IF(ISNUMBER(SMALL(Order_Form!$C:$C,1+($C129))),(VLOOKUP(SMALL(Order_Form!$C:$C,1+($C129)),Order_Form!$B:$Q,8,FALSE)),"")</f>
        <v/>
      </c>
      <c r="L129" s="35" t="str">
        <f>IF(ISNUMBER(SMALL(Order_Form!$C:$C,1+($C129))),(VLOOKUP(SMALL(Order_Form!$C:$C,1+($C129)),Order_Form!$B:$Q,9,FALSE)),"")</f>
        <v/>
      </c>
      <c r="M129" s="35" t="str">
        <f>IF(ISNUMBER(SMALL(Order_Form!$C:$C,1+($C129))),(VLOOKUP(SMALL(Order_Form!$C:$C,1+($C129)),Order_Form!$B:$Q,10,FALSE)),"")</f>
        <v/>
      </c>
      <c r="N129" s="35" t="str">
        <f>IF(ISNUMBER(SMALL(Order_Form!$C:$C,1+($C129))),(VLOOKUP(SMALL(Order_Form!$C:$C,1+($C129)),Order_Form!$B:$Q,11,FALSE)),"")</f>
        <v/>
      </c>
      <c r="O129" s="35" t="str">
        <f>IF(ISNUMBER(SMALL(Order_Form!$C:$C,1+($C129))),(VLOOKUP(SMALL(Order_Form!$C:$C,1+($C129)),Order_Form!$B:$Q,12,FALSE)),"")</f>
        <v/>
      </c>
      <c r="P129" s="35" t="str">
        <f>IF(ISNUMBER(SMALL(Order_Form!$C:$C,1+($C129))),(VLOOKUP(SMALL(Order_Form!$C:$C,1+($C129)),Order_Form!$B:$Q,13,FALSE)),"")</f>
        <v/>
      </c>
      <c r="Q129" s="35" t="str">
        <f>IF(ISNUMBER(SMALL(Order_Form!$C:$C,1+($C129))),(VLOOKUP(SMALL(Order_Form!$C:$C,1+($C129)),Order_Form!$B:$Q,14,FALSE)),"")</f>
        <v/>
      </c>
      <c r="R129" s="35" t="str">
        <f>IF(ISNUMBER(SMALL(Order_Form!$C:$C,1+($C129))),(VLOOKUP(SMALL(Order_Form!$C:$C,1+($C129)),Order_Form!$B:$Q,15,FALSE)),"")</f>
        <v/>
      </c>
      <c r="U129" s="14">
        <f t="shared" si="3"/>
        <v>0</v>
      </c>
      <c r="V129" s="14">
        <f t="shared" si="4"/>
        <v>0</v>
      </c>
      <c r="W129" s="14">
        <f t="shared" si="5"/>
        <v>0</v>
      </c>
    </row>
    <row r="130" spans="3:23" ht="22.9" customHeight="1" x14ac:dyDescent="0.2">
      <c r="C130" s="14">
        <v>112</v>
      </c>
      <c r="D130" s="15" t="str">
        <f>IF(ISNUMBER(SMALL(Order_Form!$C:$C,1+($C130))),(VLOOKUP(SMALL(Order_Form!$C:$C,1+($C130)),Order_Form!$B:$Q,3,FALSE)),"")</f>
        <v/>
      </c>
      <c r="E130" s="35" t="str">
        <f>IF(ISNUMBER(SMALL(Order_Form!$C:$C,1+($C130))),(VLOOKUP(SMALL(Order_Form!$C:$C,1+($C130)),Order_Form!$B:$Q,4,FALSE)),"")</f>
        <v/>
      </c>
      <c r="F130" s="35" t="str">
        <f>IF(ISNUMBER(SMALL(Order_Form!$C:$C,1+($C130))),(VLOOKUP(SMALL(Order_Form!$C:$C,1+($C130)),Order_Form!$B:$Q,5,FALSE)),"")</f>
        <v/>
      </c>
      <c r="G130" s="35" t="str">
        <f>IF(ISNUMBER(SMALL(Order_Form!$C:$C,1+($C130))),(VLOOKUP(SMALL(Order_Form!$C:$C,1+($C130)),Order_Form!$B:$Q,6,FALSE)),"")</f>
        <v/>
      </c>
      <c r="H130" s="32" t="str">
        <f>IF(ISNUMBER(SMALL(Order_Form!$C:$C,1+($C130))),(VLOOKUP(SMALL(Order_Form!$C:$C,1+($C130)),Order_Form!$B:$Q,7,FALSE)),"")</f>
        <v/>
      </c>
      <c r="I130" s="15"/>
      <c r="J130" s="15"/>
      <c r="K130" s="35" t="str">
        <f>IF(ISNUMBER(SMALL(Order_Form!$C:$C,1+($C130))),(VLOOKUP(SMALL(Order_Form!$C:$C,1+($C130)),Order_Form!$B:$Q,8,FALSE)),"")</f>
        <v/>
      </c>
      <c r="L130" s="35" t="str">
        <f>IF(ISNUMBER(SMALL(Order_Form!$C:$C,1+($C130))),(VLOOKUP(SMALL(Order_Form!$C:$C,1+($C130)),Order_Form!$B:$Q,9,FALSE)),"")</f>
        <v/>
      </c>
      <c r="M130" s="35" t="str">
        <f>IF(ISNUMBER(SMALL(Order_Form!$C:$C,1+($C130))),(VLOOKUP(SMALL(Order_Form!$C:$C,1+($C130)),Order_Form!$B:$Q,10,FALSE)),"")</f>
        <v/>
      </c>
      <c r="N130" s="35" t="str">
        <f>IF(ISNUMBER(SMALL(Order_Form!$C:$C,1+($C130))),(VLOOKUP(SMALL(Order_Form!$C:$C,1+($C130)),Order_Form!$B:$Q,11,FALSE)),"")</f>
        <v/>
      </c>
      <c r="O130" s="35" t="str">
        <f>IF(ISNUMBER(SMALL(Order_Form!$C:$C,1+($C130))),(VLOOKUP(SMALL(Order_Form!$C:$C,1+($C130)),Order_Form!$B:$Q,12,FALSE)),"")</f>
        <v/>
      </c>
      <c r="P130" s="35" t="str">
        <f>IF(ISNUMBER(SMALL(Order_Form!$C:$C,1+($C130))),(VLOOKUP(SMALL(Order_Form!$C:$C,1+($C130)),Order_Form!$B:$Q,13,FALSE)),"")</f>
        <v/>
      </c>
      <c r="Q130" s="35" t="str">
        <f>IF(ISNUMBER(SMALL(Order_Form!$C:$C,1+($C130))),(VLOOKUP(SMALL(Order_Form!$C:$C,1+($C130)),Order_Form!$B:$Q,14,FALSE)),"")</f>
        <v/>
      </c>
      <c r="R130" s="35" t="str">
        <f>IF(ISNUMBER(SMALL(Order_Form!$C:$C,1+($C130))),(VLOOKUP(SMALL(Order_Form!$C:$C,1+($C130)),Order_Form!$B:$Q,15,FALSE)),"")</f>
        <v/>
      </c>
      <c r="U130" s="14">
        <f t="shared" si="3"/>
        <v>0</v>
      </c>
      <c r="V130" s="14">
        <f t="shared" si="4"/>
        <v>0</v>
      </c>
      <c r="W130" s="14">
        <f t="shared" si="5"/>
        <v>0</v>
      </c>
    </row>
    <row r="131" spans="3:23" ht="22.9" customHeight="1" x14ac:dyDescent="0.2">
      <c r="C131" s="14">
        <v>113</v>
      </c>
      <c r="D131" s="15" t="str">
        <f>IF(ISNUMBER(SMALL(Order_Form!$C:$C,1+($C131))),(VLOOKUP(SMALL(Order_Form!$C:$C,1+($C131)),Order_Form!$B:$Q,3,FALSE)),"")</f>
        <v/>
      </c>
      <c r="E131" s="35" t="str">
        <f>IF(ISNUMBER(SMALL(Order_Form!$C:$C,1+($C131))),(VLOOKUP(SMALL(Order_Form!$C:$C,1+($C131)),Order_Form!$B:$Q,4,FALSE)),"")</f>
        <v/>
      </c>
      <c r="F131" s="35" t="str">
        <f>IF(ISNUMBER(SMALL(Order_Form!$C:$C,1+($C131))),(VLOOKUP(SMALL(Order_Form!$C:$C,1+($C131)),Order_Form!$B:$Q,5,FALSE)),"")</f>
        <v/>
      </c>
      <c r="G131" s="35" t="str">
        <f>IF(ISNUMBER(SMALL(Order_Form!$C:$C,1+($C131))),(VLOOKUP(SMALL(Order_Form!$C:$C,1+($C131)),Order_Form!$B:$Q,6,FALSE)),"")</f>
        <v/>
      </c>
      <c r="H131" s="32" t="str">
        <f>IF(ISNUMBER(SMALL(Order_Form!$C:$C,1+($C131))),(VLOOKUP(SMALL(Order_Form!$C:$C,1+($C131)),Order_Form!$B:$Q,7,FALSE)),"")</f>
        <v/>
      </c>
      <c r="I131" s="15"/>
      <c r="J131" s="15"/>
      <c r="K131" s="35" t="str">
        <f>IF(ISNUMBER(SMALL(Order_Form!$C:$C,1+($C131))),(VLOOKUP(SMALL(Order_Form!$C:$C,1+($C131)),Order_Form!$B:$Q,8,FALSE)),"")</f>
        <v/>
      </c>
      <c r="L131" s="35" t="str">
        <f>IF(ISNUMBER(SMALL(Order_Form!$C:$C,1+($C131))),(VLOOKUP(SMALL(Order_Form!$C:$C,1+($C131)),Order_Form!$B:$Q,9,FALSE)),"")</f>
        <v/>
      </c>
      <c r="M131" s="35" t="str">
        <f>IF(ISNUMBER(SMALL(Order_Form!$C:$C,1+($C131))),(VLOOKUP(SMALL(Order_Form!$C:$C,1+($C131)),Order_Form!$B:$Q,10,FALSE)),"")</f>
        <v/>
      </c>
      <c r="N131" s="35" t="str">
        <f>IF(ISNUMBER(SMALL(Order_Form!$C:$C,1+($C131))),(VLOOKUP(SMALL(Order_Form!$C:$C,1+($C131)),Order_Form!$B:$Q,11,FALSE)),"")</f>
        <v/>
      </c>
      <c r="O131" s="35" t="str">
        <f>IF(ISNUMBER(SMALL(Order_Form!$C:$C,1+($C131))),(VLOOKUP(SMALL(Order_Form!$C:$C,1+($C131)),Order_Form!$B:$Q,12,FALSE)),"")</f>
        <v/>
      </c>
      <c r="P131" s="35" t="str">
        <f>IF(ISNUMBER(SMALL(Order_Form!$C:$C,1+($C131))),(VLOOKUP(SMALL(Order_Form!$C:$C,1+($C131)),Order_Form!$B:$Q,13,FALSE)),"")</f>
        <v/>
      </c>
      <c r="Q131" s="35" t="str">
        <f>IF(ISNUMBER(SMALL(Order_Form!$C:$C,1+($C131))),(VLOOKUP(SMALL(Order_Form!$C:$C,1+($C131)),Order_Form!$B:$Q,14,FALSE)),"")</f>
        <v/>
      </c>
      <c r="R131" s="35" t="str">
        <f>IF(ISNUMBER(SMALL(Order_Form!$C:$C,1+($C131))),(VLOOKUP(SMALL(Order_Form!$C:$C,1+($C131)),Order_Form!$B:$Q,15,FALSE)),"")</f>
        <v/>
      </c>
      <c r="U131" s="14">
        <f t="shared" si="3"/>
        <v>0</v>
      </c>
      <c r="V131" s="14">
        <f t="shared" si="4"/>
        <v>0</v>
      </c>
      <c r="W131" s="14">
        <f t="shared" si="5"/>
        <v>0</v>
      </c>
    </row>
    <row r="132" spans="3:23" ht="22.9" customHeight="1" x14ac:dyDescent="0.2">
      <c r="C132" s="14">
        <v>114</v>
      </c>
      <c r="D132" s="15" t="str">
        <f>IF(ISNUMBER(SMALL(Order_Form!$C:$C,1+($C132))),(VLOOKUP(SMALL(Order_Form!$C:$C,1+($C132)),Order_Form!$B:$Q,3,FALSE)),"")</f>
        <v/>
      </c>
      <c r="E132" s="35" t="str">
        <f>IF(ISNUMBER(SMALL(Order_Form!$C:$C,1+($C132))),(VLOOKUP(SMALL(Order_Form!$C:$C,1+($C132)),Order_Form!$B:$Q,4,FALSE)),"")</f>
        <v/>
      </c>
      <c r="F132" s="35" t="str">
        <f>IF(ISNUMBER(SMALL(Order_Form!$C:$C,1+($C132))),(VLOOKUP(SMALL(Order_Form!$C:$C,1+($C132)),Order_Form!$B:$Q,5,FALSE)),"")</f>
        <v/>
      </c>
      <c r="G132" s="35" t="str">
        <f>IF(ISNUMBER(SMALL(Order_Form!$C:$C,1+($C132))),(VLOOKUP(SMALL(Order_Form!$C:$C,1+($C132)),Order_Form!$B:$Q,6,FALSE)),"")</f>
        <v/>
      </c>
      <c r="H132" s="32" t="str">
        <f>IF(ISNUMBER(SMALL(Order_Form!$C:$C,1+($C132))),(VLOOKUP(SMALL(Order_Form!$C:$C,1+($C132)),Order_Form!$B:$Q,7,FALSE)),"")</f>
        <v/>
      </c>
      <c r="I132" s="15"/>
      <c r="J132" s="15"/>
      <c r="K132" s="35" t="str">
        <f>IF(ISNUMBER(SMALL(Order_Form!$C:$C,1+($C132))),(VLOOKUP(SMALL(Order_Form!$C:$C,1+($C132)),Order_Form!$B:$Q,8,FALSE)),"")</f>
        <v/>
      </c>
      <c r="L132" s="35" t="str">
        <f>IF(ISNUMBER(SMALL(Order_Form!$C:$C,1+($C132))),(VLOOKUP(SMALL(Order_Form!$C:$C,1+($C132)),Order_Form!$B:$Q,9,FALSE)),"")</f>
        <v/>
      </c>
      <c r="M132" s="35" t="str">
        <f>IF(ISNUMBER(SMALL(Order_Form!$C:$C,1+($C132))),(VLOOKUP(SMALL(Order_Form!$C:$C,1+($C132)),Order_Form!$B:$Q,10,FALSE)),"")</f>
        <v/>
      </c>
      <c r="N132" s="35" t="str">
        <f>IF(ISNUMBER(SMALL(Order_Form!$C:$C,1+($C132))),(VLOOKUP(SMALL(Order_Form!$C:$C,1+($C132)),Order_Form!$B:$Q,11,FALSE)),"")</f>
        <v/>
      </c>
      <c r="O132" s="35" t="str">
        <f>IF(ISNUMBER(SMALL(Order_Form!$C:$C,1+($C132))),(VLOOKUP(SMALL(Order_Form!$C:$C,1+($C132)),Order_Form!$B:$Q,12,FALSE)),"")</f>
        <v/>
      </c>
      <c r="P132" s="35" t="str">
        <f>IF(ISNUMBER(SMALL(Order_Form!$C:$C,1+($C132))),(VLOOKUP(SMALL(Order_Form!$C:$C,1+($C132)),Order_Form!$B:$Q,13,FALSE)),"")</f>
        <v/>
      </c>
      <c r="Q132" s="35" t="str">
        <f>IF(ISNUMBER(SMALL(Order_Form!$C:$C,1+($C132))),(VLOOKUP(SMALL(Order_Form!$C:$C,1+($C132)),Order_Form!$B:$Q,14,FALSE)),"")</f>
        <v/>
      </c>
      <c r="R132" s="35" t="str">
        <f>IF(ISNUMBER(SMALL(Order_Form!$C:$C,1+($C132))),(VLOOKUP(SMALL(Order_Form!$C:$C,1+($C132)),Order_Form!$B:$Q,15,FALSE)),"")</f>
        <v/>
      </c>
      <c r="U132" s="14">
        <f t="shared" si="3"/>
        <v>0</v>
      </c>
      <c r="V132" s="14">
        <f t="shared" si="4"/>
        <v>0</v>
      </c>
      <c r="W132" s="14">
        <f t="shared" si="5"/>
        <v>0</v>
      </c>
    </row>
    <row r="133" spans="3:23" ht="22.9" customHeight="1" x14ac:dyDescent="0.2">
      <c r="C133" s="14">
        <v>115</v>
      </c>
      <c r="D133" s="15" t="str">
        <f>IF(ISNUMBER(SMALL(Order_Form!$C:$C,1+($C133))),(VLOOKUP(SMALL(Order_Form!$C:$C,1+($C133)),Order_Form!$B:$Q,3,FALSE)),"")</f>
        <v/>
      </c>
      <c r="E133" s="35" t="str">
        <f>IF(ISNUMBER(SMALL(Order_Form!$C:$C,1+($C133))),(VLOOKUP(SMALL(Order_Form!$C:$C,1+($C133)),Order_Form!$B:$Q,4,FALSE)),"")</f>
        <v/>
      </c>
      <c r="F133" s="35" t="str">
        <f>IF(ISNUMBER(SMALL(Order_Form!$C:$C,1+($C133))),(VLOOKUP(SMALL(Order_Form!$C:$C,1+($C133)),Order_Form!$B:$Q,5,FALSE)),"")</f>
        <v/>
      </c>
      <c r="G133" s="35" t="str">
        <f>IF(ISNUMBER(SMALL(Order_Form!$C:$C,1+($C133))),(VLOOKUP(SMALL(Order_Form!$C:$C,1+($C133)),Order_Form!$B:$Q,6,FALSE)),"")</f>
        <v/>
      </c>
      <c r="H133" s="32" t="str">
        <f>IF(ISNUMBER(SMALL(Order_Form!$C:$C,1+($C133))),(VLOOKUP(SMALL(Order_Form!$C:$C,1+($C133)),Order_Form!$B:$Q,7,FALSE)),"")</f>
        <v/>
      </c>
      <c r="I133" s="15"/>
      <c r="J133" s="15"/>
      <c r="K133" s="35" t="str">
        <f>IF(ISNUMBER(SMALL(Order_Form!$C:$C,1+($C133))),(VLOOKUP(SMALL(Order_Form!$C:$C,1+($C133)),Order_Form!$B:$Q,8,FALSE)),"")</f>
        <v/>
      </c>
      <c r="L133" s="35" t="str">
        <f>IF(ISNUMBER(SMALL(Order_Form!$C:$C,1+($C133))),(VLOOKUP(SMALL(Order_Form!$C:$C,1+($C133)),Order_Form!$B:$Q,9,FALSE)),"")</f>
        <v/>
      </c>
      <c r="M133" s="35" t="str">
        <f>IF(ISNUMBER(SMALL(Order_Form!$C:$C,1+($C133))),(VLOOKUP(SMALL(Order_Form!$C:$C,1+($C133)),Order_Form!$B:$Q,10,FALSE)),"")</f>
        <v/>
      </c>
      <c r="N133" s="35" t="str">
        <f>IF(ISNUMBER(SMALL(Order_Form!$C:$C,1+($C133))),(VLOOKUP(SMALL(Order_Form!$C:$C,1+($C133)),Order_Form!$B:$Q,11,FALSE)),"")</f>
        <v/>
      </c>
      <c r="O133" s="35" t="str">
        <f>IF(ISNUMBER(SMALL(Order_Form!$C:$C,1+($C133))),(VLOOKUP(SMALL(Order_Form!$C:$C,1+($C133)),Order_Form!$B:$Q,12,FALSE)),"")</f>
        <v/>
      </c>
      <c r="P133" s="35" t="str">
        <f>IF(ISNUMBER(SMALL(Order_Form!$C:$C,1+($C133))),(VLOOKUP(SMALL(Order_Form!$C:$C,1+($C133)),Order_Form!$B:$Q,13,FALSE)),"")</f>
        <v/>
      </c>
      <c r="Q133" s="35" t="str">
        <f>IF(ISNUMBER(SMALL(Order_Form!$C:$C,1+($C133))),(VLOOKUP(SMALL(Order_Form!$C:$C,1+($C133)),Order_Form!$B:$Q,14,FALSE)),"")</f>
        <v/>
      </c>
      <c r="R133" s="35" t="str">
        <f>IF(ISNUMBER(SMALL(Order_Form!$C:$C,1+($C133))),(VLOOKUP(SMALL(Order_Form!$C:$C,1+($C133)),Order_Form!$B:$Q,15,FALSE)),"")</f>
        <v/>
      </c>
      <c r="U133" s="14">
        <f t="shared" si="3"/>
        <v>0</v>
      </c>
      <c r="V133" s="14">
        <f t="shared" si="4"/>
        <v>0</v>
      </c>
      <c r="W133" s="14">
        <f t="shared" si="5"/>
        <v>0</v>
      </c>
    </row>
    <row r="134" spans="3:23" ht="22.9" customHeight="1" x14ac:dyDescent="0.2">
      <c r="C134" s="14">
        <v>116</v>
      </c>
      <c r="D134" s="15" t="str">
        <f>IF(ISNUMBER(SMALL(Order_Form!$C:$C,1+($C134))),(VLOOKUP(SMALL(Order_Form!$C:$C,1+($C134)),Order_Form!$B:$Q,3,FALSE)),"")</f>
        <v/>
      </c>
      <c r="E134" s="35" t="str">
        <f>IF(ISNUMBER(SMALL(Order_Form!$C:$C,1+($C134))),(VLOOKUP(SMALL(Order_Form!$C:$C,1+($C134)),Order_Form!$B:$Q,4,FALSE)),"")</f>
        <v/>
      </c>
      <c r="F134" s="35" t="str">
        <f>IF(ISNUMBER(SMALL(Order_Form!$C:$C,1+($C134))),(VLOOKUP(SMALL(Order_Form!$C:$C,1+($C134)),Order_Form!$B:$Q,5,FALSE)),"")</f>
        <v/>
      </c>
      <c r="G134" s="35" t="str">
        <f>IF(ISNUMBER(SMALL(Order_Form!$C:$C,1+($C134))),(VLOOKUP(SMALL(Order_Form!$C:$C,1+($C134)),Order_Form!$B:$Q,6,FALSE)),"")</f>
        <v/>
      </c>
      <c r="H134" s="32" t="str">
        <f>IF(ISNUMBER(SMALL(Order_Form!$C:$C,1+($C134))),(VLOOKUP(SMALL(Order_Form!$C:$C,1+($C134)),Order_Form!$B:$Q,7,FALSE)),"")</f>
        <v/>
      </c>
      <c r="I134" s="15"/>
      <c r="J134" s="15"/>
      <c r="K134" s="35" t="str">
        <f>IF(ISNUMBER(SMALL(Order_Form!$C:$C,1+($C134))),(VLOOKUP(SMALL(Order_Form!$C:$C,1+($C134)),Order_Form!$B:$Q,8,FALSE)),"")</f>
        <v/>
      </c>
      <c r="L134" s="35" t="str">
        <f>IF(ISNUMBER(SMALL(Order_Form!$C:$C,1+($C134))),(VLOOKUP(SMALL(Order_Form!$C:$C,1+($C134)),Order_Form!$B:$Q,9,FALSE)),"")</f>
        <v/>
      </c>
      <c r="M134" s="35" t="str">
        <f>IF(ISNUMBER(SMALL(Order_Form!$C:$C,1+($C134))),(VLOOKUP(SMALL(Order_Form!$C:$C,1+($C134)),Order_Form!$B:$Q,10,FALSE)),"")</f>
        <v/>
      </c>
      <c r="N134" s="35" t="str">
        <f>IF(ISNUMBER(SMALL(Order_Form!$C:$C,1+($C134))),(VLOOKUP(SMALL(Order_Form!$C:$C,1+($C134)),Order_Form!$B:$Q,11,FALSE)),"")</f>
        <v/>
      </c>
      <c r="O134" s="35" t="str">
        <f>IF(ISNUMBER(SMALL(Order_Form!$C:$C,1+($C134))),(VLOOKUP(SMALL(Order_Form!$C:$C,1+($C134)),Order_Form!$B:$Q,12,FALSE)),"")</f>
        <v/>
      </c>
      <c r="P134" s="35" t="str">
        <f>IF(ISNUMBER(SMALL(Order_Form!$C:$C,1+($C134))),(VLOOKUP(SMALL(Order_Form!$C:$C,1+($C134)),Order_Form!$B:$Q,13,FALSE)),"")</f>
        <v/>
      </c>
      <c r="Q134" s="35" t="str">
        <f>IF(ISNUMBER(SMALL(Order_Form!$C:$C,1+($C134))),(VLOOKUP(SMALL(Order_Form!$C:$C,1+($C134)),Order_Form!$B:$Q,14,FALSE)),"")</f>
        <v/>
      </c>
      <c r="R134" s="35" t="str">
        <f>IF(ISNUMBER(SMALL(Order_Form!$C:$C,1+($C134))),(VLOOKUP(SMALL(Order_Form!$C:$C,1+($C134)),Order_Form!$B:$Q,15,FALSE)),"")</f>
        <v/>
      </c>
      <c r="U134" s="14">
        <f t="shared" si="3"/>
        <v>0</v>
      </c>
      <c r="V134" s="14">
        <f t="shared" si="4"/>
        <v>0</v>
      </c>
      <c r="W134" s="14">
        <f t="shared" si="5"/>
        <v>0</v>
      </c>
    </row>
    <row r="135" spans="3:23" ht="22.9" customHeight="1" x14ac:dyDescent="0.2">
      <c r="C135" s="14">
        <v>117</v>
      </c>
      <c r="D135" s="15" t="str">
        <f>IF(ISNUMBER(SMALL(Order_Form!$C:$C,1+($C135))),(VLOOKUP(SMALL(Order_Form!$C:$C,1+($C135)),Order_Form!$B:$Q,3,FALSE)),"")</f>
        <v/>
      </c>
      <c r="E135" s="35" t="str">
        <f>IF(ISNUMBER(SMALL(Order_Form!$C:$C,1+($C135))),(VLOOKUP(SMALL(Order_Form!$C:$C,1+($C135)),Order_Form!$B:$Q,4,FALSE)),"")</f>
        <v/>
      </c>
      <c r="F135" s="35" t="str">
        <f>IF(ISNUMBER(SMALL(Order_Form!$C:$C,1+($C135))),(VLOOKUP(SMALL(Order_Form!$C:$C,1+($C135)),Order_Form!$B:$Q,5,FALSE)),"")</f>
        <v/>
      </c>
      <c r="G135" s="35" t="str">
        <f>IF(ISNUMBER(SMALL(Order_Form!$C:$C,1+($C135))),(VLOOKUP(SMALL(Order_Form!$C:$C,1+($C135)),Order_Form!$B:$Q,6,FALSE)),"")</f>
        <v/>
      </c>
      <c r="H135" s="32" t="str">
        <f>IF(ISNUMBER(SMALL(Order_Form!$C:$C,1+($C135))),(VLOOKUP(SMALL(Order_Form!$C:$C,1+($C135)),Order_Form!$B:$Q,7,FALSE)),"")</f>
        <v/>
      </c>
      <c r="I135" s="15"/>
      <c r="J135" s="15"/>
      <c r="K135" s="35" t="str">
        <f>IF(ISNUMBER(SMALL(Order_Form!$C:$C,1+($C135))),(VLOOKUP(SMALL(Order_Form!$C:$C,1+($C135)),Order_Form!$B:$Q,8,FALSE)),"")</f>
        <v/>
      </c>
      <c r="L135" s="35" t="str">
        <f>IF(ISNUMBER(SMALL(Order_Form!$C:$C,1+($C135))),(VLOOKUP(SMALL(Order_Form!$C:$C,1+($C135)),Order_Form!$B:$Q,9,FALSE)),"")</f>
        <v/>
      </c>
      <c r="M135" s="35" t="str">
        <f>IF(ISNUMBER(SMALL(Order_Form!$C:$C,1+($C135))),(VLOOKUP(SMALL(Order_Form!$C:$C,1+($C135)),Order_Form!$B:$Q,10,FALSE)),"")</f>
        <v/>
      </c>
      <c r="N135" s="35" t="str">
        <f>IF(ISNUMBER(SMALL(Order_Form!$C:$C,1+($C135))),(VLOOKUP(SMALL(Order_Form!$C:$C,1+($C135)),Order_Form!$B:$Q,11,FALSE)),"")</f>
        <v/>
      </c>
      <c r="O135" s="35" t="str">
        <f>IF(ISNUMBER(SMALL(Order_Form!$C:$C,1+($C135))),(VLOOKUP(SMALL(Order_Form!$C:$C,1+($C135)),Order_Form!$B:$Q,12,FALSE)),"")</f>
        <v/>
      </c>
      <c r="P135" s="35" t="str">
        <f>IF(ISNUMBER(SMALL(Order_Form!$C:$C,1+($C135))),(VLOOKUP(SMALL(Order_Form!$C:$C,1+($C135)),Order_Form!$B:$Q,13,FALSE)),"")</f>
        <v/>
      </c>
      <c r="Q135" s="35" t="str">
        <f>IF(ISNUMBER(SMALL(Order_Form!$C:$C,1+($C135))),(VLOOKUP(SMALL(Order_Form!$C:$C,1+($C135)),Order_Form!$B:$Q,14,FALSE)),"")</f>
        <v/>
      </c>
      <c r="R135" s="35" t="str">
        <f>IF(ISNUMBER(SMALL(Order_Form!$C:$C,1+($C135))),(VLOOKUP(SMALL(Order_Form!$C:$C,1+($C135)),Order_Form!$B:$Q,15,FALSE)),"")</f>
        <v/>
      </c>
      <c r="U135" s="14">
        <f t="shared" si="3"/>
        <v>0</v>
      </c>
      <c r="V135" s="14">
        <f t="shared" si="4"/>
        <v>0</v>
      </c>
      <c r="W135" s="14">
        <f t="shared" si="5"/>
        <v>0</v>
      </c>
    </row>
    <row r="136" spans="3:23" ht="22.9" customHeight="1" x14ac:dyDescent="0.2">
      <c r="C136" s="14">
        <v>118</v>
      </c>
      <c r="D136" s="15" t="str">
        <f>IF(ISNUMBER(SMALL(Order_Form!$C:$C,1+($C136))),(VLOOKUP(SMALL(Order_Form!$C:$C,1+($C136)),Order_Form!$B:$Q,3,FALSE)),"")</f>
        <v/>
      </c>
      <c r="E136" s="35" t="str">
        <f>IF(ISNUMBER(SMALL(Order_Form!$C:$C,1+($C136))),(VLOOKUP(SMALL(Order_Form!$C:$C,1+($C136)),Order_Form!$B:$Q,4,FALSE)),"")</f>
        <v/>
      </c>
      <c r="F136" s="35" t="str">
        <f>IF(ISNUMBER(SMALL(Order_Form!$C:$C,1+($C136))),(VLOOKUP(SMALL(Order_Form!$C:$C,1+($C136)),Order_Form!$B:$Q,5,FALSE)),"")</f>
        <v/>
      </c>
      <c r="G136" s="35" t="str">
        <f>IF(ISNUMBER(SMALL(Order_Form!$C:$C,1+($C136))),(VLOOKUP(SMALL(Order_Form!$C:$C,1+($C136)),Order_Form!$B:$Q,6,FALSE)),"")</f>
        <v/>
      </c>
      <c r="H136" s="32" t="str">
        <f>IF(ISNUMBER(SMALL(Order_Form!$C:$C,1+($C136))),(VLOOKUP(SMALL(Order_Form!$C:$C,1+($C136)),Order_Form!$B:$Q,7,FALSE)),"")</f>
        <v/>
      </c>
      <c r="I136" s="15"/>
      <c r="J136" s="15"/>
      <c r="K136" s="35" t="str">
        <f>IF(ISNUMBER(SMALL(Order_Form!$C:$C,1+($C136))),(VLOOKUP(SMALL(Order_Form!$C:$C,1+($C136)),Order_Form!$B:$Q,8,FALSE)),"")</f>
        <v/>
      </c>
      <c r="L136" s="35" t="str">
        <f>IF(ISNUMBER(SMALL(Order_Form!$C:$C,1+($C136))),(VLOOKUP(SMALL(Order_Form!$C:$C,1+($C136)),Order_Form!$B:$Q,9,FALSE)),"")</f>
        <v/>
      </c>
      <c r="M136" s="35" t="str">
        <f>IF(ISNUMBER(SMALL(Order_Form!$C:$C,1+($C136))),(VLOOKUP(SMALL(Order_Form!$C:$C,1+($C136)),Order_Form!$B:$Q,10,FALSE)),"")</f>
        <v/>
      </c>
      <c r="N136" s="35" t="str">
        <f>IF(ISNUMBER(SMALL(Order_Form!$C:$C,1+($C136))),(VLOOKUP(SMALL(Order_Form!$C:$C,1+($C136)),Order_Form!$B:$Q,11,FALSE)),"")</f>
        <v/>
      </c>
      <c r="O136" s="35" t="str">
        <f>IF(ISNUMBER(SMALL(Order_Form!$C:$C,1+($C136))),(VLOOKUP(SMALL(Order_Form!$C:$C,1+($C136)),Order_Form!$B:$Q,12,FALSE)),"")</f>
        <v/>
      </c>
      <c r="P136" s="35" t="str">
        <f>IF(ISNUMBER(SMALL(Order_Form!$C:$C,1+($C136))),(VLOOKUP(SMALL(Order_Form!$C:$C,1+($C136)),Order_Form!$B:$Q,13,FALSE)),"")</f>
        <v/>
      </c>
      <c r="Q136" s="35" t="str">
        <f>IF(ISNUMBER(SMALL(Order_Form!$C:$C,1+($C136))),(VLOOKUP(SMALL(Order_Form!$C:$C,1+($C136)),Order_Form!$B:$Q,14,FALSE)),"")</f>
        <v/>
      </c>
      <c r="R136" s="35" t="str">
        <f>IF(ISNUMBER(SMALL(Order_Form!$C:$C,1+($C136))),(VLOOKUP(SMALL(Order_Form!$C:$C,1+($C136)),Order_Form!$B:$Q,15,FALSE)),"")</f>
        <v/>
      </c>
      <c r="U136" s="14">
        <f t="shared" si="3"/>
        <v>0</v>
      </c>
      <c r="V136" s="14">
        <f t="shared" si="4"/>
        <v>0</v>
      </c>
      <c r="W136" s="14">
        <f t="shared" si="5"/>
        <v>0</v>
      </c>
    </row>
    <row r="137" spans="3:23" ht="22.9" customHeight="1" x14ac:dyDescent="0.2">
      <c r="C137" s="14">
        <v>119</v>
      </c>
      <c r="D137" s="15" t="str">
        <f>IF(ISNUMBER(SMALL(Order_Form!$C:$C,1+($C137))),(VLOOKUP(SMALL(Order_Form!$C:$C,1+($C137)),Order_Form!$B:$Q,3,FALSE)),"")</f>
        <v/>
      </c>
      <c r="E137" s="35" t="str">
        <f>IF(ISNUMBER(SMALL(Order_Form!$C:$C,1+($C137))),(VLOOKUP(SMALL(Order_Form!$C:$C,1+($C137)),Order_Form!$B:$Q,4,FALSE)),"")</f>
        <v/>
      </c>
      <c r="F137" s="35" t="str">
        <f>IF(ISNUMBER(SMALL(Order_Form!$C:$C,1+($C137))),(VLOOKUP(SMALL(Order_Form!$C:$C,1+($C137)),Order_Form!$B:$Q,5,FALSE)),"")</f>
        <v/>
      </c>
      <c r="G137" s="35" t="str">
        <f>IF(ISNUMBER(SMALL(Order_Form!$C:$C,1+($C137))),(VLOOKUP(SMALL(Order_Form!$C:$C,1+($C137)),Order_Form!$B:$Q,6,FALSE)),"")</f>
        <v/>
      </c>
      <c r="H137" s="32" t="str">
        <f>IF(ISNUMBER(SMALL(Order_Form!$C:$C,1+($C137))),(VLOOKUP(SMALL(Order_Form!$C:$C,1+($C137)),Order_Form!$B:$Q,7,FALSE)),"")</f>
        <v/>
      </c>
      <c r="I137" s="15"/>
      <c r="J137" s="15"/>
      <c r="K137" s="35" t="str">
        <f>IF(ISNUMBER(SMALL(Order_Form!$C:$C,1+($C137))),(VLOOKUP(SMALL(Order_Form!$C:$C,1+($C137)),Order_Form!$B:$Q,8,FALSE)),"")</f>
        <v/>
      </c>
      <c r="L137" s="35" t="str">
        <f>IF(ISNUMBER(SMALL(Order_Form!$C:$C,1+($C137))),(VLOOKUP(SMALL(Order_Form!$C:$C,1+($C137)),Order_Form!$B:$Q,9,FALSE)),"")</f>
        <v/>
      </c>
      <c r="M137" s="35" t="str">
        <f>IF(ISNUMBER(SMALL(Order_Form!$C:$C,1+($C137))),(VLOOKUP(SMALL(Order_Form!$C:$C,1+($C137)),Order_Form!$B:$Q,10,FALSE)),"")</f>
        <v/>
      </c>
      <c r="N137" s="35" t="str">
        <f>IF(ISNUMBER(SMALL(Order_Form!$C:$C,1+($C137))),(VLOOKUP(SMALL(Order_Form!$C:$C,1+($C137)),Order_Form!$B:$Q,11,FALSE)),"")</f>
        <v/>
      </c>
      <c r="O137" s="35" t="str">
        <f>IF(ISNUMBER(SMALL(Order_Form!$C:$C,1+($C137))),(VLOOKUP(SMALL(Order_Form!$C:$C,1+($C137)),Order_Form!$B:$Q,12,FALSE)),"")</f>
        <v/>
      </c>
      <c r="P137" s="35" t="str">
        <f>IF(ISNUMBER(SMALL(Order_Form!$C:$C,1+($C137))),(VLOOKUP(SMALL(Order_Form!$C:$C,1+($C137)),Order_Form!$B:$Q,13,FALSE)),"")</f>
        <v/>
      </c>
      <c r="Q137" s="35" t="str">
        <f>IF(ISNUMBER(SMALL(Order_Form!$C:$C,1+($C137))),(VLOOKUP(SMALL(Order_Form!$C:$C,1+($C137)),Order_Form!$B:$Q,14,FALSE)),"")</f>
        <v/>
      </c>
      <c r="R137" s="35" t="str">
        <f>IF(ISNUMBER(SMALL(Order_Form!$C:$C,1+($C137))),(VLOOKUP(SMALL(Order_Form!$C:$C,1+($C137)),Order_Form!$B:$Q,15,FALSE)),"")</f>
        <v/>
      </c>
      <c r="U137" s="14">
        <f t="shared" si="3"/>
        <v>0</v>
      </c>
      <c r="V137" s="14">
        <f t="shared" si="4"/>
        <v>0</v>
      </c>
      <c r="W137" s="14">
        <f t="shared" si="5"/>
        <v>0</v>
      </c>
    </row>
    <row r="138" spans="3:23" ht="22.9" customHeight="1" x14ac:dyDescent="0.2">
      <c r="C138" s="14">
        <v>120</v>
      </c>
      <c r="D138" s="15" t="str">
        <f>IF(ISNUMBER(SMALL(Order_Form!$C:$C,1+($C138))),(VLOOKUP(SMALL(Order_Form!$C:$C,1+($C138)),Order_Form!$B:$Q,3,FALSE)),"")</f>
        <v/>
      </c>
      <c r="E138" s="35" t="str">
        <f>IF(ISNUMBER(SMALL(Order_Form!$C:$C,1+($C138))),(VLOOKUP(SMALL(Order_Form!$C:$C,1+($C138)),Order_Form!$B:$Q,4,FALSE)),"")</f>
        <v/>
      </c>
      <c r="F138" s="35" t="str">
        <f>IF(ISNUMBER(SMALL(Order_Form!$C:$C,1+($C138))),(VLOOKUP(SMALL(Order_Form!$C:$C,1+($C138)),Order_Form!$B:$Q,5,FALSE)),"")</f>
        <v/>
      </c>
      <c r="G138" s="35" t="str">
        <f>IF(ISNUMBER(SMALL(Order_Form!$C:$C,1+($C138))),(VLOOKUP(SMALL(Order_Form!$C:$C,1+($C138)),Order_Form!$B:$Q,6,FALSE)),"")</f>
        <v/>
      </c>
      <c r="H138" s="32" t="str">
        <f>IF(ISNUMBER(SMALL(Order_Form!$C:$C,1+($C138))),(VLOOKUP(SMALL(Order_Form!$C:$C,1+($C138)),Order_Form!$B:$Q,7,FALSE)),"")</f>
        <v/>
      </c>
      <c r="I138" s="15"/>
      <c r="J138" s="15"/>
      <c r="K138" s="35" t="str">
        <f>IF(ISNUMBER(SMALL(Order_Form!$C:$C,1+($C138))),(VLOOKUP(SMALL(Order_Form!$C:$C,1+($C138)),Order_Form!$B:$Q,8,FALSE)),"")</f>
        <v/>
      </c>
      <c r="L138" s="35" t="str">
        <f>IF(ISNUMBER(SMALL(Order_Form!$C:$C,1+($C138))),(VLOOKUP(SMALL(Order_Form!$C:$C,1+($C138)),Order_Form!$B:$Q,9,FALSE)),"")</f>
        <v/>
      </c>
      <c r="M138" s="35" t="str">
        <f>IF(ISNUMBER(SMALL(Order_Form!$C:$C,1+($C138))),(VLOOKUP(SMALL(Order_Form!$C:$C,1+($C138)),Order_Form!$B:$Q,10,FALSE)),"")</f>
        <v/>
      </c>
      <c r="N138" s="35" t="str">
        <f>IF(ISNUMBER(SMALL(Order_Form!$C:$C,1+($C138))),(VLOOKUP(SMALL(Order_Form!$C:$C,1+($C138)),Order_Form!$B:$Q,11,FALSE)),"")</f>
        <v/>
      </c>
      <c r="O138" s="35" t="str">
        <f>IF(ISNUMBER(SMALL(Order_Form!$C:$C,1+($C138))),(VLOOKUP(SMALL(Order_Form!$C:$C,1+($C138)),Order_Form!$B:$Q,12,FALSE)),"")</f>
        <v/>
      </c>
      <c r="P138" s="35" t="str">
        <f>IF(ISNUMBER(SMALL(Order_Form!$C:$C,1+($C138))),(VLOOKUP(SMALL(Order_Form!$C:$C,1+($C138)),Order_Form!$B:$Q,13,FALSE)),"")</f>
        <v/>
      </c>
      <c r="Q138" s="35" t="str">
        <f>IF(ISNUMBER(SMALL(Order_Form!$C:$C,1+($C138))),(VLOOKUP(SMALL(Order_Form!$C:$C,1+($C138)),Order_Form!$B:$Q,14,FALSE)),"")</f>
        <v/>
      </c>
      <c r="R138" s="35" t="str">
        <f>IF(ISNUMBER(SMALL(Order_Form!$C:$C,1+($C138))),(VLOOKUP(SMALL(Order_Form!$C:$C,1+($C138)),Order_Form!$B:$Q,15,FALSE)),"")</f>
        <v/>
      </c>
      <c r="U138" s="14">
        <f t="shared" si="3"/>
        <v>0</v>
      </c>
      <c r="V138" s="14">
        <f t="shared" si="4"/>
        <v>0</v>
      </c>
      <c r="W138" s="14">
        <f t="shared" si="5"/>
        <v>0</v>
      </c>
    </row>
    <row r="139" spans="3:23" ht="22.9" customHeight="1" x14ac:dyDescent="0.2">
      <c r="C139" s="14">
        <v>121</v>
      </c>
      <c r="D139" s="15" t="str">
        <f>IF(ISNUMBER(SMALL(Order_Form!$C:$C,1+($C139))),(VLOOKUP(SMALL(Order_Form!$C:$C,1+($C139)),Order_Form!$B:$Q,3,FALSE)),"")</f>
        <v/>
      </c>
      <c r="E139" s="35" t="str">
        <f>IF(ISNUMBER(SMALL(Order_Form!$C:$C,1+($C139))),(VLOOKUP(SMALL(Order_Form!$C:$C,1+($C139)),Order_Form!$B:$Q,4,FALSE)),"")</f>
        <v/>
      </c>
      <c r="F139" s="35" t="str">
        <f>IF(ISNUMBER(SMALL(Order_Form!$C:$C,1+($C139))),(VLOOKUP(SMALL(Order_Form!$C:$C,1+($C139)),Order_Form!$B:$Q,5,FALSE)),"")</f>
        <v/>
      </c>
      <c r="G139" s="35" t="str">
        <f>IF(ISNUMBER(SMALL(Order_Form!$C:$C,1+($C139))),(VLOOKUP(SMALL(Order_Form!$C:$C,1+($C139)),Order_Form!$B:$Q,6,FALSE)),"")</f>
        <v/>
      </c>
      <c r="H139" s="32" t="str">
        <f>IF(ISNUMBER(SMALL(Order_Form!$C:$C,1+($C139))),(VLOOKUP(SMALL(Order_Form!$C:$C,1+($C139)),Order_Form!$B:$Q,7,FALSE)),"")</f>
        <v/>
      </c>
      <c r="I139" s="15"/>
      <c r="J139" s="15"/>
      <c r="K139" s="35" t="str">
        <f>IF(ISNUMBER(SMALL(Order_Form!$C:$C,1+($C139))),(VLOOKUP(SMALL(Order_Form!$C:$C,1+($C139)),Order_Form!$B:$Q,8,FALSE)),"")</f>
        <v/>
      </c>
      <c r="L139" s="35" t="str">
        <f>IF(ISNUMBER(SMALL(Order_Form!$C:$C,1+($C139))),(VLOOKUP(SMALL(Order_Form!$C:$C,1+($C139)),Order_Form!$B:$Q,9,FALSE)),"")</f>
        <v/>
      </c>
      <c r="M139" s="35" t="str">
        <f>IF(ISNUMBER(SMALL(Order_Form!$C:$C,1+($C139))),(VLOOKUP(SMALL(Order_Form!$C:$C,1+($C139)),Order_Form!$B:$Q,10,FALSE)),"")</f>
        <v/>
      </c>
      <c r="N139" s="35" t="str">
        <f>IF(ISNUMBER(SMALL(Order_Form!$C:$C,1+($C139))),(VLOOKUP(SMALL(Order_Form!$C:$C,1+($C139)),Order_Form!$B:$Q,11,FALSE)),"")</f>
        <v/>
      </c>
      <c r="O139" s="35" t="str">
        <f>IF(ISNUMBER(SMALL(Order_Form!$C:$C,1+($C139))),(VLOOKUP(SMALL(Order_Form!$C:$C,1+($C139)),Order_Form!$B:$Q,12,FALSE)),"")</f>
        <v/>
      </c>
      <c r="P139" s="35" t="str">
        <f>IF(ISNUMBER(SMALL(Order_Form!$C:$C,1+($C139))),(VLOOKUP(SMALL(Order_Form!$C:$C,1+($C139)),Order_Form!$B:$Q,13,FALSE)),"")</f>
        <v/>
      </c>
      <c r="Q139" s="35" t="str">
        <f>IF(ISNUMBER(SMALL(Order_Form!$C:$C,1+($C139))),(VLOOKUP(SMALL(Order_Form!$C:$C,1+($C139)),Order_Form!$B:$Q,14,FALSE)),"")</f>
        <v/>
      </c>
      <c r="R139" s="35" t="str">
        <f>IF(ISNUMBER(SMALL(Order_Form!$C:$C,1+($C139))),(VLOOKUP(SMALL(Order_Form!$C:$C,1+($C139)),Order_Form!$B:$Q,15,FALSE)),"")</f>
        <v/>
      </c>
      <c r="U139" s="14">
        <f t="shared" si="3"/>
        <v>0</v>
      </c>
      <c r="V139" s="14">
        <f t="shared" si="4"/>
        <v>0</v>
      </c>
      <c r="W139" s="14">
        <f t="shared" si="5"/>
        <v>0</v>
      </c>
    </row>
    <row r="140" spans="3:23" ht="22.9" customHeight="1" x14ac:dyDescent="0.2">
      <c r="C140" s="14">
        <v>122</v>
      </c>
      <c r="D140" s="15" t="str">
        <f>IF(ISNUMBER(SMALL(Order_Form!$C:$C,1+($C140))),(VLOOKUP(SMALL(Order_Form!$C:$C,1+($C140)),Order_Form!$B:$Q,3,FALSE)),"")</f>
        <v/>
      </c>
      <c r="E140" s="35" t="str">
        <f>IF(ISNUMBER(SMALL(Order_Form!$C:$C,1+($C140))),(VLOOKUP(SMALL(Order_Form!$C:$C,1+($C140)),Order_Form!$B:$Q,4,FALSE)),"")</f>
        <v/>
      </c>
      <c r="F140" s="35" t="str">
        <f>IF(ISNUMBER(SMALL(Order_Form!$C:$C,1+($C140))),(VLOOKUP(SMALL(Order_Form!$C:$C,1+($C140)),Order_Form!$B:$Q,5,FALSE)),"")</f>
        <v/>
      </c>
      <c r="G140" s="35" t="str">
        <f>IF(ISNUMBER(SMALL(Order_Form!$C:$C,1+($C140))),(VLOOKUP(SMALL(Order_Form!$C:$C,1+($C140)),Order_Form!$B:$Q,6,FALSE)),"")</f>
        <v/>
      </c>
      <c r="H140" s="32" t="str">
        <f>IF(ISNUMBER(SMALL(Order_Form!$C:$C,1+($C140))),(VLOOKUP(SMALL(Order_Form!$C:$C,1+($C140)),Order_Form!$B:$Q,7,FALSE)),"")</f>
        <v/>
      </c>
      <c r="I140" s="15"/>
      <c r="J140" s="15"/>
      <c r="K140" s="35" t="str">
        <f>IF(ISNUMBER(SMALL(Order_Form!$C:$C,1+($C140))),(VLOOKUP(SMALL(Order_Form!$C:$C,1+($C140)),Order_Form!$B:$Q,8,FALSE)),"")</f>
        <v/>
      </c>
      <c r="L140" s="35" t="str">
        <f>IF(ISNUMBER(SMALL(Order_Form!$C:$C,1+($C140))),(VLOOKUP(SMALL(Order_Form!$C:$C,1+($C140)),Order_Form!$B:$Q,9,FALSE)),"")</f>
        <v/>
      </c>
      <c r="M140" s="35" t="str">
        <f>IF(ISNUMBER(SMALL(Order_Form!$C:$C,1+($C140))),(VLOOKUP(SMALL(Order_Form!$C:$C,1+($C140)),Order_Form!$B:$Q,10,FALSE)),"")</f>
        <v/>
      </c>
      <c r="N140" s="35" t="str">
        <f>IF(ISNUMBER(SMALL(Order_Form!$C:$C,1+($C140))),(VLOOKUP(SMALL(Order_Form!$C:$C,1+($C140)),Order_Form!$B:$Q,11,FALSE)),"")</f>
        <v/>
      </c>
      <c r="O140" s="35" t="str">
        <f>IF(ISNUMBER(SMALL(Order_Form!$C:$C,1+($C140))),(VLOOKUP(SMALL(Order_Form!$C:$C,1+($C140)),Order_Form!$B:$Q,12,FALSE)),"")</f>
        <v/>
      </c>
      <c r="P140" s="35" t="str">
        <f>IF(ISNUMBER(SMALL(Order_Form!$C:$C,1+($C140))),(VLOOKUP(SMALL(Order_Form!$C:$C,1+($C140)),Order_Form!$B:$Q,13,FALSE)),"")</f>
        <v/>
      </c>
      <c r="Q140" s="35" t="str">
        <f>IF(ISNUMBER(SMALL(Order_Form!$C:$C,1+($C140))),(VLOOKUP(SMALL(Order_Form!$C:$C,1+($C140)),Order_Form!$B:$Q,14,FALSE)),"")</f>
        <v/>
      </c>
      <c r="R140" s="35" t="str">
        <f>IF(ISNUMBER(SMALL(Order_Form!$C:$C,1+($C140))),(VLOOKUP(SMALL(Order_Form!$C:$C,1+($C140)),Order_Form!$B:$Q,15,FALSE)),"")</f>
        <v/>
      </c>
      <c r="U140" s="14">
        <f t="shared" si="3"/>
        <v>0</v>
      </c>
      <c r="V140" s="14">
        <f t="shared" si="4"/>
        <v>0</v>
      </c>
      <c r="W140" s="14">
        <f t="shared" si="5"/>
        <v>0</v>
      </c>
    </row>
    <row r="141" spans="3:23" ht="22.9" customHeight="1" x14ac:dyDescent="0.2">
      <c r="C141" s="14">
        <v>123</v>
      </c>
      <c r="D141" s="15" t="str">
        <f>IF(ISNUMBER(SMALL(Order_Form!$C:$C,1+($C141))),(VLOOKUP(SMALL(Order_Form!$C:$C,1+($C141)),Order_Form!$B:$Q,3,FALSE)),"")</f>
        <v/>
      </c>
      <c r="E141" s="35" t="str">
        <f>IF(ISNUMBER(SMALL(Order_Form!$C:$C,1+($C141))),(VLOOKUP(SMALL(Order_Form!$C:$C,1+($C141)),Order_Form!$B:$Q,4,FALSE)),"")</f>
        <v/>
      </c>
      <c r="F141" s="35" t="str">
        <f>IF(ISNUMBER(SMALL(Order_Form!$C:$C,1+($C141))),(VLOOKUP(SMALL(Order_Form!$C:$C,1+($C141)),Order_Form!$B:$Q,5,FALSE)),"")</f>
        <v/>
      </c>
      <c r="G141" s="35" t="str">
        <f>IF(ISNUMBER(SMALL(Order_Form!$C:$C,1+($C141))),(VLOOKUP(SMALL(Order_Form!$C:$C,1+($C141)),Order_Form!$B:$Q,6,FALSE)),"")</f>
        <v/>
      </c>
      <c r="H141" s="32" t="str">
        <f>IF(ISNUMBER(SMALL(Order_Form!$C:$C,1+($C141))),(VLOOKUP(SMALL(Order_Form!$C:$C,1+($C141)),Order_Form!$B:$Q,7,FALSE)),"")</f>
        <v/>
      </c>
      <c r="I141" s="15"/>
      <c r="J141" s="15"/>
      <c r="K141" s="35" t="str">
        <f>IF(ISNUMBER(SMALL(Order_Form!$C:$C,1+($C141))),(VLOOKUP(SMALL(Order_Form!$C:$C,1+($C141)),Order_Form!$B:$Q,8,FALSE)),"")</f>
        <v/>
      </c>
      <c r="L141" s="35" t="str">
        <f>IF(ISNUMBER(SMALL(Order_Form!$C:$C,1+($C141))),(VLOOKUP(SMALL(Order_Form!$C:$C,1+($C141)),Order_Form!$B:$Q,9,FALSE)),"")</f>
        <v/>
      </c>
      <c r="M141" s="35" t="str">
        <f>IF(ISNUMBER(SMALL(Order_Form!$C:$C,1+($C141))),(VLOOKUP(SMALL(Order_Form!$C:$C,1+($C141)),Order_Form!$B:$Q,10,FALSE)),"")</f>
        <v/>
      </c>
      <c r="N141" s="35" t="str">
        <f>IF(ISNUMBER(SMALL(Order_Form!$C:$C,1+($C141))),(VLOOKUP(SMALL(Order_Form!$C:$C,1+($C141)),Order_Form!$B:$Q,11,FALSE)),"")</f>
        <v/>
      </c>
      <c r="O141" s="35" t="str">
        <f>IF(ISNUMBER(SMALL(Order_Form!$C:$C,1+($C141))),(VLOOKUP(SMALL(Order_Form!$C:$C,1+($C141)),Order_Form!$B:$Q,12,FALSE)),"")</f>
        <v/>
      </c>
      <c r="P141" s="35" t="str">
        <f>IF(ISNUMBER(SMALL(Order_Form!$C:$C,1+($C141))),(VLOOKUP(SMALL(Order_Form!$C:$C,1+($C141)),Order_Form!$B:$Q,13,FALSE)),"")</f>
        <v/>
      </c>
      <c r="Q141" s="35" t="str">
        <f>IF(ISNUMBER(SMALL(Order_Form!$C:$C,1+($C141))),(VLOOKUP(SMALL(Order_Form!$C:$C,1+($C141)),Order_Form!$B:$Q,14,FALSE)),"")</f>
        <v/>
      </c>
      <c r="R141" s="35" t="str">
        <f>IF(ISNUMBER(SMALL(Order_Form!$C:$C,1+($C141))),(VLOOKUP(SMALL(Order_Form!$C:$C,1+($C141)),Order_Form!$B:$Q,15,FALSE)),"")</f>
        <v/>
      </c>
      <c r="U141" s="14">
        <f t="shared" si="3"/>
        <v>0</v>
      </c>
      <c r="V141" s="14">
        <f t="shared" si="4"/>
        <v>0</v>
      </c>
      <c r="W141" s="14">
        <f t="shared" si="5"/>
        <v>0</v>
      </c>
    </row>
    <row r="142" spans="3:23" ht="22.9" customHeight="1" x14ac:dyDescent="0.2">
      <c r="C142" s="14">
        <v>124</v>
      </c>
      <c r="D142" s="15" t="str">
        <f>IF(ISNUMBER(SMALL(Order_Form!$C:$C,1+($C142))),(VLOOKUP(SMALL(Order_Form!$C:$C,1+($C142)),Order_Form!$B:$Q,3,FALSE)),"")</f>
        <v/>
      </c>
      <c r="E142" s="35" t="str">
        <f>IF(ISNUMBER(SMALL(Order_Form!$C:$C,1+($C142))),(VLOOKUP(SMALL(Order_Form!$C:$C,1+($C142)),Order_Form!$B:$Q,4,FALSE)),"")</f>
        <v/>
      </c>
      <c r="F142" s="35" t="str">
        <f>IF(ISNUMBER(SMALL(Order_Form!$C:$C,1+($C142))),(VLOOKUP(SMALL(Order_Form!$C:$C,1+($C142)),Order_Form!$B:$Q,5,FALSE)),"")</f>
        <v/>
      </c>
      <c r="G142" s="35" t="str">
        <f>IF(ISNUMBER(SMALL(Order_Form!$C:$C,1+($C142))),(VLOOKUP(SMALL(Order_Form!$C:$C,1+($C142)),Order_Form!$B:$Q,6,FALSE)),"")</f>
        <v/>
      </c>
      <c r="H142" s="32" t="str">
        <f>IF(ISNUMBER(SMALL(Order_Form!$C:$C,1+($C142))),(VLOOKUP(SMALL(Order_Form!$C:$C,1+($C142)),Order_Form!$B:$Q,7,FALSE)),"")</f>
        <v/>
      </c>
      <c r="I142" s="15"/>
      <c r="J142" s="15"/>
      <c r="K142" s="35" t="str">
        <f>IF(ISNUMBER(SMALL(Order_Form!$C:$C,1+($C142))),(VLOOKUP(SMALL(Order_Form!$C:$C,1+($C142)),Order_Form!$B:$Q,8,FALSE)),"")</f>
        <v/>
      </c>
      <c r="L142" s="35" t="str">
        <f>IF(ISNUMBER(SMALL(Order_Form!$C:$C,1+($C142))),(VLOOKUP(SMALL(Order_Form!$C:$C,1+($C142)),Order_Form!$B:$Q,9,FALSE)),"")</f>
        <v/>
      </c>
      <c r="M142" s="35" t="str">
        <f>IF(ISNUMBER(SMALL(Order_Form!$C:$C,1+($C142))),(VLOOKUP(SMALL(Order_Form!$C:$C,1+($C142)),Order_Form!$B:$Q,10,FALSE)),"")</f>
        <v/>
      </c>
      <c r="N142" s="35" t="str">
        <f>IF(ISNUMBER(SMALL(Order_Form!$C:$C,1+($C142))),(VLOOKUP(SMALL(Order_Form!$C:$C,1+($C142)),Order_Form!$B:$Q,11,FALSE)),"")</f>
        <v/>
      </c>
      <c r="O142" s="35" t="str">
        <f>IF(ISNUMBER(SMALL(Order_Form!$C:$C,1+($C142))),(VLOOKUP(SMALL(Order_Form!$C:$C,1+($C142)),Order_Form!$B:$Q,12,FALSE)),"")</f>
        <v/>
      </c>
      <c r="P142" s="35" t="str">
        <f>IF(ISNUMBER(SMALL(Order_Form!$C:$C,1+($C142))),(VLOOKUP(SMALL(Order_Form!$C:$C,1+($C142)),Order_Form!$B:$Q,13,FALSE)),"")</f>
        <v/>
      </c>
      <c r="Q142" s="35" t="str">
        <f>IF(ISNUMBER(SMALL(Order_Form!$C:$C,1+($C142))),(VLOOKUP(SMALL(Order_Form!$C:$C,1+($C142)),Order_Form!$B:$Q,14,FALSE)),"")</f>
        <v/>
      </c>
      <c r="R142" s="35" t="str">
        <f>IF(ISNUMBER(SMALL(Order_Form!$C:$C,1+($C142))),(VLOOKUP(SMALL(Order_Form!$C:$C,1+($C142)),Order_Form!$B:$Q,15,FALSE)),"")</f>
        <v/>
      </c>
      <c r="U142" s="14">
        <f t="shared" si="3"/>
        <v>0</v>
      </c>
      <c r="V142" s="14">
        <f t="shared" si="4"/>
        <v>0</v>
      </c>
      <c r="W142" s="14">
        <f t="shared" si="5"/>
        <v>0</v>
      </c>
    </row>
    <row r="143" spans="3:23" ht="22.9" customHeight="1" x14ac:dyDescent="0.2">
      <c r="C143" s="14">
        <v>125</v>
      </c>
      <c r="D143" s="15" t="str">
        <f>IF(ISNUMBER(SMALL(Order_Form!$C:$C,1+($C143))),(VLOOKUP(SMALL(Order_Form!$C:$C,1+($C143)),Order_Form!$B:$Q,3,FALSE)),"")</f>
        <v/>
      </c>
      <c r="E143" s="35" t="str">
        <f>IF(ISNUMBER(SMALL(Order_Form!$C:$C,1+($C143))),(VLOOKUP(SMALL(Order_Form!$C:$C,1+($C143)),Order_Form!$B:$Q,4,FALSE)),"")</f>
        <v/>
      </c>
      <c r="F143" s="35" t="str">
        <f>IF(ISNUMBER(SMALL(Order_Form!$C:$C,1+($C143))),(VLOOKUP(SMALL(Order_Form!$C:$C,1+($C143)),Order_Form!$B:$Q,5,FALSE)),"")</f>
        <v/>
      </c>
      <c r="G143" s="35" t="str">
        <f>IF(ISNUMBER(SMALL(Order_Form!$C:$C,1+($C143))),(VLOOKUP(SMALL(Order_Form!$C:$C,1+($C143)),Order_Form!$B:$Q,6,FALSE)),"")</f>
        <v/>
      </c>
      <c r="H143" s="32" t="str">
        <f>IF(ISNUMBER(SMALL(Order_Form!$C:$C,1+($C143))),(VLOOKUP(SMALL(Order_Form!$C:$C,1+($C143)),Order_Form!$B:$Q,7,FALSE)),"")</f>
        <v/>
      </c>
      <c r="I143" s="15"/>
      <c r="J143" s="15"/>
      <c r="K143" s="35" t="str">
        <f>IF(ISNUMBER(SMALL(Order_Form!$C:$C,1+($C143))),(VLOOKUP(SMALL(Order_Form!$C:$C,1+($C143)),Order_Form!$B:$Q,8,FALSE)),"")</f>
        <v/>
      </c>
      <c r="L143" s="35" t="str">
        <f>IF(ISNUMBER(SMALL(Order_Form!$C:$C,1+($C143))),(VLOOKUP(SMALL(Order_Form!$C:$C,1+($C143)),Order_Form!$B:$Q,9,FALSE)),"")</f>
        <v/>
      </c>
      <c r="M143" s="35" t="str">
        <f>IF(ISNUMBER(SMALL(Order_Form!$C:$C,1+($C143))),(VLOOKUP(SMALL(Order_Form!$C:$C,1+($C143)),Order_Form!$B:$Q,10,FALSE)),"")</f>
        <v/>
      </c>
      <c r="N143" s="35" t="str">
        <f>IF(ISNUMBER(SMALL(Order_Form!$C:$C,1+($C143))),(VLOOKUP(SMALL(Order_Form!$C:$C,1+($C143)),Order_Form!$B:$Q,11,FALSE)),"")</f>
        <v/>
      </c>
      <c r="O143" s="35" t="str">
        <f>IF(ISNUMBER(SMALL(Order_Form!$C:$C,1+($C143))),(VLOOKUP(SMALL(Order_Form!$C:$C,1+($C143)),Order_Form!$B:$Q,12,FALSE)),"")</f>
        <v/>
      </c>
      <c r="P143" s="35" t="str">
        <f>IF(ISNUMBER(SMALL(Order_Form!$C:$C,1+($C143))),(VLOOKUP(SMALL(Order_Form!$C:$C,1+($C143)),Order_Form!$B:$Q,13,FALSE)),"")</f>
        <v/>
      </c>
      <c r="Q143" s="35" t="str">
        <f>IF(ISNUMBER(SMALL(Order_Form!$C:$C,1+($C143))),(VLOOKUP(SMALL(Order_Form!$C:$C,1+($C143)),Order_Form!$B:$Q,14,FALSE)),"")</f>
        <v/>
      </c>
      <c r="R143" s="35" t="str">
        <f>IF(ISNUMBER(SMALL(Order_Form!$C:$C,1+($C143))),(VLOOKUP(SMALL(Order_Form!$C:$C,1+($C143)),Order_Form!$B:$Q,15,FALSE)),"")</f>
        <v/>
      </c>
      <c r="U143" s="14">
        <f t="shared" si="3"/>
        <v>0</v>
      </c>
      <c r="V143" s="14">
        <f t="shared" si="4"/>
        <v>0</v>
      </c>
      <c r="W143" s="14">
        <f t="shared" si="5"/>
        <v>0</v>
      </c>
    </row>
    <row r="144" spans="3:23" ht="22.9" customHeight="1" x14ac:dyDescent="0.2">
      <c r="C144" s="14">
        <v>126</v>
      </c>
      <c r="D144" s="15" t="str">
        <f>IF(ISNUMBER(SMALL(Order_Form!$C:$C,1+($C144))),(VLOOKUP(SMALL(Order_Form!$C:$C,1+($C144)),Order_Form!$B:$Q,3,FALSE)),"")</f>
        <v/>
      </c>
      <c r="E144" s="35" t="str">
        <f>IF(ISNUMBER(SMALL(Order_Form!$C:$C,1+($C144))),(VLOOKUP(SMALL(Order_Form!$C:$C,1+($C144)),Order_Form!$B:$Q,4,FALSE)),"")</f>
        <v/>
      </c>
      <c r="F144" s="35" t="str">
        <f>IF(ISNUMBER(SMALL(Order_Form!$C:$C,1+($C144))),(VLOOKUP(SMALL(Order_Form!$C:$C,1+($C144)),Order_Form!$B:$Q,5,FALSE)),"")</f>
        <v/>
      </c>
      <c r="G144" s="35" t="str">
        <f>IF(ISNUMBER(SMALL(Order_Form!$C:$C,1+($C144))),(VLOOKUP(SMALL(Order_Form!$C:$C,1+($C144)),Order_Form!$B:$Q,6,FALSE)),"")</f>
        <v/>
      </c>
      <c r="H144" s="32" t="str">
        <f>IF(ISNUMBER(SMALL(Order_Form!$C:$C,1+($C144))),(VLOOKUP(SMALL(Order_Form!$C:$C,1+($C144)),Order_Form!$B:$Q,7,FALSE)),"")</f>
        <v/>
      </c>
      <c r="I144" s="15"/>
      <c r="J144" s="15"/>
      <c r="K144" s="35" t="str">
        <f>IF(ISNUMBER(SMALL(Order_Form!$C:$C,1+($C144))),(VLOOKUP(SMALL(Order_Form!$C:$C,1+($C144)),Order_Form!$B:$Q,8,FALSE)),"")</f>
        <v/>
      </c>
      <c r="L144" s="35" t="str">
        <f>IF(ISNUMBER(SMALL(Order_Form!$C:$C,1+($C144))),(VLOOKUP(SMALL(Order_Form!$C:$C,1+($C144)),Order_Form!$B:$Q,9,FALSE)),"")</f>
        <v/>
      </c>
      <c r="M144" s="35" t="str">
        <f>IF(ISNUMBER(SMALL(Order_Form!$C:$C,1+($C144))),(VLOOKUP(SMALL(Order_Form!$C:$C,1+($C144)),Order_Form!$B:$Q,10,FALSE)),"")</f>
        <v/>
      </c>
      <c r="N144" s="35" t="str">
        <f>IF(ISNUMBER(SMALL(Order_Form!$C:$C,1+($C144))),(VLOOKUP(SMALL(Order_Form!$C:$C,1+($C144)),Order_Form!$B:$Q,11,FALSE)),"")</f>
        <v/>
      </c>
      <c r="O144" s="35" t="str">
        <f>IF(ISNUMBER(SMALL(Order_Form!$C:$C,1+($C144))),(VLOOKUP(SMALL(Order_Form!$C:$C,1+($C144)),Order_Form!$B:$Q,12,FALSE)),"")</f>
        <v/>
      </c>
      <c r="P144" s="35" t="str">
        <f>IF(ISNUMBER(SMALL(Order_Form!$C:$C,1+($C144))),(VLOOKUP(SMALL(Order_Form!$C:$C,1+($C144)),Order_Form!$B:$Q,13,FALSE)),"")</f>
        <v/>
      </c>
      <c r="Q144" s="35" t="str">
        <f>IF(ISNUMBER(SMALL(Order_Form!$C:$C,1+($C144))),(VLOOKUP(SMALL(Order_Form!$C:$C,1+($C144)),Order_Form!$B:$Q,14,FALSE)),"")</f>
        <v/>
      </c>
      <c r="R144" s="35" t="str">
        <f>IF(ISNUMBER(SMALL(Order_Form!$C:$C,1+($C144))),(VLOOKUP(SMALL(Order_Form!$C:$C,1+($C144)),Order_Form!$B:$Q,15,FALSE)),"")</f>
        <v/>
      </c>
      <c r="U144" s="14">
        <f t="shared" si="3"/>
        <v>0</v>
      </c>
      <c r="V144" s="14">
        <f t="shared" si="4"/>
        <v>0</v>
      </c>
      <c r="W144" s="14">
        <f t="shared" si="5"/>
        <v>0</v>
      </c>
    </row>
    <row r="145" spans="3:23" ht="22.9" customHeight="1" x14ac:dyDescent="0.2">
      <c r="C145" s="14">
        <v>127</v>
      </c>
      <c r="D145" s="15" t="str">
        <f>IF(ISNUMBER(SMALL(Order_Form!$C:$C,1+($C145))),(VLOOKUP(SMALL(Order_Form!$C:$C,1+($C145)),Order_Form!$B:$Q,3,FALSE)),"")</f>
        <v/>
      </c>
      <c r="E145" s="35" t="str">
        <f>IF(ISNUMBER(SMALL(Order_Form!$C:$C,1+($C145))),(VLOOKUP(SMALL(Order_Form!$C:$C,1+($C145)),Order_Form!$B:$Q,4,FALSE)),"")</f>
        <v/>
      </c>
      <c r="F145" s="35" t="str">
        <f>IF(ISNUMBER(SMALL(Order_Form!$C:$C,1+($C145))),(VLOOKUP(SMALL(Order_Form!$C:$C,1+($C145)),Order_Form!$B:$Q,5,FALSE)),"")</f>
        <v/>
      </c>
      <c r="G145" s="35" t="str">
        <f>IF(ISNUMBER(SMALL(Order_Form!$C:$C,1+($C145))),(VLOOKUP(SMALL(Order_Form!$C:$C,1+($C145)),Order_Form!$B:$Q,6,FALSE)),"")</f>
        <v/>
      </c>
      <c r="H145" s="32" t="str">
        <f>IF(ISNUMBER(SMALL(Order_Form!$C:$C,1+($C145))),(VLOOKUP(SMALL(Order_Form!$C:$C,1+($C145)),Order_Form!$B:$Q,7,FALSE)),"")</f>
        <v/>
      </c>
      <c r="I145" s="15"/>
      <c r="J145" s="15"/>
      <c r="K145" s="35" t="str">
        <f>IF(ISNUMBER(SMALL(Order_Form!$C:$C,1+($C145))),(VLOOKUP(SMALL(Order_Form!$C:$C,1+($C145)),Order_Form!$B:$Q,8,FALSE)),"")</f>
        <v/>
      </c>
      <c r="L145" s="35" t="str">
        <f>IF(ISNUMBER(SMALL(Order_Form!$C:$C,1+($C145))),(VLOOKUP(SMALL(Order_Form!$C:$C,1+($C145)),Order_Form!$B:$Q,9,FALSE)),"")</f>
        <v/>
      </c>
      <c r="M145" s="35" t="str">
        <f>IF(ISNUMBER(SMALL(Order_Form!$C:$C,1+($C145))),(VLOOKUP(SMALL(Order_Form!$C:$C,1+($C145)),Order_Form!$B:$Q,10,FALSE)),"")</f>
        <v/>
      </c>
      <c r="N145" s="35" t="str">
        <f>IF(ISNUMBER(SMALL(Order_Form!$C:$C,1+($C145))),(VLOOKUP(SMALL(Order_Form!$C:$C,1+($C145)),Order_Form!$B:$Q,11,FALSE)),"")</f>
        <v/>
      </c>
      <c r="O145" s="35" t="str">
        <f>IF(ISNUMBER(SMALL(Order_Form!$C:$C,1+($C145))),(VLOOKUP(SMALL(Order_Form!$C:$C,1+($C145)),Order_Form!$B:$Q,12,FALSE)),"")</f>
        <v/>
      </c>
      <c r="P145" s="35" t="str">
        <f>IF(ISNUMBER(SMALL(Order_Form!$C:$C,1+($C145))),(VLOOKUP(SMALL(Order_Form!$C:$C,1+($C145)),Order_Form!$B:$Q,13,FALSE)),"")</f>
        <v/>
      </c>
      <c r="Q145" s="35" t="str">
        <f>IF(ISNUMBER(SMALL(Order_Form!$C:$C,1+($C145))),(VLOOKUP(SMALL(Order_Form!$C:$C,1+($C145)),Order_Form!$B:$Q,14,FALSE)),"")</f>
        <v/>
      </c>
      <c r="R145" s="35" t="str">
        <f>IF(ISNUMBER(SMALL(Order_Form!$C:$C,1+($C145))),(VLOOKUP(SMALL(Order_Form!$C:$C,1+($C145)),Order_Form!$B:$Q,15,FALSE)),"")</f>
        <v/>
      </c>
      <c r="U145" s="14">
        <f t="shared" si="3"/>
        <v>0</v>
      </c>
      <c r="V145" s="14">
        <f t="shared" si="4"/>
        <v>0</v>
      </c>
      <c r="W145" s="14">
        <f t="shared" si="5"/>
        <v>0</v>
      </c>
    </row>
    <row r="146" spans="3:23" ht="22.9" customHeight="1" x14ac:dyDescent="0.2">
      <c r="C146" s="14">
        <v>128</v>
      </c>
      <c r="D146" s="15" t="str">
        <f>IF(ISNUMBER(SMALL(Order_Form!$C:$C,1+($C146))),(VLOOKUP(SMALL(Order_Form!$C:$C,1+($C146)),Order_Form!$B:$Q,3,FALSE)),"")</f>
        <v/>
      </c>
      <c r="E146" s="35" t="str">
        <f>IF(ISNUMBER(SMALL(Order_Form!$C:$C,1+($C146))),(VLOOKUP(SMALL(Order_Form!$C:$C,1+($C146)),Order_Form!$B:$Q,4,FALSE)),"")</f>
        <v/>
      </c>
      <c r="F146" s="35" t="str">
        <f>IF(ISNUMBER(SMALL(Order_Form!$C:$C,1+($C146))),(VLOOKUP(SMALL(Order_Form!$C:$C,1+($C146)),Order_Form!$B:$Q,5,FALSE)),"")</f>
        <v/>
      </c>
      <c r="G146" s="35" t="str">
        <f>IF(ISNUMBER(SMALL(Order_Form!$C:$C,1+($C146))),(VLOOKUP(SMALL(Order_Form!$C:$C,1+($C146)),Order_Form!$B:$Q,6,FALSE)),"")</f>
        <v/>
      </c>
      <c r="H146" s="32" t="str">
        <f>IF(ISNUMBER(SMALL(Order_Form!$C:$C,1+($C146))),(VLOOKUP(SMALL(Order_Form!$C:$C,1+($C146)),Order_Form!$B:$Q,7,FALSE)),"")</f>
        <v/>
      </c>
      <c r="I146" s="15"/>
      <c r="J146" s="15"/>
      <c r="K146" s="35" t="str">
        <f>IF(ISNUMBER(SMALL(Order_Form!$C:$C,1+($C146))),(VLOOKUP(SMALL(Order_Form!$C:$C,1+($C146)),Order_Form!$B:$Q,8,FALSE)),"")</f>
        <v/>
      </c>
      <c r="L146" s="35" t="str">
        <f>IF(ISNUMBER(SMALL(Order_Form!$C:$C,1+($C146))),(VLOOKUP(SMALL(Order_Form!$C:$C,1+($C146)),Order_Form!$B:$Q,9,FALSE)),"")</f>
        <v/>
      </c>
      <c r="M146" s="35" t="str">
        <f>IF(ISNUMBER(SMALL(Order_Form!$C:$C,1+($C146))),(VLOOKUP(SMALL(Order_Form!$C:$C,1+($C146)),Order_Form!$B:$Q,10,FALSE)),"")</f>
        <v/>
      </c>
      <c r="N146" s="35" t="str">
        <f>IF(ISNUMBER(SMALL(Order_Form!$C:$C,1+($C146))),(VLOOKUP(SMALL(Order_Form!$C:$C,1+($C146)),Order_Form!$B:$Q,11,FALSE)),"")</f>
        <v/>
      </c>
      <c r="O146" s="35" t="str">
        <f>IF(ISNUMBER(SMALL(Order_Form!$C:$C,1+($C146))),(VLOOKUP(SMALL(Order_Form!$C:$C,1+($C146)),Order_Form!$B:$Q,12,FALSE)),"")</f>
        <v/>
      </c>
      <c r="P146" s="35" t="str">
        <f>IF(ISNUMBER(SMALL(Order_Form!$C:$C,1+($C146))),(VLOOKUP(SMALL(Order_Form!$C:$C,1+($C146)),Order_Form!$B:$Q,13,FALSE)),"")</f>
        <v/>
      </c>
      <c r="Q146" s="35" t="str">
        <f>IF(ISNUMBER(SMALL(Order_Form!$C:$C,1+($C146))),(VLOOKUP(SMALL(Order_Form!$C:$C,1+($C146)),Order_Form!$B:$Q,14,FALSE)),"")</f>
        <v/>
      </c>
      <c r="R146" s="35" t="str">
        <f>IF(ISNUMBER(SMALL(Order_Form!$C:$C,1+($C146))),(VLOOKUP(SMALL(Order_Form!$C:$C,1+($C146)),Order_Form!$B:$Q,15,FALSE)),"")</f>
        <v/>
      </c>
      <c r="U146" s="14">
        <f t="shared" ref="U146:U209" si="6">IF(AND(G146&gt;0,ISNONTEXT(G146)),1,0)</f>
        <v>0</v>
      </c>
      <c r="V146" s="14">
        <f t="shared" ref="V146:V209" si="7">IF(OR(U146=1,D146=2),1,0)</f>
        <v>0</v>
      </c>
      <c r="W146" s="14">
        <f t="shared" si="5"/>
        <v>0</v>
      </c>
    </row>
    <row r="147" spans="3:23" ht="22.9" customHeight="1" x14ac:dyDescent="0.2">
      <c r="C147" s="14">
        <v>129</v>
      </c>
      <c r="D147" s="15" t="str">
        <f>IF(ISNUMBER(SMALL(Order_Form!$C:$C,1+($C147))),(VLOOKUP(SMALL(Order_Form!$C:$C,1+($C147)),Order_Form!$B:$Q,3,FALSE)),"")</f>
        <v/>
      </c>
      <c r="E147" s="35" t="str">
        <f>IF(ISNUMBER(SMALL(Order_Form!$C:$C,1+($C147))),(VLOOKUP(SMALL(Order_Form!$C:$C,1+($C147)),Order_Form!$B:$Q,4,FALSE)),"")</f>
        <v/>
      </c>
      <c r="F147" s="35" t="str">
        <f>IF(ISNUMBER(SMALL(Order_Form!$C:$C,1+($C147))),(VLOOKUP(SMALL(Order_Form!$C:$C,1+($C147)),Order_Form!$B:$Q,5,FALSE)),"")</f>
        <v/>
      </c>
      <c r="G147" s="35" t="str">
        <f>IF(ISNUMBER(SMALL(Order_Form!$C:$C,1+($C147))),(VLOOKUP(SMALL(Order_Form!$C:$C,1+($C147)),Order_Form!$B:$Q,6,FALSE)),"")</f>
        <v/>
      </c>
      <c r="H147" s="32" t="str">
        <f>IF(ISNUMBER(SMALL(Order_Form!$C:$C,1+($C147))),(VLOOKUP(SMALL(Order_Form!$C:$C,1+($C147)),Order_Form!$B:$Q,7,FALSE)),"")</f>
        <v/>
      </c>
      <c r="I147" s="15"/>
      <c r="J147" s="15"/>
      <c r="K147" s="35" t="str">
        <f>IF(ISNUMBER(SMALL(Order_Form!$C:$C,1+($C147))),(VLOOKUP(SMALL(Order_Form!$C:$C,1+($C147)),Order_Form!$B:$Q,8,FALSE)),"")</f>
        <v/>
      </c>
      <c r="L147" s="35" t="str">
        <f>IF(ISNUMBER(SMALL(Order_Form!$C:$C,1+($C147))),(VLOOKUP(SMALL(Order_Form!$C:$C,1+($C147)),Order_Form!$B:$Q,9,FALSE)),"")</f>
        <v/>
      </c>
      <c r="M147" s="35" t="str">
        <f>IF(ISNUMBER(SMALL(Order_Form!$C:$C,1+($C147))),(VLOOKUP(SMALL(Order_Form!$C:$C,1+($C147)),Order_Form!$B:$Q,10,FALSE)),"")</f>
        <v/>
      </c>
      <c r="N147" s="35" t="str">
        <f>IF(ISNUMBER(SMALL(Order_Form!$C:$C,1+($C147))),(VLOOKUP(SMALL(Order_Form!$C:$C,1+($C147)),Order_Form!$B:$Q,11,FALSE)),"")</f>
        <v/>
      </c>
      <c r="O147" s="35" t="str">
        <f>IF(ISNUMBER(SMALL(Order_Form!$C:$C,1+($C147))),(VLOOKUP(SMALL(Order_Form!$C:$C,1+($C147)),Order_Form!$B:$Q,12,FALSE)),"")</f>
        <v/>
      </c>
      <c r="P147" s="35" t="str">
        <f>IF(ISNUMBER(SMALL(Order_Form!$C:$C,1+($C147))),(VLOOKUP(SMALL(Order_Form!$C:$C,1+($C147)),Order_Form!$B:$Q,13,FALSE)),"")</f>
        <v/>
      </c>
      <c r="Q147" s="35" t="str">
        <f>IF(ISNUMBER(SMALL(Order_Form!$C:$C,1+($C147))),(VLOOKUP(SMALL(Order_Form!$C:$C,1+($C147)),Order_Form!$B:$Q,14,FALSE)),"")</f>
        <v/>
      </c>
      <c r="R147" s="35" t="str">
        <f>IF(ISNUMBER(SMALL(Order_Form!$C:$C,1+($C147))),(VLOOKUP(SMALL(Order_Form!$C:$C,1+($C147)),Order_Form!$B:$Q,15,FALSE)),"")</f>
        <v/>
      </c>
      <c r="U147" s="14">
        <f t="shared" si="6"/>
        <v>0</v>
      </c>
      <c r="V147" s="14">
        <f t="shared" si="7"/>
        <v>0</v>
      </c>
      <c r="W147" s="14">
        <f t="shared" ref="W147:W210" si="8">IF(OR(AND(K147&gt;0,ISNONTEXT(K147)),K147="Assorted"),1,0)</f>
        <v>0</v>
      </c>
    </row>
    <row r="148" spans="3:23" ht="22.9" customHeight="1" x14ac:dyDescent="0.2">
      <c r="C148" s="14">
        <v>130</v>
      </c>
      <c r="D148" s="15" t="str">
        <f>IF(ISNUMBER(SMALL(Order_Form!$C:$C,1+($C148))),(VLOOKUP(SMALL(Order_Form!$C:$C,1+($C148)),Order_Form!$B:$Q,3,FALSE)),"")</f>
        <v/>
      </c>
      <c r="E148" s="35" t="str">
        <f>IF(ISNUMBER(SMALL(Order_Form!$C:$C,1+($C148))),(VLOOKUP(SMALL(Order_Form!$C:$C,1+($C148)),Order_Form!$B:$Q,4,FALSE)),"")</f>
        <v/>
      </c>
      <c r="F148" s="35" t="str">
        <f>IF(ISNUMBER(SMALL(Order_Form!$C:$C,1+($C148))),(VLOOKUP(SMALL(Order_Form!$C:$C,1+($C148)),Order_Form!$B:$Q,5,FALSE)),"")</f>
        <v/>
      </c>
      <c r="G148" s="35" t="str">
        <f>IF(ISNUMBER(SMALL(Order_Form!$C:$C,1+($C148))),(VLOOKUP(SMALL(Order_Form!$C:$C,1+($C148)),Order_Form!$B:$Q,6,FALSE)),"")</f>
        <v/>
      </c>
      <c r="H148" s="32" t="str">
        <f>IF(ISNUMBER(SMALL(Order_Form!$C:$C,1+($C148))),(VLOOKUP(SMALL(Order_Form!$C:$C,1+($C148)),Order_Form!$B:$Q,7,FALSE)),"")</f>
        <v/>
      </c>
      <c r="I148" s="15"/>
      <c r="J148" s="15"/>
      <c r="K148" s="35" t="str">
        <f>IF(ISNUMBER(SMALL(Order_Form!$C:$C,1+($C148))),(VLOOKUP(SMALL(Order_Form!$C:$C,1+($C148)),Order_Form!$B:$Q,8,FALSE)),"")</f>
        <v/>
      </c>
      <c r="L148" s="35" t="str">
        <f>IF(ISNUMBER(SMALL(Order_Form!$C:$C,1+($C148))),(VLOOKUP(SMALL(Order_Form!$C:$C,1+($C148)),Order_Form!$B:$Q,9,FALSE)),"")</f>
        <v/>
      </c>
      <c r="M148" s="35" t="str">
        <f>IF(ISNUMBER(SMALL(Order_Form!$C:$C,1+($C148))),(VLOOKUP(SMALL(Order_Form!$C:$C,1+($C148)),Order_Form!$B:$Q,10,FALSE)),"")</f>
        <v/>
      </c>
      <c r="N148" s="35" t="str">
        <f>IF(ISNUMBER(SMALL(Order_Form!$C:$C,1+($C148))),(VLOOKUP(SMALL(Order_Form!$C:$C,1+($C148)),Order_Form!$B:$Q,11,FALSE)),"")</f>
        <v/>
      </c>
      <c r="O148" s="35" t="str">
        <f>IF(ISNUMBER(SMALL(Order_Form!$C:$C,1+($C148))),(VLOOKUP(SMALL(Order_Form!$C:$C,1+($C148)),Order_Form!$B:$Q,12,FALSE)),"")</f>
        <v/>
      </c>
      <c r="P148" s="35" t="str">
        <f>IF(ISNUMBER(SMALL(Order_Form!$C:$C,1+($C148))),(VLOOKUP(SMALL(Order_Form!$C:$C,1+($C148)),Order_Form!$B:$Q,13,FALSE)),"")</f>
        <v/>
      </c>
      <c r="Q148" s="35" t="str">
        <f>IF(ISNUMBER(SMALL(Order_Form!$C:$C,1+($C148))),(VLOOKUP(SMALL(Order_Form!$C:$C,1+($C148)),Order_Form!$B:$Q,14,FALSE)),"")</f>
        <v/>
      </c>
      <c r="R148" s="35" t="str">
        <f>IF(ISNUMBER(SMALL(Order_Form!$C:$C,1+($C148))),(VLOOKUP(SMALL(Order_Form!$C:$C,1+($C148)),Order_Form!$B:$Q,15,FALSE)),"")</f>
        <v/>
      </c>
      <c r="U148" s="14">
        <f t="shared" si="6"/>
        <v>0</v>
      </c>
      <c r="V148" s="14">
        <f t="shared" si="7"/>
        <v>0</v>
      </c>
      <c r="W148" s="14">
        <f t="shared" si="8"/>
        <v>0</v>
      </c>
    </row>
    <row r="149" spans="3:23" ht="22.9" customHeight="1" x14ac:dyDescent="0.2">
      <c r="C149" s="14">
        <v>131</v>
      </c>
      <c r="D149" s="15" t="str">
        <f>IF(ISNUMBER(SMALL(Order_Form!$C:$C,1+($C149))),(VLOOKUP(SMALL(Order_Form!$C:$C,1+($C149)),Order_Form!$B:$Q,3,FALSE)),"")</f>
        <v/>
      </c>
      <c r="E149" s="35" t="str">
        <f>IF(ISNUMBER(SMALL(Order_Form!$C:$C,1+($C149))),(VLOOKUP(SMALL(Order_Form!$C:$C,1+($C149)),Order_Form!$B:$Q,4,FALSE)),"")</f>
        <v/>
      </c>
      <c r="F149" s="35" t="str">
        <f>IF(ISNUMBER(SMALL(Order_Form!$C:$C,1+($C149))),(VLOOKUP(SMALL(Order_Form!$C:$C,1+($C149)),Order_Form!$B:$Q,5,FALSE)),"")</f>
        <v/>
      </c>
      <c r="G149" s="35" t="str">
        <f>IF(ISNUMBER(SMALL(Order_Form!$C:$C,1+($C149))),(VLOOKUP(SMALL(Order_Form!$C:$C,1+($C149)),Order_Form!$B:$Q,6,FALSE)),"")</f>
        <v/>
      </c>
      <c r="H149" s="32" t="str">
        <f>IF(ISNUMBER(SMALL(Order_Form!$C:$C,1+($C149))),(VLOOKUP(SMALL(Order_Form!$C:$C,1+($C149)),Order_Form!$B:$Q,7,FALSE)),"")</f>
        <v/>
      </c>
      <c r="I149" s="15"/>
      <c r="J149" s="15"/>
      <c r="K149" s="35" t="str">
        <f>IF(ISNUMBER(SMALL(Order_Form!$C:$C,1+($C149))),(VLOOKUP(SMALL(Order_Form!$C:$C,1+($C149)),Order_Form!$B:$Q,8,FALSE)),"")</f>
        <v/>
      </c>
      <c r="L149" s="35" t="str">
        <f>IF(ISNUMBER(SMALL(Order_Form!$C:$C,1+($C149))),(VLOOKUP(SMALL(Order_Form!$C:$C,1+($C149)),Order_Form!$B:$Q,9,FALSE)),"")</f>
        <v/>
      </c>
      <c r="M149" s="35" t="str">
        <f>IF(ISNUMBER(SMALL(Order_Form!$C:$C,1+($C149))),(VLOOKUP(SMALL(Order_Form!$C:$C,1+($C149)),Order_Form!$B:$Q,10,FALSE)),"")</f>
        <v/>
      </c>
      <c r="N149" s="35" t="str">
        <f>IF(ISNUMBER(SMALL(Order_Form!$C:$C,1+($C149))),(VLOOKUP(SMALL(Order_Form!$C:$C,1+($C149)),Order_Form!$B:$Q,11,FALSE)),"")</f>
        <v/>
      </c>
      <c r="O149" s="35" t="str">
        <f>IF(ISNUMBER(SMALL(Order_Form!$C:$C,1+($C149))),(VLOOKUP(SMALL(Order_Form!$C:$C,1+($C149)),Order_Form!$B:$Q,12,FALSE)),"")</f>
        <v/>
      </c>
      <c r="P149" s="35" t="str">
        <f>IF(ISNUMBER(SMALL(Order_Form!$C:$C,1+($C149))),(VLOOKUP(SMALL(Order_Form!$C:$C,1+($C149)),Order_Form!$B:$Q,13,FALSE)),"")</f>
        <v/>
      </c>
      <c r="Q149" s="35" t="str">
        <f>IF(ISNUMBER(SMALL(Order_Form!$C:$C,1+($C149))),(VLOOKUP(SMALL(Order_Form!$C:$C,1+($C149)),Order_Form!$B:$Q,14,FALSE)),"")</f>
        <v/>
      </c>
      <c r="R149" s="35" t="str">
        <f>IF(ISNUMBER(SMALL(Order_Form!$C:$C,1+($C149))),(VLOOKUP(SMALL(Order_Form!$C:$C,1+($C149)),Order_Form!$B:$Q,15,FALSE)),"")</f>
        <v/>
      </c>
      <c r="U149" s="14">
        <f t="shared" si="6"/>
        <v>0</v>
      </c>
      <c r="V149" s="14">
        <f t="shared" si="7"/>
        <v>0</v>
      </c>
      <c r="W149" s="14">
        <f t="shared" si="8"/>
        <v>0</v>
      </c>
    </row>
    <row r="150" spans="3:23" ht="22.9" customHeight="1" x14ac:dyDescent="0.2">
      <c r="C150" s="14">
        <v>132</v>
      </c>
      <c r="D150" s="15" t="str">
        <f>IF(ISNUMBER(SMALL(Order_Form!$C:$C,1+($C150))),(VLOOKUP(SMALL(Order_Form!$C:$C,1+($C150)),Order_Form!$B:$Q,3,FALSE)),"")</f>
        <v/>
      </c>
      <c r="E150" s="35" t="str">
        <f>IF(ISNUMBER(SMALL(Order_Form!$C:$C,1+($C150))),(VLOOKUP(SMALL(Order_Form!$C:$C,1+($C150)),Order_Form!$B:$Q,4,FALSE)),"")</f>
        <v/>
      </c>
      <c r="F150" s="35" t="str">
        <f>IF(ISNUMBER(SMALL(Order_Form!$C:$C,1+($C150))),(VLOOKUP(SMALL(Order_Form!$C:$C,1+($C150)),Order_Form!$B:$Q,5,FALSE)),"")</f>
        <v/>
      </c>
      <c r="G150" s="35" t="str">
        <f>IF(ISNUMBER(SMALL(Order_Form!$C:$C,1+($C150))),(VLOOKUP(SMALL(Order_Form!$C:$C,1+($C150)),Order_Form!$B:$Q,6,FALSE)),"")</f>
        <v/>
      </c>
      <c r="H150" s="32" t="str">
        <f>IF(ISNUMBER(SMALL(Order_Form!$C:$C,1+($C150))),(VLOOKUP(SMALL(Order_Form!$C:$C,1+($C150)),Order_Form!$B:$Q,7,FALSE)),"")</f>
        <v/>
      </c>
      <c r="I150" s="15"/>
      <c r="J150" s="15"/>
      <c r="K150" s="35" t="str">
        <f>IF(ISNUMBER(SMALL(Order_Form!$C:$C,1+($C150))),(VLOOKUP(SMALL(Order_Form!$C:$C,1+($C150)),Order_Form!$B:$Q,8,FALSE)),"")</f>
        <v/>
      </c>
      <c r="L150" s="35" t="str">
        <f>IF(ISNUMBER(SMALL(Order_Form!$C:$C,1+($C150))),(VLOOKUP(SMALL(Order_Form!$C:$C,1+($C150)),Order_Form!$B:$Q,9,FALSE)),"")</f>
        <v/>
      </c>
      <c r="M150" s="35" t="str">
        <f>IF(ISNUMBER(SMALL(Order_Form!$C:$C,1+($C150))),(VLOOKUP(SMALL(Order_Form!$C:$C,1+($C150)),Order_Form!$B:$Q,10,FALSE)),"")</f>
        <v/>
      </c>
      <c r="N150" s="35" t="str">
        <f>IF(ISNUMBER(SMALL(Order_Form!$C:$C,1+($C150))),(VLOOKUP(SMALL(Order_Form!$C:$C,1+($C150)),Order_Form!$B:$Q,11,FALSE)),"")</f>
        <v/>
      </c>
      <c r="O150" s="35" t="str">
        <f>IF(ISNUMBER(SMALL(Order_Form!$C:$C,1+($C150))),(VLOOKUP(SMALL(Order_Form!$C:$C,1+($C150)),Order_Form!$B:$Q,12,FALSE)),"")</f>
        <v/>
      </c>
      <c r="P150" s="35" t="str">
        <f>IF(ISNUMBER(SMALL(Order_Form!$C:$C,1+($C150))),(VLOOKUP(SMALL(Order_Form!$C:$C,1+($C150)),Order_Form!$B:$Q,13,FALSE)),"")</f>
        <v/>
      </c>
      <c r="Q150" s="35" t="str">
        <f>IF(ISNUMBER(SMALL(Order_Form!$C:$C,1+($C150))),(VLOOKUP(SMALL(Order_Form!$C:$C,1+($C150)),Order_Form!$B:$Q,14,FALSE)),"")</f>
        <v/>
      </c>
      <c r="R150" s="35" t="str">
        <f>IF(ISNUMBER(SMALL(Order_Form!$C:$C,1+($C150))),(VLOOKUP(SMALL(Order_Form!$C:$C,1+($C150)),Order_Form!$B:$Q,15,FALSE)),"")</f>
        <v/>
      </c>
      <c r="U150" s="14">
        <f t="shared" si="6"/>
        <v>0</v>
      </c>
      <c r="V150" s="14">
        <f t="shared" si="7"/>
        <v>0</v>
      </c>
      <c r="W150" s="14">
        <f t="shared" si="8"/>
        <v>0</v>
      </c>
    </row>
    <row r="151" spans="3:23" ht="22.9" customHeight="1" x14ac:dyDescent="0.2">
      <c r="C151" s="14">
        <v>133</v>
      </c>
      <c r="D151" s="15" t="str">
        <f>IF(ISNUMBER(SMALL(Order_Form!$C:$C,1+($C151))),(VLOOKUP(SMALL(Order_Form!$C:$C,1+($C151)),Order_Form!$B:$Q,3,FALSE)),"")</f>
        <v/>
      </c>
      <c r="E151" s="35" t="str">
        <f>IF(ISNUMBER(SMALL(Order_Form!$C:$C,1+($C151))),(VLOOKUP(SMALL(Order_Form!$C:$C,1+($C151)),Order_Form!$B:$Q,4,FALSE)),"")</f>
        <v/>
      </c>
      <c r="F151" s="35" t="str">
        <f>IF(ISNUMBER(SMALL(Order_Form!$C:$C,1+($C151))),(VLOOKUP(SMALL(Order_Form!$C:$C,1+($C151)),Order_Form!$B:$Q,5,FALSE)),"")</f>
        <v/>
      </c>
      <c r="G151" s="35" t="str">
        <f>IF(ISNUMBER(SMALL(Order_Form!$C:$C,1+($C151))),(VLOOKUP(SMALL(Order_Form!$C:$C,1+($C151)),Order_Form!$B:$Q,6,FALSE)),"")</f>
        <v/>
      </c>
      <c r="H151" s="32" t="str">
        <f>IF(ISNUMBER(SMALL(Order_Form!$C:$C,1+($C151))),(VLOOKUP(SMALL(Order_Form!$C:$C,1+($C151)),Order_Form!$B:$Q,7,FALSE)),"")</f>
        <v/>
      </c>
      <c r="I151" s="15"/>
      <c r="J151" s="15"/>
      <c r="K151" s="35" t="str">
        <f>IF(ISNUMBER(SMALL(Order_Form!$C:$C,1+($C151))),(VLOOKUP(SMALL(Order_Form!$C:$C,1+($C151)),Order_Form!$B:$Q,8,FALSE)),"")</f>
        <v/>
      </c>
      <c r="L151" s="35" t="str">
        <f>IF(ISNUMBER(SMALL(Order_Form!$C:$C,1+($C151))),(VLOOKUP(SMALL(Order_Form!$C:$C,1+($C151)),Order_Form!$B:$Q,9,FALSE)),"")</f>
        <v/>
      </c>
      <c r="M151" s="35" t="str">
        <f>IF(ISNUMBER(SMALL(Order_Form!$C:$C,1+($C151))),(VLOOKUP(SMALL(Order_Form!$C:$C,1+($C151)),Order_Form!$B:$Q,10,FALSE)),"")</f>
        <v/>
      </c>
      <c r="N151" s="35" t="str">
        <f>IF(ISNUMBER(SMALL(Order_Form!$C:$C,1+($C151))),(VLOOKUP(SMALL(Order_Form!$C:$C,1+($C151)),Order_Form!$B:$Q,11,FALSE)),"")</f>
        <v/>
      </c>
      <c r="O151" s="35" t="str">
        <f>IF(ISNUMBER(SMALL(Order_Form!$C:$C,1+($C151))),(VLOOKUP(SMALL(Order_Form!$C:$C,1+($C151)),Order_Form!$B:$Q,12,FALSE)),"")</f>
        <v/>
      </c>
      <c r="P151" s="35" t="str">
        <f>IF(ISNUMBER(SMALL(Order_Form!$C:$C,1+($C151))),(VLOOKUP(SMALL(Order_Form!$C:$C,1+($C151)),Order_Form!$B:$Q,13,FALSE)),"")</f>
        <v/>
      </c>
      <c r="Q151" s="35" t="str">
        <f>IF(ISNUMBER(SMALL(Order_Form!$C:$C,1+($C151))),(VLOOKUP(SMALL(Order_Form!$C:$C,1+($C151)),Order_Form!$B:$Q,14,FALSE)),"")</f>
        <v/>
      </c>
      <c r="R151" s="35" t="str">
        <f>IF(ISNUMBER(SMALL(Order_Form!$C:$C,1+($C151))),(VLOOKUP(SMALL(Order_Form!$C:$C,1+($C151)),Order_Form!$B:$Q,15,FALSE)),"")</f>
        <v/>
      </c>
      <c r="U151" s="14">
        <f t="shared" si="6"/>
        <v>0</v>
      </c>
      <c r="V151" s="14">
        <f t="shared" si="7"/>
        <v>0</v>
      </c>
      <c r="W151" s="14">
        <f t="shared" si="8"/>
        <v>0</v>
      </c>
    </row>
    <row r="152" spans="3:23" ht="22.9" customHeight="1" x14ac:dyDescent="0.2">
      <c r="C152" s="14">
        <v>134</v>
      </c>
      <c r="D152" s="15" t="str">
        <f>IF(ISNUMBER(SMALL(Order_Form!$C:$C,1+($C152))),(VLOOKUP(SMALL(Order_Form!$C:$C,1+($C152)),Order_Form!$B:$Q,3,FALSE)),"")</f>
        <v/>
      </c>
      <c r="E152" s="35" t="str">
        <f>IF(ISNUMBER(SMALL(Order_Form!$C:$C,1+($C152))),(VLOOKUP(SMALL(Order_Form!$C:$C,1+($C152)),Order_Form!$B:$Q,4,FALSE)),"")</f>
        <v/>
      </c>
      <c r="F152" s="35" t="str">
        <f>IF(ISNUMBER(SMALL(Order_Form!$C:$C,1+($C152))),(VLOOKUP(SMALL(Order_Form!$C:$C,1+($C152)),Order_Form!$B:$Q,5,FALSE)),"")</f>
        <v/>
      </c>
      <c r="G152" s="35" t="str">
        <f>IF(ISNUMBER(SMALL(Order_Form!$C:$C,1+($C152))),(VLOOKUP(SMALL(Order_Form!$C:$C,1+($C152)),Order_Form!$B:$Q,6,FALSE)),"")</f>
        <v/>
      </c>
      <c r="H152" s="32" t="str">
        <f>IF(ISNUMBER(SMALL(Order_Form!$C:$C,1+($C152))),(VLOOKUP(SMALL(Order_Form!$C:$C,1+($C152)),Order_Form!$B:$Q,7,FALSE)),"")</f>
        <v/>
      </c>
      <c r="I152" s="15"/>
      <c r="J152" s="15"/>
      <c r="K152" s="35" t="str">
        <f>IF(ISNUMBER(SMALL(Order_Form!$C:$C,1+($C152))),(VLOOKUP(SMALL(Order_Form!$C:$C,1+($C152)),Order_Form!$B:$Q,8,FALSE)),"")</f>
        <v/>
      </c>
      <c r="L152" s="35" t="str">
        <f>IF(ISNUMBER(SMALL(Order_Form!$C:$C,1+($C152))),(VLOOKUP(SMALL(Order_Form!$C:$C,1+($C152)),Order_Form!$B:$Q,9,FALSE)),"")</f>
        <v/>
      </c>
      <c r="M152" s="35" t="str">
        <f>IF(ISNUMBER(SMALL(Order_Form!$C:$C,1+($C152))),(VLOOKUP(SMALL(Order_Form!$C:$C,1+($C152)),Order_Form!$B:$Q,10,FALSE)),"")</f>
        <v/>
      </c>
      <c r="N152" s="35" t="str">
        <f>IF(ISNUMBER(SMALL(Order_Form!$C:$C,1+($C152))),(VLOOKUP(SMALL(Order_Form!$C:$C,1+($C152)),Order_Form!$B:$Q,11,FALSE)),"")</f>
        <v/>
      </c>
      <c r="O152" s="35" t="str">
        <f>IF(ISNUMBER(SMALL(Order_Form!$C:$C,1+($C152))),(VLOOKUP(SMALL(Order_Form!$C:$C,1+($C152)),Order_Form!$B:$Q,12,FALSE)),"")</f>
        <v/>
      </c>
      <c r="P152" s="35" t="str">
        <f>IF(ISNUMBER(SMALL(Order_Form!$C:$C,1+($C152))),(VLOOKUP(SMALL(Order_Form!$C:$C,1+($C152)),Order_Form!$B:$Q,13,FALSE)),"")</f>
        <v/>
      </c>
      <c r="Q152" s="35" t="str">
        <f>IF(ISNUMBER(SMALL(Order_Form!$C:$C,1+($C152))),(VLOOKUP(SMALL(Order_Form!$C:$C,1+($C152)),Order_Form!$B:$Q,14,FALSE)),"")</f>
        <v/>
      </c>
      <c r="R152" s="35" t="str">
        <f>IF(ISNUMBER(SMALL(Order_Form!$C:$C,1+($C152))),(VLOOKUP(SMALL(Order_Form!$C:$C,1+($C152)),Order_Form!$B:$Q,15,FALSE)),"")</f>
        <v/>
      </c>
      <c r="U152" s="14">
        <f t="shared" si="6"/>
        <v>0</v>
      </c>
      <c r="V152" s="14">
        <f t="shared" si="7"/>
        <v>0</v>
      </c>
      <c r="W152" s="14">
        <f t="shared" si="8"/>
        <v>0</v>
      </c>
    </row>
    <row r="153" spans="3:23" ht="22.9" customHeight="1" x14ac:dyDescent="0.2">
      <c r="C153" s="14">
        <v>135</v>
      </c>
      <c r="D153" s="15" t="str">
        <f>IF(ISNUMBER(SMALL(Order_Form!$C:$C,1+($C153))),(VLOOKUP(SMALL(Order_Form!$C:$C,1+($C153)),Order_Form!$B:$Q,3,FALSE)),"")</f>
        <v/>
      </c>
      <c r="E153" s="35" t="str">
        <f>IF(ISNUMBER(SMALL(Order_Form!$C:$C,1+($C153))),(VLOOKUP(SMALL(Order_Form!$C:$C,1+($C153)),Order_Form!$B:$Q,4,FALSE)),"")</f>
        <v/>
      </c>
      <c r="F153" s="35" t="str">
        <f>IF(ISNUMBER(SMALL(Order_Form!$C:$C,1+($C153))),(VLOOKUP(SMALL(Order_Form!$C:$C,1+($C153)),Order_Form!$B:$Q,5,FALSE)),"")</f>
        <v/>
      </c>
      <c r="G153" s="35" t="str">
        <f>IF(ISNUMBER(SMALL(Order_Form!$C:$C,1+($C153))),(VLOOKUP(SMALL(Order_Form!$C:$C,1+($C153)),Order_Form!$B:$Q,6,FALSE)),"")</f>
        <v/>
      </c>
      <c r="H153" s="32" t="str">
        <f>IF(ISNUMBER(SMALL(Order_Form!$C:$C,1+($C153))),(VLOOKUP(SMALL(Order_Form!$C:$C,1+($C153)),Order_Form!$B:$Q,7,FALSE)),"")</f>
        <v/>
      </c>
      <c r="I153" s="15"/>
      <c r="J153" s="15"/>
      <c r="K153" s="35" t="str">
        <f>IF(ISNUMBER(SMALL(Order_Form!$C:$C,1+($C153))),(VLOOKUP(SMALL(Order_Form!$C:$C,1+($C153)),Order_Form!$B:$Q,8,FALSE)),"")</f>
        <v/>
      </c>
      <c r="L153" s="35" t="str">
        <f>IF(ISNUMBER(SMALL(Order_Form!$C:$C,1+($C153))),(VLOOKUP(SMALL(Order_Form!$C:$C,1+($C153)),Order_Form!$B:$Q,9,FALSE)),"")</f>
        <v/>
      </c>
      <c r="M153" s="35" t="str">
        <f>IF(ISNUMBER(SMALL(Order_Form!$C:$C,1+($C153))),(VLOOKUP(SMALL(Order_Form!$C:$C,1+($C153)),Order_Form!$B:$Q,10,FALSE)),"")</f>
        <v/>
      </c>
      <c r="N153" s="35" t="str">
        <f>IF(ISNUMBER(SMALL(Order_Form!$C:$C,1+($C153))),(VLOOKUP(SMALL(Order_Form!$C:$C,1+($C153)),Order_Form!$B:$Q,11,FALSE)),"")</f>
        <v/>
      </c>
      <c r="O153" s="35" t="str">
        <f>IF(ISNUMBER(SMALL(Order_Form!$C:$C,1+($C153))),(VLOOKUP(SMALL(Order_Form!$C:$C,1+($C153)),Order_Form!$B:$Q,12,FALSE)),"")</f>
        <v/>
      </c>
      <c r="P153" s="35" t="str">
        <f>IF(ISNUMBER(SMALL(Order_Form!$C:$C,1+($C153))),(VLOOKUP(SMALL(Order_Form!$C:$C,1+($C153)),Order_Form!$B:$Q,13,FALSE)),"")</f>
        <v/>
      </c>
      <c r="Q153" s="35" t="str">
        <f>IF(ISNUMBER(SMALL(Order_Form!$C:$C,1+($C153))),(VLOOKUP(SMALL(Order_Form!$C:$C,1+($C153)),Order_Form!$B:$Q,14,FALSE)),"")</f>
        <v/>
      </c>
      <c r="R153" s="35" t="str">
        <f>IF(ISNUMBER(SMALL(Order_Form!$C:$C,1+($C153))),(VLOOKUP(SMALL(Order_Form!$C:$C,1+($C153)),Order_Form!$B:$Q,15,FALSE)),"")</f>
        <v/>
      </c>
      <c r="U153" s="14">
        <f t="shared" si="6"/>
        <v>0</v>
      </c>
      <c r="V153" s="14">
        <f t="shared" si="7"/>
        <v>0</v>
      </c>
      <c r="W153" s="14">
        <f t="shared" si="8"/>
        <v>0</v>
      </c>
    </row>
    <row r="154" spans="3:23" ht="22.9" customHeight="1" x14ac:dyDescent="0.2">
      <c r="C154" s="14">
        <v>136</v>
      </c>
      <c r="D154" s="15" t="str">
        <f>IF(ISNUMBER(SMALL(Order_Form!$C:$C,1+($C154))),(VLOOKUP(SMALL(Order_Form!$C:$C,1+($C154)),Order_Form!$B:$Q,3,FALSE)),"")</f>
        <v/>
      </c>
      <c r="E154" s="35" t="str">
        <f>IF(ISNUMBER(SMALL(Order_Form!$C:$C,1+($C154))),(VLOOKUP(SMALL(Order_Form!$C:$C,1+($C154)),Order_Form!$B:$Q,4,FALSE)),"")</f>
        <v/>
      </c>
      <c r="F154" s="35" t="str">
        <f>IF(ISNUMBER(SMALL(Order_Form!$C:$C,1+($C154))),(VLOOKUP(SMALL(Order_Form!$C:$C,1+($C154)),Order_Form!$B:$Q,5,FALSE)),"")</f>
        <v/>
      </c>
      <c r="G154" s="35" t="str">
        <f>IF(ISNUMBER(SMALL(Order_Form!$C:$C,1+($C154))),(VLOOKUP(SMALL(Order_Form!$C:$C,1+($C154)),Order_Form!$B:$Q,6,FALSE)),"")</f>
        <v/>
      </c>
      <c r="H154" s="32" t="str">
        <f>IF(ISNUMBER(SMALL(Order_Form!$C:$C,1+($C154))),(VLOOKUP(SMALL(Order_Form!$C:$C,1+($C154)),Order_Form!$B:$Q,7,FALSE)),"")</f>
        <v/>
      </c>
      <c r="I154" s="15"/>
      <c r="J154" s="15"/>
      <c r="K154" s="35" t="str">
        <f>IF(ISNUMBER(SMALL(Order_Form!$C:$C,1+($C154))),(VLOOKUP(SMALL(Order_Form!$C:$C,1+($C154)),Order_Form!$B:$Q,8,FALSE)),"")</f>
        <v/>
      </c>
      <c r="L154" s="35" t="str">
        <f>IF(ISNUMBER(SMALL(Order_Form!$C:$C,1+($C154))),(VLOOKUP(SMALL(Order_Form!$C:$C,1+($C154)),Order_Form!$B:$Q,9,FALSE)),"")</f>
        <v/>
      </c>
      <c r="M154" s="35" t="str">
        <f>IF(ISNUMBER(SMALL(Order_Form!$C:$C,1+($C154))),(VLOOKUP(SMALL(Order_Form!$C:$C,1+($C154)),Order_Form!$B:$Q,10,FALSE)),"")</f>
        <v/>
      </c>
      <c r="N154" s="35" t="str">
        <f>IF(ISNUMBER(SMALL(Order_Form!$C:$C,1+($C154))),(VLOOKUP(SMALL(Order_Form!$C:$C,1+($C154)),Order_Form!$B:$Q,11,FALSE)),"")</f>
        <v/>
      </c>
      <c r="O154" s="35" t="str">
        <f>IF(ISNUMBER(SMALL(Order_Form!$C:$C,1+($C154))),(VLOOKUP(SMALL(Order_Form!$C:$C,1+($C154)),Order_Form!$B:$Q,12,FALSE)),"")</f>
        <v/>
      </c>
      <c r="P154" s="35" t="str">
        <f>IF(ISNUMBER(SMALL(Order_Form!$C:$C,1+($C154))),(VLOOKUP(SMALL(Order_Form!$C:$C,1+($C154)),Order_Form!$B:$Q,13,FALSE)),"")</f>
        <v/>
      </c>
      <c r="Q154" s="35" t="str">
        <f>IF(ISNUMBER(SMALL(Order_Form!$C:$C,1+($C154))),(VLOOKUP(SMALL(Order_Form!$C:$C,1+($C154)),Order_Form!$B:$Q,14,FALSE)),"")</f>
        <v/>
      </c>
      <c r="R154" s="35" t="str">
        <f>IF(ISNUMBER(SMALL(Order_Form!$C:$C,1+($C154))),(VLOOKUP(SMALL(Order_Form!$C:$C,1+($C154)),Order_Form!$B:$Q,15,FALSE)),"")</f>
        <v/>
      </c>
      <c r="U154" s="14">
        <f t="shared" si="6"/>
        <v>0</v>
      </c>
      <c r="V154" s="14">
        <f t="shared" si="7"/>
        <v>0</v>
      </c>
      <c r="W154" s="14">
        <f t="shared" si="8"/>
        <v>0</v>
      </c>
    </row>
    <row r="155" spans="3:23" ht="22.9" customHeight="1" x14ac:dyDescent="0.2">
      <c r="C155" s="14">
        <v>137</v>
      </c>
      <c r="D155" s="15" t="str">
        <f>IF(ISNUMBER(SMALL(Order_Form!$C:$C,1+($C155))),(VLOOKUP(SMALL(Order_Form!$C:$C,1+($C155)),Order_Form!$B:$Q,3,FALSE)),"")</f>
        <v/>
      </c>
      <c r="E155" s="35" t="str">
        <f>IF(ISNUMBER(SMALL(Order_Form!$C:$C,1+($C155))),(VLOOKUP(SMALL(Order_Form!$C:$C,1+($C155)),Order_Form!$B:$Q,4,FALSE)),"")</f>
        <v/>
      </c>
      <c r="F155" s="35" t="str">
        <f>IF(ISNUMBER(SMALL(Order_Form!$C:$C,1+($C155))),(VLOOKUP(SMALL(Order_Form!$C:$C,1+($C155)),Order_Form!$B:$Q,5,FALSE)),"")</f>
        <v/>
      </c>
      <c r="G155" s="35" t="str">
        <f>IF(ISNUMBER(SMALL(Order_Form!$C:$C,1+($C155))),(VLOOKUP(SMALL(Order_Form!$C:$C,1+($C155)),Order_Form!$B:$Q,6,FALSE)),"")</f>
        <v/>
      </c>
      <c r="H155" s="32" t="str">
        <f>IF(ISNUMBER(SMALL(Order_Form!$C:$C,1+($C155))),(VLOOKUP(SMALL(Order_Form!$C:$C,1+($C155)),Order_Form!$B:$Q,7,FALSE)),"")</f>
        <v/>
      </c>
      <c r="I155" s="15"/>
      <c r="J155" s="15"/>
      <c r="K155" s="35" t="str">
        <f>IF(ISNUMBER(SMALL(Order_Form!$C:$C,1+($C155))),(VLOOKUP(SMALL(Order_Form!$C:$C,1+($C155)),Order_Form!$B:$Q,8,FALSE)),"")</f>
        <v/>
      </c>
      <c r="L155" s="35" t="str">
        <f>IF(ISNUMBER(SMALL(Order_Form!$C:$C,1+($C155))),(VLOOKUP(SMALL(Order_Form!$C:$C,1+($C155)),Order_Form!$B:$Q,9,FALSE)),"")</f>
        <v/>
      </c>
      <c r="M155" s="35" t="str">
        <f>IF(ISNUMBER(SMALL(Order_Form!$C:$C,1+($C155))),(VLOOKUP(SMALL(Order_Form!$C:$C,1+($C155)),Order_Form!$B:$Q,10,FALSE)),"")</f>
        <v/>
      </c>
      <c r="N155" s="35" t="str">
        <f>IF(ISNUMBER(SMALL(Order_Form!$C:$C,1+($C155))),(VLOOKUP(SMALL(Order_Form!$C:$C,1+($C155)),Order_Form!$B:$Q,11,FALSE)),"")</f>
        <v/>
      </c>
      <c r="O155" s="35" t="str">
        <f>IF(ISNUMBER(SMALL(Order_Form!$C:$C,1+($C155))),(VLOOKUP(SMALL(Order_Form!$C:$C,1+($C155)),Order_Form!$B:$Q,12,FALSE)),"")</f>
        <v/>
      </c>
      <c r="P155" s="35" t="str">
        <f>IF(ISNUMBER(SMALL(Order_Form!$C:$C,1+($C155))),(VLOOKUP(SMALL(Order_Form!$C:$C,1+($C155)),Order_Form!$B:$Q,13,FALSE)),"")</f>
        <v/>
      </c>
      <c r="Q155" s="35" t="str">
        <f>IF(ISNUMBER(SMALL(Order_Form!$C:$C,1+($C155))),(VLOOKUP(SMALL(Order_Form!$C:$C,1+($C155)),Order_Form!$B:$Q,14,FALSE)),"")</f>
        <v/>
      </c>
      <c r="R155" s="35" t="str">
        <f>IF(ISNUMBER(SMALL(Order_Form!$C:$C,1+($C155))),(VLOOKUP(SMALL(Order_Form!$C:$C,1+($C155)),Order_Form!$B:$Q,15,FALSE)),"")</f>
        <v/>
      </c>
      <c r="U155" s="14">
        <f t="shared" si="6"/>
        <v>0</v>
      </c>
      <c r="V155" s="14">
        <f t="shared" si="7"/>
        <v>0</v>
      </c>
      <c r="W155" s="14">
        <f t="shared" si="8"/>
        <v>0</v>
      </c>
    </row>
    <row r="156" spans="3:23" ht="22.9" customHeight="1" x14ac:dyDescent="0.2">
      <c r="C156" s="14">
        <v>138</v>
      </c>
      <c r="D156" s="15" t="str">
        <f>IF(ISNUMBER(SMALL(Order_Form!$C:$C,1+($C156))),(VLOOKUP(SMALL(Order_Form!$C:$C,1+($C156)),Order_Form!$B:$Q,3,FALSE)),"")</f>
        <v/>
      </c>
      <c r="E156" s="35" t="str">
        <f>IF(ISNUMBER(SMALL(Order_Form!$C:$C,1+($C156))),(VLOOKUP(SMALL(Order_Form!$C:$C,1+($C156)),Order_Form!$B:$Q,4,FALSE)),"")</f>
        <v/>
      </c>
      <c r="F156" s="35" t="str">
        <f>IF(ISNUMBER(SMALL(Order_Form!$C:$C,1+($C156))),(VLOOKUP(SMALL(Order_Form!$C:$C,1+($C156)),Order_Form!$B:$Q,5,FALSE)),"")</f>
        <v/>
      </c>
      <c r="G156" s="35" t="str">
        <f>IF(ISNUMBER(SMALL(Order_Form!$C:$C,1+($C156))),(VLOOKUP(SMALL(Order_Form!$C:$C,1+($C156)),Order_Form!$B:$Q,6,FALSE)),"")</f>
        <v/>
      </c>
      <c r="H156" s="32" t="str">
        <f>IF(ISNUMBER(SMALL(Order_Form!$C:$C,1+($C156))),(VLOOKUP(SMALL(Order_Form!$C:$C,1+($C156)),Order_Form!$B:$Q,7,FALSE)),"")</f>
        <v/>
      </c>
      <c r="I156" s="15"/>
      <c r="J156" s="15"/>
      <c r="K156" s="35" t="str">
        <f>IF(ISNUMBER(SMALL(Order_Form!$C:$C,1+($C156))),(VLOOKUP(SMALL(Order_Form!$C:$C,1+($C156)),Order_Form!$B:$Q,8,FALSE)),"")</f>
        <v/>
      </c>
      <c r="L156" s="35" t="str">
        <f>IF(ISNUMBER(SMALL(Order_Form!$C:$C,1+($C156))),(VLOOKUP(SMALL(Order_Form!$C:$C,1+($C156)),Order_Form!$B:$Q,9,FALSE)),"")</f>
        <v/>
      </c>
      <c r="M156" s="35" t="str">
        <f>IF(ISNUMBER(SMALL(Order_Form!$C:$C,1+($C156))),(VLOOKUP(SMALL(Order_Form!$C:$C,1+($C156)),Order_Form!$B:$Q,10,FALSE)),"")</f>
        <v/>
      </c>
      <c r="N156" s="35" t="str">
        <f>IF(ISNUMBER(SMALL(Order_Form!$C:$C,1+($C156))),(VLOOKUP(SMALL(Order_Form!$C:$C,1+($C156)),Order_Form!$B:$Q,11,FALSE)),"")</f>
        <v/>
      </c>
      <c r="O156" s="35" t="str">
        <f>IF(ISNUMBER(SMALL(Order_Form!$C:$C,1+($C156))),(VLOOKUP(SMALL(Order_Form!$C:$C,1+($C156)),Order_Form!$B:$Q,12,FALSE)),"")</f>
        <v/>
      </c>
      <c r="P156" s="35" t="str">
        <f>IF(ISNUMBER(SMALL(Order_Form!$C:$C,1+($C156))),(VLOOKUP(SMALL(Order_Form!$C:$C,1+($C156)),Order_Form!$B:$Q,13,FALSE)),"")</f>
        <v/>
      </c>
      <c r="Q156" s="35" t="str">
        <f>IF(ISNUMBER(SMALL(Order_Form!$C:$C,1+($C156))),(VLOOKUP(SMALL(Order_Form!$C:$C,1+($C156)),Order_Form!$B:$Q,14,FALSE)),"")</f>
        <v/>
      </c>
      <c r="R156" s="35" t="str">
        <f>IF(ISNUMBER(SMALL(Order_Form!$C:$C,1+($C156))),(VLOOKUP(SMALL(Order_Form!$C:$C,1+($C156)),Order_Form!$B:$Q,15,FALSE)),"")</f>
        <v/>
      </c>
      <c r="U156" s="14">
        <f t="shared" si="6"/>
        <v>0</v>
      </c>
      <c r="V156" s="14">
        <f t="shared" si="7"/>
        <v>0</v>
      </c>
      <c r="W156" s="14">
        <f t="shared" si="8"/>
        <v>0</v>
      </c>
    </row>
    <row r="157" spans="3:23" ht="22.9" customHeight="1" x14ac:dyDescent="0.2">
      <c r="C157" s="14">
        <v>139</v>
      </c>
      <c r="D157" s="15" t="str">
        <f>IF(ISNUMBER(SMALL(Order_Form!$C:$C,1+($C157))),(VLOOKUP(SMALL(Order_Form!$C:$C,1+($C157)),Order_Form!$B:$Q,3,FALSE)),"")</f>
        <v/>
      </c>
      <c r="E157" s="35" t="str">
        <f>IF(ISNUMBER(SMALL(Order_Form!$C:$C,1+($C157))),(VLOOKUP(SMALL(Order_Form!$C:$C,1+($C157)),Order_Form!$B:$Q,4,FALSE)),"")</f>
        <v/>
      </c>
      <c r="F157" s="35" t="str">
        <f>IF(ISNUMBER(SMALL(Order_Form!$C:$C,1+($C157))),(VLOOKUP(SMALL(Order_Form!$C:$C,1+($C157)),Order_Form!$B:$Q,5,FALSE)),"")</f>
        <v/>
      </c>
      <c r="G157" s="35" t="str">
        <f>IF(ISNUMBER(SMALL(Order_Form!$C:$C,1+($C157))),(VLOOKUP(SMALL(Order_Form!$C:$C,1+($C157)),Order_Form!$B:$Q,6,FALSE)),"")</f>
        <v/>
      </c>
      <c r="H157" s="32" t="str">
        <f>IF(ISNUMBER(SMALL(Order_Form!$C:$C,1+($C157))),(VLOOKUP(SMALL(Order_Form!$C:$C,1+($C157)),Order_Form!$B:$Q,7,FALSE)),"")</f>
        <v/>
      </c>
      <c r="I157" s="15"/>
      <c r="J157" s="15"/>
      <c r="K157" s="35" t="str">
        <f>IF(ISNUMBER(SMALL(Order_Form!$C:$C,1+($C157))),(VLOOKUP(SMALL(Order_Form!$C:$C,1+($C157)),Order_Form!$B:$Q,8,FALSE)),"")</f>
        <v/>
      </c>
      <c r="L157" s="35" t="str">
        <f>IF(ISNUMBER(SMALL(Order_Form!$C:$C,1+($C157))),(VLOOKUP(SMALL(Order_Form!$C:$C,1+($C157)),Order_Form!$B:$Q,9,FALSE)),"")</f>
        <v/>
      </c>
      <c r="M157" s="35" t="str">
        <f>IF(ISNUMBER(SMALL(Order_Form!$C:$C,1+($C157))),(VLOOKUP(SMALL(Order_Form!$C:$C,1+($C157)),Order_Form!$B:$Q,10,FALSE)),"")</f>
        <v/>
      </c>
      <c r="N157" s="35" t="str">
        <f>IF(ISNUMBER(SMALL(Order_Form!$C:$C,1+($C157))),(VLOOKUP(SMALL(Order_Form!$C:$C,1+($C157)),Order_Form!$B:$Q,11,FALSE)),"")</f>
        <v/>
      </c>
      <c r="O157" s="35" t="str">
        <f>IF(ISNUMBER(SMALL(Order_Form!$C:$C,1+($C157))),(VLOOKUP(SMALL(Order_Form!$C:$C,1+($C157)),Order_Form!$B:$Q,12,FALSE)),"")</f>
        <v/>
      </c>
      <c r="P157" s="35" t="str">
        <f>IF(ISNUMBER(SMALL(Order_Form!$C:$C,1+($C157))),(VLOOKUP(SMALL(Order_Form!$C:$C,1+($C157)),Order_Form!$B:$Q,13,FALSE)),"")</f>
        <v/>
      </c>
      <c r="Q157" s="35" t="str">
        <f>IF(ISNUMBER(SMALL(Order_Form!$C:$C,1+($C157))),(VLOOKUP(SMALL(Order_Form!$C:$C,1+($C157)),Order_Form!$B:$Q,14,FALSE)),"")</f>
        <v/>
      </c>
      <c r="R157" s="35" t="str">
        <f>IF(ISNUMBER(SMALL(Order_Form!$C:$C,1+($C157))),(VLOOKUP(SMALL(Order_Form!$C:$C,1+($C157)),Order_Form!$B:$Q,15,FALSE)),"")</f>
        <v/>
      </c>
      <c r="U157" s="14">
        <f t="shared" si="6"/>
        <v>0</v>
      </c>
      <c r="V157" s="14">
        <f t="shared" si="7"/>
        <v>0</v>
      </c>
      <c r="W157" s="14">
        <f t="shared" si="8"/>
        <v>0</v>
      </c>
    </row>
    <row r="158" spans="3:23" ht="22.9" customHeight="1" x14ac:dyDescent="0.2">
      <c r="C158" s="14">
        <v>140</v>
      </c>
      <c r="D158" s="15" t="str">
        <f>IF(ISNUMBER(SMALL(Order_Form!$C:$C,1+($C158))),(VLOOKUP(SMALL(Order_Form!$C:$C,1+($C158)),Order_Form!$B:$Q,3,FALSE)),"")</f>
        <v/>
      </c>
      <c r="E158" s="35" t="str">
        <f>IF(ISNUMBER(SMALL(Order_Form!$C:$C,1+($C158))),(VLOOKUP(SMALL(Order_Form!$C:$C,1+($C158)),Order_Form!$B:$Q,4,FALSE)),"")</f>
        <v/>
      </c>
      <c r="F158" s="35" t="str">
        <f>IF(ISNUMBER(SMALL(Order_Form!$C:$C,1+($C158))),(VLOOKUP(SMALL(Order_Form!$C:$C,1+($C158)),Order_Form!$B:$Q,5,FALSE)),"")</f>
        <v/>
      </c>
      <c r="G158" s="35" t="str">
        <f>IF(ISNUMBER(SMALL(Order_Form!$C:$C,1+($C158))),(VLOOKUP(SMALL(Order_Form!$C:$C,1+($C158)),Order_Form!$B:$Q,6,FALSE)),"")</f>
        <v/>
      </c>
      <c r="H158" s="32" t="str">
        <f>IF(ISNUMBER(SMALL(Order_Form!$C:$C,1+($C158))),(VLOOKUP(SMALL(Order_Form!$C:$C,1+($C158)),Order_Form!$B:$Q,7,FALSE)),"")</f>
        <v/>
      </c>
      <c r="I158" s="15"/>
      <c r="J158" s="15"/>
      <c r="K158" s="35" t="str">
        <f>IF(ISNUMBER(SMALL(Order_Form!$C:$C,1+($C158))),(VLOOKUP(SMALL(Order_Form!$C:$C,1+($C158)),Order_Form!$B:$Q,8,FALSE)),"")</f>
        <v/>
      </c>
      <c r="L158" s="35" t="str">
        <f>IF(ISNUMBER(SMALL(Order_Form!$C:$C,1+($C158))),(VLOOKUP(SMALL(Order_Form!$C:$C,1+($C158)),Order_Form!$B:$Q,9,FALSE)),"")</f>
        <v/>
      </c>
      <c r="M158" s="35" t="str">
        <f>IF(ISNUMBER(SMALL(Order_Form!$C:$C,1+($C158))),(VLOOKUP(SMALL(Order_Form!$C:$C,1+($C158)),Order_Form!$B:$Q,10,FALSE)),"")</f>
        <v/>
      </c>
      <c r="N158" s="35" t="str">
        <f>IF(ISNUMBER(SMALL(Order_Form!$C:$C,1+($C158))),(VLOOKUP(SMALL(Order_Form!$C:$C,1+($C158)),Order_Form!$B:$Q,11,FALSE)),"")</f>
        <v/>
      </c>
      <c r="O158" s="35" t="str">
        <f>IF(ISNUMBER(SMALL(Order_Form!$C:$C,1+($C158))),(VLOOKUP(SMALL(Order_Form!$C:$C,1+($C158)),Order_Form!$B:$Q,12,FALSE)),"")</f>
        <v/>
      </c>
      <c r="P158" s="35" t="str">
        <f>IF(ISNUMBER(SMALL(Order_Form!$C:$C,1+($C158))),(VLOOKUP(SMALL(Order_Form!$C:$C,1+($C158)),Order_Form!$B:$Q,13,FALSE)),"")</f>
        <v/>
      </c>
      <c r="Q158" s="35" t="str">
        <f>IF(ISNUMBER(SMALL(Order_Form!$C:$C,1+($C158))),(VLOOKUP(SMALL(Order_Form!$C:$C,1+($C158)),Order_Form!$B:$Q,14,FALSE)),"")</f>
        <v/>
      </c>
      <c r="R158" s="35" t="str">
        <f>IF(ISNUMBER(SMALL(Order_Form!$C:$C,1+($C158))),(VLOOKUP(SMALL(Order_Form!$C:$C,1+($C158)),Order_Form!$B:$Q,15,FALSE)),"")</f>
        <v/>
      </c>
      <c r="U158" s="14">
        <f t="shared" si="6"/>
        <v>0</v>
      </c>
      <c r="V158" s="14">
        <f t="shared" si="7"/>
        <v>0</v>
      </c>
      <c r="W158" s="14">
        <f t="shared" si="8"/>
        <v>0</v>
      </c>
    </row>
    <row r="159" spans="3:23" ht="22.9" customHeight="1" x14ac:dyDescent="0.2">
      <c r="C159" s="14">
        <v>141</v>
      </c>
      <c r="D159" s="15" t="str">
        <f>IF(ISNUMBER(SMALL(Order_Form!$C:$C,1+($C159))),(VLOOKUP(SMALL(Order_Form!$C:$C,1+($C159)),Order_Form!$B:$Q,3,FALSE)),"")</f>
        <v/>
      </c>
      <c r="E159" s="35" t="str">
        <f>IF(ISNUMBER(SMALL(Order_Form!$C:$C,1+($C159))),(VLOOKUP(SMALL(Order_Form!$C:$C,1+($C159)),Order_Form!$B:$Q,4,FALSE)),"")</f>
        <v/>
      </c>
      <c r="F159" s="35" t="str">
        <f>IF(ISNUMBER(SMALL(Order_Form!$C:$C,1+($C159))),(VLOOKUP(SMALL(Order_Form!$C:$C,1+($C159)),Order_Form!$B:$Q,5,FALSE)),"")</f>
        <v/>
      </c>
      <c r="G159" s="35" t="str">
        <f>IF(ISNUMBER(SMALL(Order_Form!$C:$C,1+($C159))),(VLOOKUP(SMALL(Order_Form!$C:$C,1+($C159)),Order_Form!$B:$Q,6,FALSE)),"")</f>
        <v/>
      </c>
      <c r="H159" s="32" t="str">
        <f>IF(ISNUMBER(SMALL(Order_Form!$C:$C,1+($C159))),(VLOOKUP(SMALL(Order_Form!$C:$C,1+($C159)),Order_Form!$B:$Q,7,FALSE)),"")</f>
        <v/>
      </c>
      <c r="I159" s="15"/>
      <c r="J159" s="15"/>
      <c r="K159" s="35" t="str">
        <f>IF(ISNUMBER(SMALL(Order_Form!$C:$C,1+($C159))),(VLOOKUP(SMALL(Order_Form!$C:$C,1+($C159)),Order_Form!$B:$Q,8,FALSE)),"")</f>
        <v/>
      </c>
      <c r="L159" s="35" t="str">
        <f>IF(ISNUMBER(SMALL(Order_Form!$C:$C,1+($C159))),(VLOOKUP(SMALL(Order_Form!$C:$C,1+($C159)),Order_Form!$B:$Q,9,FALSE)),"")</f>
        <v/>
      </c>
      <c r="M159" s="35" t="str">
        <f>IF(ISNUMBER(SMALL(Order_Form!$C:$C,1+($C159))),(VLOOKUP(SMALL(Order_Form!$C:$C,1+($C159)),Order_Form!$B:$Q,10,FALSE)),"")</f>
        <v/>
      </c>
      <c r="N159" s="35" t="str">
        <f>IF(ISNUMBER(SMALL(Order_Form!$C:$C,1+($C159))),(VLOOKUP(SMALL(Order_Form!$C:$C,1+($C159)),Order_Form!$B:$Q,11,FALSE)),"")</f>
        <v/>
      </c>
      <c r="O159" s="35" t="str">
        <f>IF(ISNUMBER(SMALL(Order_Form!$C:$C,1+($C159))),(VLOOKUP(SMALL(Order_Form!$C:$C,1+($C159)),Order_Form!$B:$Q,12,FALSE)),"")</f>
        <v/>
      </c>
      <c r="P159" s="35" t="str">
        <f>IF(ISNUMBER(SMALL(Order_Form!$C:$C,1+($C159))),(VLOOKUP(SMALL(Order_Form!$C:$C,1+($C159)),Order_Form!$B:$Q,13,FALSE)),"")</f>
        <v/>
      </c>
      <c r="Q159" s="35" t="str">
        <f>IF(ISNUMBER(SMALL(Order_Form!$C:$C,1+($C159))),(VLOOKUP(SMALL(Order_Form!$C:$C,1+($C159)),Order_Form!$B:$Q,14,FALSE)),"")</f>
        <v/>
      </c>
      <c r="R159" s="35" t="str">
        <f>IF(ISNUMBER(SMALL(Order_Form!$C:$C,1+($C159))),(VLOOKUP(SMALL(Order_Form!$C:$C,1+($C159)),Order_Form!$B:$Q,15,FALSE)),"")</f>
        <v/>
      </c>
      <c r="U159" s="14">
        <f t="shared" si="6"/>
        <v>0</v>
      </c>
      <c r="V159" s="14">
        <f t="shared" si="7"/>
        <v>0</v>
      </c>
      <c r="W159" s="14">
        <f t="shared" si="8"/>
        <v>0</v>
      </c>
    </row>
    <row r="160" spans="3:23" ht="22.9" customHeight="1" x14ac:dyDescent="0.2">
      <c r="C160" s="14">
        <v>142</v>
      </c>
      <c r="D160" s="15" t="str">
        <f>IF(ISNUMBER(SMALL(Order_Form!$C:$C,1+($C160))),(VLOOKUP(SMALL(Order_Form!$C:$C,1+($C160)),Order_Form!$B:$Q,3,FALSE)),"")</f>
        <v/>
      </c>
      <c r="E160" s="35" t="str">
        <f>IF(ISNUMBER(SMALL(Order_Form!$C:$C,1+($C160))),(VLOOKUP(SMALL(Order_Form!$C:$C,1+($C160)),Order_Form!$B:$Q,4,FALSE)),"")</f>
        <v/>
      </c>
      <c r="F160" s="35" t="str">
        <f>IF(ISNUMBER(SMALL(Order_Form!$C:$C,1+($C160))),(VLOOKUP(SMALL(Order_Form!$C:$C,1+($C160)),Order_Form!$B:$Q,5,FALSE)),"")</f>
        <v/>
      </c>
      <c r="G160" s="35" t="str">
        <f>IF(ISNUMBER(SMALL(Order_Form!$C:$C,1+($C160))),(VLOOKUP(SMALL(Order_Form!$C:$C,1+($C160)),Order_Form!$B:$Q,6,FALSE)),"")</f>
        <v/>
      </c>
      <c r="H160" s="32" t="str">
        <f>IF(ISNUMBER(SMALL(Order_Form!$C:$C,1+($C160))),(VLOOKUP(SMALL(Order_Form!$C:$C,1+($C160)),Order_Form!$B:$Q,7,FALSE)),"")</f>
        <v/>
      </c>
      <c r="I160" s="15"/>
      <c r="J160" s="15"/>
      <c r="K160" s="35" t="str">
        <f>IF(ISNUMBER(SMALL(Order_Form!$C:$C,1+($C160))),(VLOOKUP(SMALL(Order_Form!$C:$C,1+($C160)),Order_Form!$B:$Q,8,FALSE)),"")</f>
        <v/>
      </c>
      <c r="L160" s="35" t="str">
        <f>IF(ISNUMBER(SMALL(Order_Form!$C:$C,1+($C160))),(VLOOKUP(SMALL(Order_Form!$C:$C,1+($C160)),Order_Form!$B:$Q,9,FALSE)),"")</f>
        <v/>
      </c>
      <c r="M160" s="35" t="str">
        <f>IF(ISNUMBER(SMALL(Order_Form!$C:$C,1+($C160))),(VLOOKUP(SMALL(Order_Form!$C:$C,1+($C160)),Order_Form!$B:$Q,10,FALSE)),"")</f>
        <v/>
      </c>
      <c r="N160" s="35" t="str">
        <f>IF(ISNUMBER(SMALL(Order_Form!$C:$C,1+($C160))),(VLOOKUP(SMALL(Order_Form!$C:$C,1+($C160)),Order_Form!$B:$Q,11,FALSE)),"")</f>
        <v/>
      </c>
      <c r="O160" s="35" t="str">
        <f>IF(ISNUMBER(SMALL(Order_Form!$C:$C,1+($C160))),(VLOOKUP(SMALL(Order_Form!$C:$C,1+($C160)),Order_Form!$B:$Q,12,FALSE)),"")</f>
        <v/>
      </c>
      <c r="P160" s="35" t="str">
        <f>IF(ISNUMBER(SMALL(Order_Form!$C:$C,1+($C160))),(VLOOKUP(SMALL(Order_Form!$C:$C,1+($C160)),Order_Form!$B:$Q,13,FALSE)),"")</f>
        <v/>
      </c>
      <c r="Q160" s="35" t="str">
        <f>IF(ISNUMBER(SMALL(Order_Form!$C:$C,1+($C160))),(VLOOKUP(SMALL(Order_Form!$C:$C,1+($C160)),Order_Form!$B:$Q,14,FALSE)),"")</f>
        <v/>
      </c>
      <c r="R160" s="35" t="str">
        <f>IF(ISNUMBER(SMALL(Order_Form!$C:$C,1+($C160))),(VLOOKUP(SMALL(Order_Form!$C:$C,1+($C160)),Order_Form!$B:$Q,15,FALSE)),"")</f>
        <v/>
      </c>
      <c r="U160" s="14">
        <f t="shared" si="6"/>
        <v>0</v>
      </c>
      <c r="V160" s="14">
        <f t="shared" si="7"/>
        <v>0</v>
      </c>
      <c r="W160" s="14">
        <f t="shared" si="8"/>
        <v>0</v>
      </c>
    </row>
    <row r="161" spans="3:23" ht="22.9" customHeight="1" x14ac:dyDescent="0.2">
      <c r="C161" s="14">
        <v>143</v>
      </c>
      <c r="D161" s="15" t="str">
        <f>IF(ISNUMBER(SMALL(Order_Form!$C:$C,1+($C161))),(VLOOKUP(SMALL(Order_Form!$C:$C,1+($C161)),Order_Form!$B:$Q,3,FALSE)),"")</f>
        <v/>
      </c>
      <c r="E161" s="35" t="str">
        <f>IF(ISNUMBER(SMALL(Order_Form!$C:$C,1+($C161))),(VLOOKUP(SMALL(Order_Form!$C:$C,1+($C161)),Order_Form!$B:$Q,4,FALSE)),"")</f>
        <v/>
      </c>
      <c r="F161" s="35" t="str">
        <f>IF(ISNUMBER(SMALL(Order_Form!$C:$C,1+($C161))),(VLOOKUP(SMALL(Order_Form!$C:$C,1+($C161)),Order_Form!$B:$Q,5,FALSE)),"")</f>
        <v/>
      </c>
      <c r="G161" s="35" t="str">
        <f>IF(ISNUMBER(SMALL(Order_Form!$C:$C,1+($C161))),(VLOOKUP(SMALL(Order_Form!$C:$C,1+($C161)),Order_Form!$B:$Q,6,FALSE)),"")</f>
        <v/>
      </c>
      <c r="H161" s="32" t="str">
        <f>IF(ISNUMBER(SMALL(Order_Form!$C:$C,1+($C161))),(VLOOKUP(SMALL(Order_Form!$C:$C,1+($C161)),Order_Form!$B:$Q,7,FALSE)),"")</f>
        <v/>
      </c>
      <c r="I161" s="15"/>
      <c r="J161" s="15"/>
      <c r="K161" s="35" t="str">
        <f>IF(ISNUMBER(SMALL(Order_Form!$C:$C,1+($C161))),(VLOOKUP(SMALL(Order_Form!$C:$C,1+($C161)),Order_Form!$B:$Q,8,FALSE)),"")</f>
        <v/>
      </c>
      <c r="L161" s="35" t="str">
        <f>IF(ISNUMBER(SMALL(Order_Form!$C:$C,1+($C161))),(VLOOKUP(SMALL(Order_Form!$C:$C,1+($C161)),Order_Form!$B:$Q,9,FALSE)),"")</f>
        <v/>
      </c>
      <c r="M161" s="35" t="str">
        <f>IF(ISNUMBER(SMALL(Order_Form!$C:$C,1+($C161))),(VLOOKUP(SMALL(Order_Form!$C:$C,1+($C161)),Order_Form!$B:$Q,10,FALSE)),"")</f>
        <v/>
      </c>
      <c r="N161" s="35" t="str">
        <f>IF(ISNUMBER(SMALL(Order_Form!$C:$C,1+($C161))),(VLOOKUP(SMALL(Order_Form!$C:$C,1+($C161)),Order_Form!$B:$Q,11,FALSE)),"")</f>
        <v/>
      </c>
      <c r="O161" s="35" t="str">
        <f>IF(ISNUMBER(SMALL(Order_Form!$C:$C,1+($C161))),(VLOOKUP(SMALL(Order_Form!$C:$C,1+($C161)),Order_Form!$B:$Q,12,FALSE)),"")</f>
        <v/>
      </c>
      <c r="P161" s="35" t="str">
        <f>IF(ISNUMBER(SMALL(Order_Form!$C:$C,1+($C161))),(VLOOKUP(SMALL(Order_Form!$C:$C,1+($C161)),Order_Form!$B:$Q,13,FALSE)),"")</f>
        <v/>
      </c>
      <c r="Q161" s="35" t="str">
        <f>IF(ISNUMBER(SMALL(Order_Form!$C:$C,1+($C161))),(VLOOKUP(SMALL(Order_Form!$C:$C,1+($C161)),Order_Form!$B:$Q,14,FALSE)),"")</f>
        <v/>
      </c>
      <c r="R161" s="35" t="str">
        <f>IF(ISNUMBER(SMALL(Order_Form!$C:$C,1+($C161))),(VLOOKUP(SMALL(Order_Form!$C:$C,1+($C161)),Order_Form!$B:$Q,15,FALSE)),"")</f>
        <v/>
      </c>
      <c r="U161" s="14">
        <f t="shared" si="6"/>
        <v>0</v>
      </c>
      <c r="V161" s="14">
        <f t="shared" si="7"/>
        <v>0</v>
      </c>
      <c r="W161" s="14">
        <f t="shared" si="8"/>
        <v>0</v>
      </c>
    </row>
    <row r="162" spans="3:23" ht="22.9" customHeight="1" x14ac:dyDescent="0.2">
      <c r="C162" s="14">
        <v>144</v>
      </c>
      <c r="D162" s="15" t="str">
        <f>IF(ISNUMBER(SMALL(Order_Form!$C:$C,1+($C162))),(VLOOKUP(SMALL(Order_Form!$C:$C,1+($C162)),Order_Form!$B:$Q,3,FALSE)),"")</f>
        <v/>
      </c>
      <c r="E162" s="35" t="str">
        <f>IF(ISNUMBER(SMALL(Order_Form!$C:$C,1+($C162))),(VLOOKUP(SMALL(Order_Form!$C:$C,1+($C162)),Order_Form!$B:$Q,4,FALSE)),"")</f>
        <v/>
      </c>
      <c r="F162" s="35" t="str">
        <f>IF(ISNUMBER(SMALL(Order_Form!$C:$C,1+($C162))),(VLOOKUP(SMALL(Order_Form!$C:$C,1+($C162)),Order_Form!$B:$Q,5,FALSE)),"")</f>
        <v/>
      </c>
      <c r="G162" s="35" t="str">
        <f>IF(ISNUMBER(SMALL(Order_Form!$C:$C,1+($C162))),(VLOOKUP(SMALL(Order_Form!$C:$C,1+($C162)),Order_Form!$B:$Q,6,FALSE)),"")</f>
        <v/>
      </c>
      <c r="H162" s="32" t="str">
        <f>IF(ISNUMBER(SMALL(Order_Form!$C:$C,1+($C162))),(VLOOKUP(SMALL(Order_Form!$C:$C,1+($C162)),Order_Form!$B:$Q,7,FALSE)),"")</f>
        <v/>
      </c>
      <c r="I162" s="15"/>
      <c r="J162" s="15"/>
      <c r="K162" s="35" t="str">
        <f>IF(ISNUMBER(SMALL(Order_Form!$C:$C,1+($C162))),(VLOOKUP(SMALL(Order_Form!$C:$C,1+($C162)),Order_Form!$B:$Q,8,FALSE)),"")</f>
        <v/>
      </c>
      <c r="L162" s="35" t="str">
        <f>IF(ISNUMBER(SMALL(Order_Form!$C:$C,1+($C162))),(VLOOKUP(SMALL(Order_Form!$C:$C,1+($C162)),Order_Form!$B:$Q,9,FALSE)),"")</f>
        <v/>
      </c>
      <c r="M162" s="35" t="str">
        <f>IF(ISNUMBER(SMALL(Order_Form!$C:$C,1+($C162))),(VLOOKUP(SMALL(Order_Form!$C:$C,1+($C162)),Order_Form!$B:$Q,10,FALSE)),"")</f>
        <v/>
      </c>
      <c r="N162" s="35" t="str">
        <f>IF(ISNUMBER(SMALL(Order_Form!$C:$C,1+($C162))),(VLOOKUP(SMALL(Order_Form!$C:$C,1+($C162)),Order_Form!$B:$Q,11,FALSE)),"")</f>
        <v/>
      </c>
      <c r="O162" s="35" t="str">
        <f>IF(ISNUMBER(SMALL(Order_Form!$C:$C,1+($C162))),(VLOOKUP(SMALL(Order_Form!$C:$C,1+($C162)),Order_Form!$B:$Q,12,FALSE)),"")</f>
        <v/>
      </c>
      <c r="P162" s="35" t="str">
        <f>IF(ISNUMBER(SMALL(Order_Form!$C:$C,1+($C162))),(VLOOKUP(SMALL(Order_Form!$C:$C,1+($C162)),Order_Form!$B:$Q,13,FALSE)),"")</f>
        <v/>
      </c>
      <c r="Q162" s="35" t="str">
        <f>IF(ISNUMBER(SMALL(Order_Form!$C:$C,1+($C162))),(VLOOKUP(SMALL(Order_Form!$C:$C,1+($C162)),Order_Form!$B:$Q,14,FALSE)),"")</f>
        <v/>
      </c>
      <c r="R162" s="35" t="str">
        <f>IF(ISNUMBER(SMALL(Order_Form!$C:$C,1+($C162))),(VLOOKUP(SMALL(Order_Form!$C:$C,1+($C162)),Order_Form!$B:$Q,15,FALSE)),"")</f>
        <v/>
      </c>
      <c r="U162" s="14">
        <f t="shared" si="6"/>
        <v>0</v>
      </c>
      <c r="V162" s="14">
        <f t="shared" si="7"/>
        <v>0</v>
      </c>
      <c r="W162" s="14">
        <f t="shared" si="8"/>
        <v>0</v>
      </c>
    </row>
    <row r="163" spans="3:23" ht="22.9" customHeight="1" x14ac:dyDescent="0.2">
      <c r="C163" s="14">
        <v>145</v>
      </c>
      <c r="D163" s="15" t="str">
        <f>IF(ISNUMBER(SMALL(Order_Form!$C:$C,1+($C163))),(VLOOKUP(SMALL(Order_Form!$C:$C,1+($C163)),Order_Form!$B:$Q,3,FALSE)),"")</f>
        <v/>
      </c>
      <c r="E163" s="35" t="str">
        <f>IF(ISNUMBER(SMALL(Order_Form!$C:$C,1+($C163))),(VLOOKUP(SMALL(Order_Form!$C:$C,1+($C163)),Order_Form!$B:$Q,4,FALSE)),"")</f>
        <v/>
      </c>
      <c r="F163" s="35" t="str">
        <f>IF(ISNUMBER(SMALL(Order_Form!$C:$C,1+($C163))),(VLOOKUP(SMALL(Order_Form!$C:$C,1+($C163)),Order_Form!$B:$Q,5,FALSE)),"")</f>
        <v/>
      </c>
      <c r="G163" s="35" t="str">
        <f>IF(ISNUMBER(SMALL(Order_Form!$C:$C,1+($C163))),(VLOOKUP(SMALL(Order_Form!$C:$C,1+($C163)),Order_Form!$B:$Q,6,FALSE)),"")</f>
        <v/>
      </c>
      <c r="H163" s="32" t="str">
        <f>IF(ISNUMBER(SMALL(Order_Form!$C:$C,1+($C163))),(VLOOKUP(SMALL(Order_Form!$C:$C,1+($C163)),Order_Form!$B:$Q,7,FALSE)),"")</f>
        <v/>
      </c>
      <c r="I163" s="15"/>
      <c r="J163" s="15"/>
      <c r="K163" s="35" t="str">
        <f>IF(ISNUMBER(SMALL(Order_Form!$C:$C,1+($C163))),(VLOOKUP(SMALL(Order_Form!$C:$C,1+($C163)),Order_Form!$B:$Q,8,FALSE)),"")</f>
        <v/>
      </c>
      <c r="L163" s="35" t="str">
        <f>IF(ISNUMBER(SMALL(Order_Form!$C:$C,1+($C163))),(VLOOKUP(SMALL(Order_Form!$C:$C,1+($C163)),Order_Form!$B:$Q,9,FALSE)),"")</f>
        <v/>
      </c>
      <c r="M163" s="35" t="str">
        <f>IF(ISNUMBER(SMALL(Order_Form!$C:$C,1+($C163))),(VLOOKUP(SMALL(Order_Form!$C:$C,1+($C163)),Order_Form!$B:$Q,10,FALSE)),"")</f>
        <v/>
      </c>
      <c r="N163" s="35" t="str">
        <f>IF(ISNUMBER(SMALL(Order_Form!$C:$C,1+($C163))),(VLOOKUP(SMALL(Order_Form!$C:$C,1+($C163)),Order_Form!$B:$Q,11,FALSE)),"")</f>
        <v/>
      </c>
      <c r="O163" s="35" t="str">
        <f>IF(ISNUMBER(SMALL(Order_Form!$C:$C,1+($C163))),(VLOOKUP(SMALL(Order_Form!$C:$C,1+($C163)),Order_Form!$B:$Q,12,FALSE)),"")</f>
        <v/>
      </c>
      <c r="P163" s="35" t="str">
        <f>IF(ISNUMBER(SMALL(Order_Form!$C:$C,1+($C163))),(VLOOKUP(SMALL(Order_Form!$C:$C,1+($C163)),Order_Form!$B:$Q,13,FALSE)),"")</f>
        <v/>
      </c>
      <c r="Q163" s="35" t="str">
        <f>IF(ISNUMBER(SMALL(Order_Form!$C:$C,1+($C163))),(VLOOKUP(SMALL(Order_Form!$C:$C,1+($C163)),Order_Form!$B:$Q,14,FALSE)),"")</f>
        <v/>
      </c>
      <c r="R163" s="35" t="str">
        <f>IF(ISNUMBER(SMALL(Order_Form!$C:$C,1+($C163))),(VLOOKUP(SMALL(Order_Form!$C:$C,1+($C163)),Order_Form!$B:$Q,15,FALSE)),"")</f>
        <v/>
      </c>
      <c r="U163" s="14">
        <f t="shared" si="6"/>
        <v>0</v>
      </c>
      <c r="V163" s="14">
        <f t="shared" si="7"/>
        <v>0</v>
      </c>
      <c r="W163" s="14">
        <f t="shared" si="8"/>
        <v>0</v>
      </c>
    </row>
    <row r="164" spans="3:23" ht="22.9" customHeight="1" x14ac:dyDescent="0.2">
      <c r="C164" s="14">
        <v>146</v>
      </c>
      <c r="D164" s="15" t="str">
        <f>IF(ISNUMBER(SMALL(Order_Form!$C:$C,1+($C164))),(VLOOKUP(SMALL(Order_Form!$C:$C,1+($C164)),Order_Form!$B:$Q,3,FALSE)),"")</f>
        <v/>
      </c>
      <c r="E164" s="35" t="str">
        <f>IF(ISNUMBER(SMALL(Order_Form!$C:$C,1+($C164))),(VLOOKUP(SMALL(Order_Form!$C:$C,1+($C164)),Order_Form!$B:$Q,4,FALSE)),"")</f>
        <v/>
      </c>
      <c r="F164" s="35" t="str">
        <f>IF(ISNUMBER(SMALL(Order_Form!$C:$C,1+($C164))),(VLOOKUP(SMALL(Order_Form!$C:$C,1+($C164)),Order_Form!$B:$Q,5,FALSE)),"")</f>
        <v/>
      </c>
      <c r="G164" s="35" t="str">
        <f>IF(ISNUMBER(SMALL(Order_Form!$C:$C,1+($C164))),(VLOOKUP(SMALL(Order_Form!$C:$C,1+($C164)),Order_Form!$B:$Q,6,FALSE)),"")</f>
        <v/>
      </c>
      <c r="H164" s="32" t="str">
        <f>IF(ISNUMBER(SMALL(Order_Form!$C:$C,1+($C164))),(VLOOKUP(SMALL(Order_Form!$C:$C,1+($C164)),Order_Form!$B:$Q,7,FALSE)),"")</f>
        <v/>
      </c>
      <c r="I164" s="15"/>
      <c r="J164" s="15"/>
      <c r="K164" s="35" t="str">
        <f>IF(ISNUMBER(SMALL(Order_Form!$C:$C,1+($C164))),(VLOOKUP(SMALL(Order_Form!$C:$C,1+($C164)),Order_Form!$B:$Q,8,FALSE)),"")</f>
        <v/>
      </c>
      <c r="L164" s="35" t="str">
        <f>IF(ISNUMBER(SMALL(Order_Form!$C:$C,1+($C164))),(VLOOKUP(SMALL(Order_Form!$C:$C,1+($C164)),Order_Form!$B:$Q,9,FALSE)),"")</f>
        <v/>
      </c>
      <c r="M164" s="35" t="str">
        <f>IF(ISNUMBER(SMALL(Order_Form!$C:$C,1+($C164))),(VLOOKUP(SMALL(Order_Form!$C:$C,1+($C164)),Order_Form!$B:$Q,10,FALSE)),"")</f>
        <v/>
      </c>
      <c r="N164" s="35" t="str">
        <f>IF(ISNUMBER(SMALL(Order_Form!$C:$C,1+($C164))),(VLOOKUP(SMALL(Order_Form!$C:$C,1+($C164)),Order_Form!$B:$Q,11,FALSE)),"")</f>
        <v/>
      </c>
      <c r="O164" s="35" t="str">
        <f>IF(ISNUMBER(SMALL(Order_Form!$C:$C,1+($C164))),(VLOOKUP(SMALL(Order_Form!$C:$C,1+($C164)),Order_Form!$B:$Q,12,FALSE)),"")</f>
        <v/>
      </c>
      <c r="P164" s="35" t="str">
        <f>IF(ISNUMBER(SMALL(Order_Form!$C:$C,1+($C164))),(VLOOKUP(SMALL(Order_Form!$C:$C,1+($C164)),Order_Form!$B:$Q,13,FALSE)),"")</f>
        <v/>
      </c>
      <c r="Q164" s="35" t="str">
        <f>IF(ISNUMBER(SMALL(Order_Form!$C:$C,1+($C164))),(VLOOKUP(SMALL(Order_Form!$C:$C,1+($C164)),Order_Form!$B:$Q,14,FALSE)),"")</f>
        <v/>
      </c>
      <c r="R164" s="35" t="str">
        <f>IF(ISNUMBER(SMALL(Order_Form!$C:$C,1+($C164))),(VLOOKUP(SMALL(Order_Form!$C:$C,1+($C164)),Order_Form!$B:$Q,15,FALSE)),"")</f>
        <v/>
      </c>
      <c r="U164" s="14">
        <f t="shared" si="6"/>
        <v>0</v>
      </c>
      <c r="V164" s="14">
        <f t="shared" si="7"/>
        <v>0</v>
      </c>
      <c r="W164" s="14">
        <f t="shared" si="8"/>
        <v>0</v>
      </c>
    </row>
    <row r="165" spans="3:23" ht="22.9" customHeight="1" x14ac:dyDescent="0.2">
      <c r="C165" s="14">
        <v>147</v>
      </c>
      <c r="D165" s="15" t="str">
        <f>IF(ISNUMBER(SMALL(Order_Form!$C:$C,1+($C165))),(VLOOKUP(SMALL(Order_Form!$C:$C,1+($C165)),Order_Form!$B:$Q,3,FALSE)),"")</f>
        <v/>
      </c>
      <c r="E165" s="35" t="str">
        <f>IF(ISNUMBER(SMALL(Order_Form!$C:$C,1+($C165))),(VLOOKUP(SMALL(Order_Form!$C:$C,1+($C165)),Order_Form!$B:$Q,4,FALSE)),"")</f>
        <v/>
      </c>
      <c r="F165" s="35" t="str">
        <f>IF(ISNUMBER(SMALL(Order_Form!$C:$C,1+($C165))),(VLOOKUP(SMALL(Order_Form!$C:$C,1+($C165)),Order_Form!$B:$Q,5,FALSE)),"")</f>
        <v/>
      </c>
      <c r="G165" s="35" t="str">
        <f>IF(ISNUMBER(SMALL(Order_Form!$C:$C,1+($C165))),(VLOOKUP(SMALL(Order_Form!$C:$C,1+($C165)),Order_Form!$B:$Q,6,FALSE)),"")</f>
        <v/>
      </c>
      <c r="H165" s="32" t="str">
        <f>IF(ISNUMBER(SMALL(Order_Form!$C:$C,1+($C165))),(VLOOKUP(SMALL(Order_Form!$C:$C,1+($C165)),Order_Form!$B:$Q,7,FALSE)),"")</f>
        <v/>
      </c>
      <c r="I165" s="15"/>
      <c r="J165" s="15"/>
      <c r="K165" s="35" t="str">
        <f>IF(ISNUMBER(SMALL(Order_Form!$C:$C,1+($C165))),(VLOOKUP(SMALL(Order_Form!$C:$C,1+($C165)),Order_Form!$B:$Q,8,FALSE)),"")</f>
        <v/>
      </c>
      <c r="L165" s="35" t="str">
        <f>IF(ISNUMBER(SMALL(Order_Form!$C:$C,1+($C165))),(VLOOKUP(SMALL(Order_Form!$C:$C,1+($C165)),Order_Form!$B:$Q,9,FALSE)),"")</f>
        <v/>
      </c>
      <c r="M165" s="35" t="str">
        <f>IF(ISNUMBER(SMALL(Order_Form!$C:$C,1+($C165))),(VLOOKUP(SMALL(Order_Form!$C:$C,1+($C165)),Order_Form!$B:$Q,10,FALSE)),"")</f>
        <v/>
      </c>
      <c r="N165" s="35" t="str">
        <f>IF(ISNUMBER(SMALL(Order_Form!$C:$C,1+($C165))),(VLOOKUP(SMALL(Order_Form!$C:$C,1+($C165)),Order_Form!$B:$Q,11,FALSE)),"")</f>
        <v/>
      </c>
      <c r="O165" s="35" t="str">
        <f>IF(ISNUMBER(SMALL(Order_Form!$C:$C,1+($C165))),(VLOOKUP(SMALL(Order_Form!$C:$C,1+($C165)),Order_Form!$B:$Q,12,FALSE)),"")</f>
        <v/>
      </c>
      <c r="P165" s="35" t="str">
        <f>IF(ISNUMBER(SMALL(Order_Form!$C:$C,1+($C165))),(VLOOKUP(SMALL(Order_Form!$C:$C,1+($C165)),Order_Form!$B:$Q,13,FALSE)),"")</f>
        <v/>
      </c>
      <c r="Q165" s="35" t="str">
        <f>IF(ISNUMBER(SMALL(Order_Form!$C:$C,1+($C165))),(VLOOKUP(SMALL(Order_Form!$C:$C,1+($C165)),Order_Form!$B:$Q,14,FALSE)),"")</f>
        <v/>
      </c>
      <c r="R165" s="35" t="str">
        <f>IF(ISNUMBER(SMALL(Order_Form!$C:$C,1+($C165))),(VLOOKUP(SMALL(Order_Form!$C:$C,1+($C165)),Order_Form!$B:$Q,15,FALSE)),"")</f>
        <v/>
      </c>
      <c r="U165" s="14">
        <f t="shared" si="6"/>
        <v>0</v>
      </c>
      <c r="V165" s="14">
        <f t="shared" si="7"/>
        <v>0</v>
      </c>
      <c r="W165" s="14">
        <f t="shared" si="8"/>
        <v>0</v>
      </c>
    </row>
    <row r="166" spans="3:23" ht="22.9" customHeight="1" x14ac:dyDescent="0.2">
      <c r="C166" s="14">
        <v>148</v>
      </c>
      <c r="D166" s="15" t="str">
        <f>IF(ISNUMBER(SMALL(Order_Form!$C:$C,1+($C166))),(VLOOKUP(SMALL(Order_Form!$C:$C,1+($C166)),Order_Form!$B:$Q,3,FALSE)),"")</f>
        <v/>
      </c>
      <c r="E166" s="35" t="str">
        <f>IF(ISNUMBER(SMALL(Order_Form!$C:$C,1+($C166))),(VLOOKUP(SMALL(Order_Form!$C:$C,1+($C166)),Order_Form!$B:$Q,4,FALSE)),"")</f>
        <v/>
      </c>
      <c r="F166" s="35" t="str">
        <f>IF(ISNUMBER(SMALL(Order_Form!$C:$C,1+($C166))),(VLOOKUP(SMALL(Order_Form!$C:$C,1+($C166)),Order_Form!$B:$Q,5,FALSE)),"")</f>
        <v/>
      </c>
      <c r="G166" s="35" t="str">
        <f>IF(ISNUMBER(SMALL(Order_Form!$C:$C,1+($C166))),(VLOOKUP(SMALL(Order_Form!$C:$C,1+($C166)),Order_Form!$B:$Q,6,FALSE)),"")</f>
        <v/>
      </c>
      <c r="H166" s="32" t="str">
        <f>IF(ISNUMBER(SMALL(Order_Form!$C:$C,1+($C166))),(VLOOKUP(SMALL(Order_Form!$C:$C,1+($C166)),Order_Form!$B:$Q,7,FALSE)),"")</f>
        <v/>
      </c>
      <c r="I166" s="15"/>
      <c r="J166" s="15"/>
      <c r="K166" s="35" t="str">
        <f>IF(ISNUMBER(SMALL(Order_Form!$C:$C,1+($C166))),(VLOOKUP(SMALL(Order_Form!$C:$C,1+($C166)),Order_Form!$B:$Q,8,FALSE)),"")</f>
        <v/>
      </c>
      <c r="L166" s="35" t="str">
        <f>IF(ISNUMBER(SMALL(Order_Form!$C:$C,1+($C166))),(VLOOKUP(SMALL(Order_Form!$C:$C,1+($C166)),Order_Form!$B:$Q,9,FALSE)),"")</f>
        <v/>
      </c>
      <c r="M166" s="35" t="str">
        <f>IF(ISNUMBER(SMALL(Order_Form!$C:$C,1+($C166))),(VLOOKUP(SMALL(Order_Form!$C:$C,1+($C166)),Order_Form!$B:$Q,10,FALSE)),"")</f>
        <v/>
      </c>
      <c r="N166" s="35" t="str">
        <f>IF(ISNUMBER(SMALL(Order_Form!$C:$C,1+($C166))),(VLOOKUP(SMALL(Order_Form!$C:$C,1+($C166)),Order_Form!$B:$Q,11,FALSE)),"")</f>
        <v/>
      </c>
      <c r="O166" s="35" t="str">
        <f>IF(ISNUMBER(SMALL(Order_Form!$C:$C,1+($C166))),(VLOOKUP(SMALL(Order_Form!$C:$C,1+($C166)),Order_Form!$B:$Q,12,FALSE)),"")</f>
        <v/>
      </c>
      <c r="P166" s="35" t="str">
        <f>IF(ISNUMBER(SMALL(Order_Form!$C:$C,1+($C166))),(VLOOKUP(SMALL(Order_Form!$C:$C,1+($C166)),Order_Form!$B:$Q,13,FALSE)),"")</f>
        <v/>
      </c>
      <c r="Q166" s="35" t="str">
        <f>IF(ISNUMBER(SMALL(Order_Form!$C:$C,1+($C166))),(VLOOKUP(SMALL(Order_Form!$C:$C,1+($C166)),Order_Form!$B:$Q,14,FALSE)),"")</f>
        <v/>
      </c>
      <c r="R166" s="35" t="str">
        <f>IF(ISNUMBER(SMALL(Order_Form!$C:$C,1+($C166))),(VLOOKUP(SMALL(Order_Form!$C:$C,1+($C166)),Order_Form!$B:$Q,15,FALSE)),"")</f>
        <v/>
      </c>
      <c r="U166" s="14">
        <f t="shared" si="6"/>
        <v>0</v>
      </c>
      <c r="V166" s="14">
        <f t="shared" si="7"/>
        <v>0</v>
      </c>
      <c r="W166" s="14">
        <f t="shared" si="8"/>
        <v>0</v>
      </c>
    </row>
    <row r="167" spans="3:23" ht="22.9" customHeight="1" x14ac:dyDescent="0.2">
      <c r="C167" s="14">
        <v>149</v>
      </c>
      <c r="D167" s="15" t="str">
        <f>IF(ISNUMBER(SMALL(Order_Form!$C:$C,1+($C167))),(VLOOKUP(SMALL(Order_Form!$C:$C,1+($C167)),Order_Form!$B:$Q,3,FALSE)),"")</f>
        <v/>
      </c>
      <c r="E167" s="35" t="str">
        <f>IF(ISNUMBER(SMALL(Order_Form!$C:$C,1+($C167))),(VLOOKUP(SMALL(Order_Form!$C:$C,1+($C167)),Order_Form!$B:$Q,4,FALSE)),"")</f>
        <v/>
      </c>
      <c r="F167" s="35" t="str">
        <f>IF(ISNUMBER(SMALL(Order_Form!$C:$C,1+($C167))),(VLOOKUP(SMALL(Order_Form!$C:$C,1+($C167)),Order_Form!$B:$Q,5,FALSE)),"")</f>
        <v/>
      </c>
      <c r="G167" s="35" t="str">
        <f>IF(ISNUMBER(SMALL(Order_Form!$C:$C,1+($C167))),(VLOOKUP(SMALL(Order_Form!$C:$C,1+($C167)),Order_Form!$B:$Q,6,FALSE)),"")</f>
        <v/>
      </c>
      <c r="H167" s="32" t="str">
        <f>IF(ISNUMBER(SMALL(Order_Form!$C:$C,1+($C167))),(VLOOKUP(SMALL(Order_Form!$C:$C,1+($C167)),Order_Form!$B:$Q,7,FALSE)),"")</f>
        <v/>
      </c>
      <c r="I167" s="15"/>
      <c r="J167" s="15"/>
      <c r="K167" s="35" t="str">
        <f>IF(ISNUMBER(SMALL(Order_Form!$C:$C,1+($C167))),(VLOOKUP(SMALL(Order_Form!$C:$C,1+($C167)),Order_Form!$B:$Q,8,FALSE)),"")</f>
        <v/>
      </c>
      <c r="L167" s="35" t="str">
        <f>IF(ISNUMBER(SMALL(Order_Form!$C:$C,1+($C167))),(VLOOKUP(SMALL(Order_Form!$C:$C,1+($C167)),Order_Form!$B:$Q,9,FALSE)),"")</f>
        <v/>
      </c>
      <c r="M167" s="35" t="str">
        <f>IF(ISNUMBER(SMALL(Order_Form!$C:$C,1+($C167))),(VLOOKUP(SMALL(Order_Form!$C:$C,1+($C167)),Order_Form!$B:$Q,10,FALSE)),"")</f>
        <v/>
      </c>
      <c r="N167" s="35" t="str">
        <f>IF(ISNUMBER(SMALL(Order_Form!$C:$C,1+($C167))),(VLOOKUP(SMALL(Order_Form!$C:$C,1+($C167)),Order_Form!$B:$Q,11,FALSE)),"")</f>
        <v/>
      </c>
      <c r="O167" s="35" t="str">
        <f>IF(ISNUMBER(SMALL(Order_Form!$C:$C,1+($C167))),(VLOOKUP(SMALL(Order_Form!$C:$C,1+($C167)),Order_Form!$B:$Q,12,FALSE)),"")</f>
        <v/>
      </c>
      <c r="P167" s="35" t="str">
        <f>IF(ISNUMBER(SMALL(Order_Form!$C:$C,1+($C167))),(VLOOKUP(SMALL(Order_Form!$C:$C,1+($C167)),Order_Form!$B:$Q,13,FALSE)),"")</f>
        <v/>
      </c>
      <c r="Q167" s="35" t="str">
        <f>IF(ISNUMBER(SMALL(Order_Form!$C:$C,1+($C167))),(VLOOKUP(SMALL(Order_Form!$C:$C,1+($C167)),Order_Form!$B:$Q,14,FALSE)),"")</f>
        <v/>
      </c>
      <c r="R167" s="35" t="str">
        <f>IF(ISNUMBER(SMALL(Order_Form!$C:$C,1+($C167))),(VLOOKUP(SMALL(Order_Form!$C:$C,1+($C167)),Order_Form!$B:$Q,15,FALSE)),"")</f>
        <v/>
      </c>
      <c r="U167" s="14">
        <f t="shared" si="6"/>
        <v>0</v>
      </c>
      <c r="V167" s="14">
        <f t="shared" si="7"/>
        <v>0</v>
      </c>
      <c r="W167" s="14">
        <f t="shared" si="8"/>
        <v>0</v>
      </c>
    </row>
    <row r="168" spans="3:23" ht="22.9" customHeight="1" x14ac:dyDescent="0.2">
      <c r="C168" s="14">
        <v>150</v>
      </c>
      <c r="D168" s="15" t="str">
        <f>IF(ISNUMBER(SMALL(Order_Form!$C:$C,1+($C168))),(VLOOKUP(SMALL(Order_Form!$C:$C,1+($C168)),Order_Form!$B:$Q,3,FALSE)),"")</f>
        <v/>
      </c>
      <c r="E168" s="35" t="str">
        <f>IF(ISNUMBER(SMALL(Order_Form!$C:$C,1+($C168))),(VLOOKUP(SMALL(Order_Form!$C:$C,1+($C168)),Order_Form!$B:$Q,4,FALSE)),"")</f>
        <v/>
      </c>
      <c r="F168" s="35" t="str">
        <f>IF(ISNUMBER(SMALL(Order_Form!$C:$C,1+($C168))),(VLOOKUP(SMALL(Order_Form!$C:$C,1+($C168)),Order_Form!$B:$Q,5,FALSE)),"")</f>
        <v/>
      </c>
      <c r="G168" s="35" t="str">
        <f>IF(ISNUMBER(SMALL(Order_Form!$C:$C,1+($C168))),(VLOOKUP(SMALL(Order_Form!$C:$C,1+($C168)),Order_Form!$B:$Q,6,FALSE)),"")</f>
        <v/>
      </c>
      <c r="H168" s="32" t="str">
        <f>IF(ISNUMBER(SMALL(Order_Form!$C:$C,1+($C168))),(VLOOKUP(SMALL(Order_Form!$C:$C,1+($C168)),Order_Form!$B:$Q,7,FALSE)),"")</f>
        <v/>
      </c>
      <c r="I168" s="15"/>
      <c r="J168" s="15"/>
      <c r="K168" s="35" t="str">
        <f>IF(ISNUMBER(SMALL(Order_Form!$C:$C,1+($C168))),(VLOOKUP(SMALL(Order_Form!$C:$C,1+($C168)),Order_Form!$B:$Q,8,FALSE)),"")</f>
        <v/>
      </c>
      <c r="L168" s="35" t="str">
        <f>IF(ISNUMBER(SMALL(Order_Form!$C:$C,1+($C168))),(VLOOKUP(SMALL(Order_Form!$C:$C,1+($C168)),Order_Form!$B:$Q,9,FALSE)),"")</f>
        <v/>
      </c>
      <c r="M168" s="35" t="str">
        <f>IF(ISNUMBER(SMALL(Order_Form!$C:$C,1+($C168))),(VLOOKUP(SMALL(Order_Form!$C:$C,1+($C168)),Order_Form!$B:$Q,10,FALSE)),"")</f>
        <v/>
      </c>
      <c r="N168" s="35" t="str">
        <f>IF(ISNUMBER(SMALL(Order_Form!$C:$C,1+($C168))),(VLOOKUP(SMALL(Order_Form!$C:$C,1+($C168)),Order_Form!$B:$Q,11,FALSE)),"")</f>
        <v/>
      </c>
      <c r="O168" s="35" t="str">
        <f>IF(ISNUMBER(SMALL(Order_Form!$C:$C,1+($C168))),(VLOOKUP(SMALL(Order_Form!$C:$C,1+($C168)),Order_Form!$B:$Q,12,FALSE)),"")</f>
        <v/>
      </c>
      <c r="P168" s="35" t="str">
        <f>IF(ISNUMBER(SMALL(Order_Form!$C:$C,1+($C168))),(VLOOKUP(SMALL(Order_Form!$C:$C,1+($C168)),Order_Form!$B:$Q,13,FALSE)),"")</f>
        <v/>
      </c>
      <c r="Q168" s="35" t="str">
        <f>IF(ISNUMBER(SMALL(Order_Form!$C:$C,1+($C168))),(VLOOKUP(SMALL(Order_Form!$C:$C,1+($C168)),Order_Form!$B:$Q,14,FALSE)),"")</f>
        <v/>
      </c>
      <c r="R168" s="35" t="str">
        <f>IF(ISNUMBER(SMALL(Order_Form!$C:$C,1+($C168))),(VLOOKUP(SMALL(Order_Form!$C:$C,1+($C168)),Order_Form!$B:$Q,15,FALSE)),"")</f>
        <v/>
      </c>
      <c r="U168" s="14">
        <f t="shared" si="6"/>
        <v>0</v>
      </c>
      <c r="V168" s="14">
        <f t="shared" si="7"/>
        <v>0</v>
      </c>
      <c r="W168" s="14">
        <f t="shared" si="8"/>
        <v>0</v>
      </c>
    </row>
    <row r="169" spans="3:23" ht="22.9" customHeight="1" x14ac:dyDescent="0.2">
      <c r="C169" s="14">
        <v>151</v>
      </c>
      <c r="D169" s="15" t="str">
        <f>IF(ISNUMBER(SMALL(Order_Form!$C:$C,1+($C169))),(VLOOKUP(SMALL(Order_Form!$C:$C,1+($C169)),Order_Form!$B:$Q,3,FALSE)),"")</f>
        <v/>
      </c>
      <c r="E169" s="35" t="str">
        <f>IF(ISNUMBER(SMALL(Order_Form!$C:$C,1+($C169))),(VLOOKUP(SMALL(Order_Form!$C:$C,1+($C169)),Order_Form!$B:$Q,4,FALSE)),"")</f>
        <v/>
      </c>
      <c r="F169" s="35" t="str">
        <f>IF(ISNUMBER(SMALL(Order_Form!$C:$C,1+($C169))),(VLOOKUP(SMALL(Order_Form!$C:$C,1+($C169)),Order_Form!$B:$Q,5,FALSE)),"")</f>
        <v/>
      </c>
      <c r="G169" s="35" t="str">
        <f>IF(ISNUMBER(SMALL(Order_Form!$C:$C,1+($C169))),(VLOOKUP(SMALL(Order_Form!$C:$C,1+($C169)),Order_Form!$B:$Q,6,FALSE)),"")</f>
        <v/>
      </c>
      <c r="H169" s="32" t="str">
        <f>IF(ISNUMBER(SMALL(Order_Form!$C:$C,1+($C169))),(VLOOKUP(SMALL(Order_Form!$C:$C,1+($C169)),Order_Form!$B:$Q,7,FALSE)),"")</f>
        <v/>
      </c>
      <c r="I169" s="15"/>
      <c r="J169" s="15"/>
      <c r="K169" s="35" t="str">
        <f>IF(ISNUMBER(SMALL(Order_Form!$C:$C,1+($C169))),(VLOOKUP(SMALL(Order_Form!$C:$C,1+($C169)),Order_Form!$B:$Q,8,FALSE)),"")</f>
        <v/>
      </c>
      <c r="L169" s="35" t="str">
        <f>IF(ISNUMBER(SMALL(Order_Form!$C:$C,1+($C169))),(VLOOKUP(SMALL(Order_Form!$C:$C,1+($C169)),Order_Form!$B:$Q,9,FALSE)),"")</f>
        <v/>
      </c>
      <c r="M169" s="35" t="str">
        <f>IF(ISNUMBER(SMALL(Order_Form!$C:$C,1+($C169))),(VLOOKUP(SMALL(Order_Form!$C:$C,1+($C169)),Order_Form!$B:$Q,10,FALSE)),"")</f>
        <v/>
      </c>
      <c r="N169" s="35" t="str">
        <f>IF(ISNUMBER(SMALL(Order_Form!$C:$C,1+($C169))),(VLOOKUP(SMALL(Order_Form!$C:$C,1+($C169)),Order_Form!$B:$Q,11,FALSE)),"")</f>
        <v/>
      </c>
      <c r="O169" s="35" t="str">
        <f>IF(ISNUMBER(SMALL(Order_Form!$C:$C,1+($C169))),(VLOOKUP(SMALL(Order_Form!$C:$C,1+($C169)),Order_Form!$B:$Q,12,FALSE)),"")</f>
        <v/>
      </c>
      <c r="P169" s="35" t="str">
        <f>IF(ISNUMBER(SMALL(Order_Form!$C:$C,1+($C169))),(VLOOKUP(SMALL(Order_Form!$C:$C,1+($C169)),Order_Form!$B:$Q,13,FALSE)),"")</f>
        <v/>
      </c>
      <c r="Q169" s="35" t="str">
        <f>IF(ISNUMBER(SMALL(Order_Form!$C:$C,1+($C169))),(VLOOKUP(SMALL(Order_Form!$C:$C,1+($C169)),Order_Form!$B:$Q,14,FALSE)),"")</f>
        <v/>
      </c>
      <c r="R169" s="35" t="str">
        <f>IF(ISNUMBER(SMALL(Order_Form!$C:$C,1+($C169))),(VLOOKUP(SMALL(Order_Form!$C:$C,1+($C169)),Order_Form!$B:$Q,15,FALSE)),"")</f>
        <v/>
      </c>
      <c r="U169" s="14">
        <f t="shared" si="6"/>
        <v>0</v>
      </c>
      <c r="V169" s="14">
        <f t="shared" si="7"/>
        <v>0</v>
      </c>
      <c r="W169" s="14">
        <f t="shared" si="8"/>
        <v>0</v>
      </c>
    </row>
    <row r="170" spans="3:23" ht="22.9" customHeight="1" x14ac:dyDescent="0.2">
      <c r="C170" s="14">
        <v>152</v>
      </c>
      <c r="D170" s="15" t="str">
        <f>IF(ISNUMBER(SMALL(Order_Form!$C:$C,1+($C170))),(VLOOKUP(SMALL(Order_Form!$C:$C,1+($C170)),Order_Form!$B:$Q,3,FALSE)),"")</f>
        <v/>
      </c>
      <c r="E170" s="35" t="str">
        <f>IF(ISNUMBER(SMALL(Order_Form!$C:$C,1+($C170))),(VLOOKUP(SMALL(Order_Form!$C:$C,1+($C170)),Order_Form!$B:$Q,4,FALSE)),"")</f>
        <v/>
      </c>
      <c r="F170" s="35" t="str">
        <f>IF(ISNUMBER(SMALL(Order_Form!$C:$C,1+($C170))),(VLOOKUP(SMALL(Order_Form!$C:$C,1+($C170)),Order_Form!$B:$Q,5,FALSE)),"")</f>
        <v/>
      </c>
      <c r="G170" s="35" t="str">
        <f>IF(ISNUMBER(SMALL(Order_Form!$C:$C,1+($C170))),(VLOOKUP(SMALL(Order_Form!$C:$C,1+($C170)),Order_Form!$B:$Q,6,FALSE)),"")</f>
        <v/>
      </c>
      <c r="H170" s="32" t="str">
        <f>IF(ISNUMBER(SMALL(Order_Form!$C:$C,1+($C170))),(VLOOKUP(SMALL(Order_Form!$C:$C,1+($C170)),Order_Form!$B:$Q,7,FALSE)),"")</f>
        <v/>
      </c>
      <c r="I170" s="15"/>
      <c r="J170" s="15"/>
      <c r="K170" s="35" t="str">
        <f>IF(ISNUMBER(SMALL(Order_Form!$C:$C,1+($C170))),(VLOOKUP(SMALL(Order_Form!$C:$C,1+($C170)),Order_Form!$B:$Q,8,FALSE)),"")</f>
        <v/>
      </c>
      <c r="L170" s="35" t="str">
        <f>IF(ISNUMBER(SMALL(Order_Form!$C:$C,1+($C170))),(VLOOKUP(SMALL(Order_Form!$C:$C,1+($C170)),Order_Form!$B:$Q,9,FALSE)),"")</f>
        <v/>
      </c>
      <c r="M170" s="35" t="str">
        <f>IF(ISNUMBER(SMALL(Order_Form!$C:$C,1+($C170))),(VLOOKUP(SMALL(Order_Form!$C:$C,1+($C170)),Order_Form!$B:$Q,10,FALSE)),"")</f>
        <v/>
      </c>
      <c r="N170" s="35" t="str">
        <f>IF(ISNUMBER(SMALL(Order_Form!$C:$C,1+($C170))),(VLOOKUP(SMALL(Order_Form!$C:$C,1+($C170)),Order_Form!$B:$Q,11,FALSE)),"")</f>
        <v/>
      </c>
      <c r="O170" s="35" t="str">
        <f>IF(ISNUMBER(SMALL(Order_Form!$C:$C,1+($C170))),(VLOOKUP(SMALL(Order_Form!$C:$C,1+($C170)),Order_Form!$B:$Q,12,FALSE)),"")</f>
        <v/>
      </c>
      <c r="P170" s="35" t="str">
        <f>IF(ISNUMBER(SMALL(Order_Form!$C:$C,1+($C170))),(VLOOKUP(SMALL(Order_Form!$C:$C,1+($C170)),Order_Form!$B:$Q,13,FALSE)),"")</f>
        <v/>
      </c>
      <c r="Q170" s="35" t="str">
        <f>IF(ISNUMBER(SMALL(Order_Form!$C:$C,1+($C170))),(VLOOKUP(SMALL(Order_Form!$C:$C,1+($C170)),Order_Form!$B:$Q,14,FALSE)),"")</f>
        <v/>
      </c>
      <c r="R170" s="35" t="str">
        <f>IF(ISNUMBER(SMALL(Order_Form!$C:$C,1+($C170))),(VLOOKUP(SMALL(Order_Form!$C:$C,1+($C170)),Order_Form!$B:$Q,15,FALSE)),"")</f>
        <v/>
      </c>
      <c r="U170" s="14">
        <f t="shared" si="6"/>
        <v>0</v>
      </c>
      <c r="V170" s="14">
        <f t="shared" si="7"/>
        <v>0</v>
      </c>
      <c r="W170" s="14">
        <f t="shared" si="8"/>
        <v>0</v>
      </c>
    </row>
    <row r="171" spans="3:23" ht="22.9" customHeight="1" x14ac:dyDescent="0.2">
      <c r="C171" s="14">
        <v>153</v>
      </c>
      <c r="D171" s="15" t="str">
        <f>IF(ISNUMBER(SMALL(Order_Form!$C:$C,1+($C171))),(VLOOKUP(SMALL(Order_Form!$C:$C,1+($C171)),Order_Form!$B:$Q,3,FALSE)),"")</f>
        <v/>
      </c>
      <c r="E171" s="35" t="str">
        <f>IF(ISNUMBER(SMALL(Order_Form!$C:$C,1+($C171))),(VLOOKUP(SMALL(Order_Form!$C:$C,1+($C171)),Order_Form!$B:$Q,4,FALSE)),"")</f>
        <v/>
      </c>
      <c r="F171" s="35" t="str">
        <f>IF(ISNUMBER(SMALL(Order_Form!$C:$C,1+($C171))),(VLOOKUP(SMALL(Order_Form!$C:$C,1+($C171)),Order_Form!$B:$Q,5,FALSE)),"")</f>
        <v/>
      </c>
      <c r="G171" s="35" t="str">
        <f>IF(ISNUMBER(SMALL(Order_Form!$C:$C,1+($C171))),(VLOOKUP(SMALL(Order_Form!$C:$C,1+($C171)),Order_Form!$B:$Q,6,FALSE)),"")</f>
        <v/>
      </c>
      <c r="H171" s="32" t="str">
        <f>IF(ISNUMBER(SMALL(Order_Form!$C:$C,1+($C171))),(VLOOKUP(SMALL(Order_Form!$C:$C,1+($C171)),Order_Form!$B:$Q,7,FALSE)),"")</f>
        <v/>
      </c>
      <c r="I171" s="15"/>
      <c r="J171" s="15"/>
      <c r="K171" s="35" t="str">
        <f>IF(ISNUMBER(SMALL(Order_Form!$C:$C,1+($C171))),(VLOOKUP(SMALL(Order_Form!$C:$C,1+($C171)),Order_Form!$B:$Q,8,FALSE)),"")</f>
        <v/>
      </c>
      <c r="L171" s="35" t="str">
        <f>IF(ISNUMBER(SMALL(Order_Form!$C:$C,1+($C171))),(VLOOKUP(SMALL(Order_Form!$C:$C,1+($C171)),Order_Form!$B:$Q,9,FALSE)),"")</f>
        <v/>
      </c>
      <c r="M171" s="35" t="str">
        <f>IF(ISNUMBER(SMALL(Order_Form!$C:$C,1+($C171))),(VLOOKUP(SMALL(Order_Form!$C:$C,1+($C171)),Order_Form!$B:$Q,10,FALSE)),"")</f>
        <v/>
      </c>
      <c r="N171" s="35" t="str">
        <f>IF(ISNUMBER(SMALL(Order_Form!$C:$C,1+($C171))),(VLOOKUP(SMALL(Order_Form!$C:$C,1+($C171)),Order_Form!$B:$Q,11,FALSE)),"")</f>
        <v/>
      </c>
      <c r="O171" s="35" t="str">
        <f>IF(ISNUMBER(SMALL(Order_Form!$C:$C,1+($C171))),(VLOOKUP(SMALL(Order_Form!$C:$C,1+($C171)),Order_Form!$B:$Q,12,FALSE)),"")</f>
        <v/>
      </c>
      <c r="P171" s="35" t="str">
        <f>IF(ISNUMBER(SMALL(Order_Form!$C:$C,1+($C171))),(VLOOKUP(SMALL(Order_Form!$C:$C,1+($C171)),Order_Form!$B:$Q,13,FALSE)),"")</f>
        <v/>
      </c>
      <c r="Q171" s="35" t="str">
        <f>IF(ISNUMBER(SMALL(Order_Form!$C:$C,1+($C171))),(VLOOKUP(SMALL(Order_Form!$C:$C,1+($C171)),Order_Form!$B:$Q,14,FALSE)),"")</f>
        <v/>
      </c>
      <c r="R171" s="35" t="str">
        <f>IF(ISNUMBER(SMALL(Order_Form!$C:$C,1+($C171))),(VLOOKUP(SMALL(Order_Form!$C:$C,1+($C171)),Order_Form!$B:$Q,15,FALSE)),"")</f>
        <v/>
      </c>
      <c r="U171" s="14">
        <f t="shared" si="6"/>
        <v>0</v>
      </c>
      <c r="V171" s="14">
        <f t="shared" si="7"/>
        <v>0</v>
      </c>
      <c r="W171" s="14">
        <f t="shared" si="8"/>
        <v>0</v>
      </c>
    </row>
    <row r="172" spans="3:23" ht="22.9" customHeight="1" x14ac:dyDescent="0.2">
      <c r="C172" s="14">
        <v>154</v>
      </c>
      <c r="D172" s="15" t="str">
        <f>IF(ISNUMBER(SMALL(Order_Form!$C:$C,1+($C172))),(VLOOKUP(SMALL(Order_Form!$C:$C,1+($C172)),Order_Form!$B:$Q,3,FALSE)),"")</f>
        <v/>
      </c>
      <c r="E172" s="35" t="str">
        <f>IF(ISNUMBER(SMALL(Order_Form!$C:$C,1+($C172))),(VLOOKUP(SMALL(Order_Form!$C:$C,1+($C172)),Order_Form!$B:$Q,4,FALSE)),"")</f>
        <v/>
      </c>
      <c r="F172" s="35" t="str">
        <f>IF(ISNUMBER(SMALL(Order_Form!$C:$C,1+($C172))),(VLOOKUP(SMALL(Order_Form!$C:$C,1+($C172)),Order_Form!$B:$Q,5,FALSE)),"")</f>
        <v/>
      </c>
      <c r="G172" s="35" t="str">
        <f>IF(ISNUMBER(SMALL(Order_Form!$C:$C,1+($C172))),(VLOOKUP(SMALL(Order_Form!$C:$C,1+($C172)),Order_Form!$B:$Q,6,FALSE)),"")</f>
        <v/>
      </c>
      <c r="H172" s="32" t="str">
        <f>IF(ISNUMBER(SMALL(Order_Form!$C:$C,1+($C172))),(VLOOKUP(SMALL(Order_Form!$C:$C,1+($C172)),Order_Form!$B:$Q,7,FALSE)),"")</f>
        <v/>
      </c>
      <c r="I172" s="15"/>
      <c r="J172" s="15"/>
      <c r="K172" s="35" t="str">
        <f>IF(ISNUMBER(SMALL(Order_Form!$C:$C,1+($C172))),(VLOOKUP(SMALL(Order_Form!$C:$C,1+($C172)),Order_Form!$B:$Q,8,FALSE)),"")</f>
        <v/>
      </c>
      <c r="L172" s="35" t="str">
        <f>IF(ISNUMBER(SMALL(Order_Form!$C:$C,1+($C172))),(VLOOKUP(SMALL(Order_Form!$C:$C,1+($C172)),Order_Form!$B:$Q,9,FALSE)),"")</f>
        <v/>
      </c>
      <c r="M172" s="35" t="str">
        <f>IF(ISNUMBER(SMALL(Order_Form!$C:$C,1+($C172))),(VLOOKUP(SMALL(Order_Form!$C:$C,1+($C172)),Order_Form!$B:$Q,10,FALSE)),"")</f>
        <v/>
      </c>
      <c r="N172" s="35" t="str">
        <f>IF(ISNUMBER(SMALL(Order_Form!$C:$C,1+($C172))),(VLOOKUP(SMALL(Order_Form!$C:$C,1+($C172)),Order_Form!$B:$Q,11,FALSE)),"")</f>
        <v/>
      </c>
      <c r="O172" s="35" t="str">
        <f>IF(ISNUMBER(SMALL(Order_Form!$C:$C,1+($C172))),(VLOOKUP(SMALL(Order_Form!$C:$C,1+($C172)),Order_Form!$B:$Q,12,FALSE)),"")</f>
        <v/>
      </c>
      <c r="P172" s="35" t="str">
        <f>IF(ISNUMBER(SMALL(Order_Form!$C:$C,1+($C172))),(VLOOKUP(SMALL(Order_Form!$C:$C,1+($C172)),Order_Form!$B:$Q,13,FALSE)),"")</f>
        <v/>
      </c>
      <c r="Q172" s="35" t="str">
        <f>IF(ISNUMBER(SMALL(Order_Form!$C:$C,1+($C172))),(VLOOKUP(SMALL(Order_Form!$C:$C,1+($C172)),Order_Form!$B:$Q,14,FALSE)),"")</f>
        <v/>
      </c>
      <c r="R172" s="35" t="str">
        <f>IF(ISNUMBER(SMALL(Order_Form!$C:$C,1+($C172))),(VLOOKUP(SMALL(Order_Form!$C:$C,1+($C172)),Order_Form!$B:$Q,15,FALSE)),"")</f>
        <v/>
      </c>
      <c r="U172" s="14">
        <f t="shared" si="6"/>
        <v>0</v>
      </c>
      <c r="V172" s="14">
        <f t="shared" si="7"/>
        <v>0</v>
      </c>
      <c r="W172" s="14">
        <f t="shared" si="8"/>
        <v>0</v>
      </c>
    </row>
    <row r="173" spans="3:23" ht="22.9" customHeight="1" x14ac:dyDescent="0.2">
      <c r="C173" s="14">
        <v>155</v>
      </c>
      <c r="D173" s="15" t="str">
        <f>IF(ISNUMBER(SMALL(Order_Form!$C:$C,1+($C173))),(VLOOKUP(SMALL(Order_Form!$C:$C,1+($C173)),Order_Form!$B:$Q,3,FALSE)),"")</f>
        <v/>
      </c>
      <c r="E173" s="35" t="str">
        <f>IF(ISNUMBER(SMALL(Order_Form!$C:$C,1+($C173))),(VLOOKUP(SMALL(Order_Form!$C:$C,1+($C173)),Order_Form!$B:$Q,4,FALSE)),"")</f>
        <v/>
      </c>
      <c r="F173" s="35" t="str">
        <f>IF(ISNUMBER(SMALL(Order_Form!$C:$C,1+($C173))),(VLOOKUP(SMALL(Order_Form!$C:$C,1+($C173)),Order_Form!$B:$Q,5,FALSE)),"")</f>
        <v/>
      </c>
      <c r="G173" s="35" t="str">
        <f>IF(ISNUMBER(SMALL(Order_Form!$C:$C,1+($C173))),(VLOOKUP(SMALL(Order_Form!$C:$C,1+($C173)),Order_Form!$B:$Q,6,FALSE)),"")</f>
        <v/>
      </c>
      <c r="H173" s="32" t="str">
        <f>IF(ISNUMBER(SMALL(Order_Form!$C:$C,1+($C173))),(VLOOKUP(SMALL(Order_Form!$C:$C,1+($C173)),Order_Form!$B:$Q,7,FALSE)),"")</f>
        <v/>
      </c>
      <c r="I173" s="15"/>
      <c r="J173" s="15"/>
      <c r="K173" s="35" t="str">
        <f>IF(ISNUMBER(SMALL(Order_Form!$C:$C,1+($C173))),(VLOOKUP(SMALL(Order_Form!$C:$C,1+($C173)),Order_Form!$B:$Q,8,FALSE)),"")</f>
        <v/>
      </c>
      <c r="L173" s="35" t="str">
        <f>IF(ISNUMBER(SMALL(Order_Form!$C:$C,1+($C173))),(VLOOKUP(SMALL(Order_Form!$C:$C,1+($C173)),Order_Form!$B:$Q,9,FALSE)),"")</f>
        <v/>
      </c>
      <c r="M173" s="35" t="str">
        <f>IF(ISNUMBER(SMALL(Order_Form!$C:$C,1+($C173))),(VLOOKUP(SMALL(Order_Form!$C:$C,1+($C173)),Order_Form!$B:$Q,10,FALSE)),"")</f>
        <v/>
      </c>
      <c r="N173" s="35" t="str">
        <f>IF(ISNUMBER(SMALL(Order_Form!$C:$C,1+($C173))),(VLOOKUP(SMALL(Order_Form!$C:$C,1+($C173)),Order_Form!$B:$Q,11,FALSE)),"")</f>
        <v/>
      </c>
      <c r="O173" s="35" t="str">
        <f>IF(ISNUMBER(SMALL(Order_Form!$C:$C,1+($C173))),(VLOOKUP(SMALL(Order_Form!$C:$C,1+($C173)),Order_Form!$B:$Q,12,FALSE)),"")</f>
        <v/>
      </c>
      <c r="P173" s="35" t="str">
        <f>IF(ISNUMBER(SMALL(Order_Form!$C:$C,1+($C173))),(VLOOKUP(SMALL(Order_Form!$C:$C,1+($C173)),Order_Form!$B:$Q,13,FALSE)),"")</f>
        <v/>
      </c>
      <c r="Q173" s="35" t="str">
        <f>IF(ISNUMBER(SMALL(Order_Form!$C:$C,1+($C173))),(VLOOKUP(SMALL(Order_Form!$C:$C,1+($C173)),Order_Form!$B:$Q,14,FALSE)),"")</f>
        <v/>
      </c>
      <c r="R173" s="35" t="str">
        <f>IF(ISNUMBER(SMALL(Order_Form!$C:$C,1+($C173))),(VLOOKUP(SMALL(Order_Form!$C:$C,1+($C173)),Order_Form!$B:$Q,15,FALSE)),"")</f>
        <v/>
      </c>
      <c r="U173" s="14">
        <f t="shared" si="6"/>
        <v>0</v>
      </c>
      <c r="V173" s="14">
        <f t="shared" si="7"/>
        <v>0</v>
      </c>
      <c r="W173" s="14">
        <f t="shared" si="8"/>
        <v>0</v>
      </c>
    </row>
    <row r="174" spans="3:23" ht="22.9" customHeight="1" x14ac:dyDescent="0.2">
      <c r="C174" s="14">
        <v>156</v>
      </c>
      <c r="D174" s="15" t="str">
        <f>IF(ISNUMBER(SMALL(Order_Form!$C:$C,1+($C174))),(VLOOKUP(SMALL(Order_Form!$C:$C,1+($C174)),Order_Form!$B:$Q,3,FALSE)),"")</f>
        <v/>
      </c>
      <c r="E174" s="35" t="str">
        <f>IF(ISNUMBER(SMALL(Order_Form!$C:$C,1+($C174))),(VLOOKUP(SMALL(Order_Form!$C:$C,1+($C174)),Order_Form!$B:$Q,4,FALSE)),"")</f>
        <v/>
      </c>
      <c r="F174" s="35" t="str">
        <f>IF(ISNUMBER(SMALL(Order_Form!$C:$C,1+($C174))),(VLOOKUP(SMALL(Order_Form!$C:$C,1+($C174)),Order_Form!$B:$Q,5,FALSE)),"")</f>
        <v/>
      </c>
      <c r="G174" s="35" t="str">
        <f>IF(ISNUMBER(SMALL(Order_Form!$C:$C,1+($C174))),(VLOOKUP(SMALL(Order_Form!$C:$C,1+($C174)),Order_Form!$B:$Q,6,FALSE)),"")</f>
        <v/>
      </c>
      <c r="H174" s="32" t="str">
        <f>IF(ISNUMBER(SMALL(Order_Form!$C:$C,1+($C174))),(VLOOKUP(SMALL(Order_Form!$C:$C,1+($C174)),Order_Form!$B:$Q,7,FALSE)),"")</f>
        <v/>
      </c>
      <c r="I174" s="15"/>
      <c r="J174" s="15"/>
      <c r="K174" s="35" t="str">
        <f>IF(ISNUMBER(SMALL(Order_Form!$C:$C,1+($C174))),(VLOOKUP(SMALL(Order_Form!$C:$C,1+($C174)),Order_Form!$B:$Q,8,FALSE)),"")</f>
        <v/>
      </c>
      <c r="L174" s="35" t="str">
        <f>IF(ISNUMBER(SMALL(Order_Form!$C:$C,1+($C174))),(VLOOKUP(SMALL(Order_Form!$C:$C,1+($C174)),Order_Form!$B:$Q,9,FALSE)),"")</f>
        <v/>
      </c>
      <c r="M174" s="35" t="str">
        <f>IF(ISNUMBER(SMALL(Order_Form!$C:$C,1+($C174))),(VLOOKUP(SMALL(Order_Form!$C:$C,1+($C174)),Order_Form!$B:$Q,10,FALSE)),"")</f>
        <v/>
      </c>
      <c r="N174" s="35" t="str">
        <f>IF(ISNUMBER(SMALL(Order_Form!$C:$C,1+($C174))),(VLOOKUP(SMALL(Order_Form!$C:$C,1+($C174)),Order_Form!$B:$Q,11,FALSE)),"")</f>
        <v/>
      </c>
      <c r="O174" s="35" t="str">
        <f>IF(ISNUMBER(SMALL(Order_Form!$C:$C,1+($C174))),(VLOOKUP(SMALL(Order_Form!$C:$C,1+($C174)),Order_Form!$B:$Q,12,FALSE)),"")</f>
        <v/>
      </c>
      <c r="P174" s="35" t="str">
        <f>IF(ISNUMBER(SMALL(Order_Form!$C:$C,1+($C174))),(VLOOKUP(SMALL(Order_Form!$C:$C,1+($C174)),Order_Form!$B:$Q,13,FALSE)),"")</f>
        <v/>
      </c>
      <c r="Q174" s="35" t="str">
        <f>IF(ISNUMBER(SMALL(Order_Form!$C:$C,1+($C174))),(VLOOKUP(SMALL(Order_Form!$C:$C,1+($C174)),Order_Form!$B:$Q,14,FALSE)),"")</f>
        <v/>
      </c>
      <c r="R174" s="35" t="str">
        <f>IF(ISNUMBER(SMALL(Order_Form!$C:$C,1+($C174))),(VLOOKUP(SMALL(Order_Form!$C:$C,1+($C174)),Order_Form!$B:$Q,15,FALSE)),"")</f>
        <v/>
      </c>
      <c r="U174" s="14">
        <f t="shared" si="6"/>
        <v>0</v>
      </c>
      <c r="V174" s="14">
        <f t="shared" si="7"/>
        <v>0</v>
      </c>
      <c r="W174" s="14">
        <f t="shared" si="8"/>
        <v>0</v>
      </c>
    </row>
    <row r="175" spans="3:23" ht="22.9" customHeight="1" x14ac:dyDescent="0.2">
      <c r="C175" s="14">
        <v>157</v>
      </c>
      <c r="D175" s="15" t="str">
        <f>IF(ISNUMBER(SMALL(Order_Form!$C:$C,1+($C175))),(VLOOKUP(SMALL(Order_Form!$C:$C,1+($C175)),Order_Form!$B:$Q,3,FALSE)),"")</f>
        <v/>
      </c>
      <c r="E175" s="35" t="str">
        <f>IF(ISNUMBER(SMALL(Order_Form!$C:$C,1+($C175))),(VLOOKUP(SMALL(Order_Form!$C:$C,1+($C175)),Order_Form!$B:$Q,4,FALSE)),"")</f>
        <v/>
      </c>
      <c r="F175" s="35" t="str">
        <f>IF(ISNUMBER(SMALL(Order_Form!$C:$C,1+($C175))),(VLOOKUP(SMALL(Order_Form!$C:$C,1+($C175)),Order_Form!$B:$Q,5,FALSE)),"")</f>
        <v/>
      </c>
      <c r="G175" s="35" t="str">
        <f>IF(ISNUMBER(SMALL(Order_Form!$C:$C,1+($C175))),(VLOOKUP(SMALL(Order_Form!$C:$C,1+($C175)),Order_Form!$B:$Q,6,FALSE)),"")</f>
        <v/>
      </c>
      <c r="H175" s="32" t="str">
        <f>IF(ISNUMBER(SMALL(Order_Form!$C:$C,1+($C175))),(VLOOKUP(SMALL(Order_Form!$C:$C,1+($C175)),Order_Form!$B:$Q,7,FALSE)),"")</f>
        <v/>
      </c>
      <c r="I175" s="15"/>
      <c r="J175" s="15"/>
      <c r="K175" s="35" t="str">
        <f>IF(ISNUMBER(SMALL(Order_Form!$C:$C,1+($C175))),(VLOOKUP(SMALL(Order_Form!$C:$C,1+($C175)),Order_Form!$B:$Q,8,FALSE)),"")</f>
        <v/>
      </c>
      <c r="L175" s="35" t="str">
        <f>IF(ISNUMBER(SMALL(Order_Form!$C:$C,1+($C175))),(VLOOKUP(SMALL(Order_Form!$C:$C,1+($C175)),Order_Form!$B:$Q,9,FALSE)),"")</f>
        <v/>
      </c>
      <c r="M175" s="35" t="str">
        <f>IF(ISNUMBER(SMALL(Order_Form!$C:$C,1+($C175))),(VLOOKUP(SMALL(Order_Form!$C:$C,1+($C175)),Order_Form!$B:$Q,10,FALSE)),"")</f>
        <v/>
      </c>
      <c r="N175" s="35" t="str">
        <f>IF(ISNUMBER(SMALL(Order_Form!$C:$C,1+($C175))),(VLOOKUP(SMALL(Order_Form!$C:$C,1+($C175)),Order_Form!$B:$Q,11,FALSE)),"")</f>
        <v/>
      </c>
      <c r="O175" s="35" t="str">
        <f>IF(ISNUMBER(SMALL(Order_Form!$C:$C,1+($C175))),(VLOOKUP(SMALL(Order_Form!$C:$C,1+($C175)),Order_Form!$B:$Q,12,FALSE)),"")</f>
        <v/>
      </c>
      <c r="P175" s="35" t="str">
        <f>IF(ISNUMBER(SMALL(Order_Form!$C:$C,1+($C175))),(VLOOKUP(SMALL(Order_Form!$C:$C,1+($C175)),Order_Form!$B:$Q,13,FALSE)),"")</f>
        <v/>
      </c>
      <c r="Q175" s="35" t="str">
        <f>IF(ISNUMBER(SMALL(Order_Form!$C:$C,1+($C175))),(VLOOKUP(SMALL(Order_Form!$C:$C,1+($C175)),Order_Form!$B:$Q,14,FALSE)),"")</f>
        <v/>
      </c>
      <c r="R175" s="35" t="str">
        <f>IF(ISNUMBER(SMALL(Order_Form!$C:$C,1+($C175))),(VLOOKUP(SMALL(Order_Form!$C:$C,1+($C175)),Order_Form!$B:$Q,15,FALSE)),"")</f>
        <v/>
      </c>
      <c r="U175" s="14">
        <f t="shared" si="6"/>
        <v>0</v>
      </c>
      <c r="V175" s="14">
        <f t="shared" si="7"/>
        <v>0</v>
      </c>
      <c r="W175" s="14">
        <f t="shared" si="8"/>
        <v>0</v>
      </c>
    </row>
    <row r="176" spans="3:23" ht="22.9" customHeight="1" x14ac:dyDescent="0.2">
      <c r="C176" s="14">
        <v>158</v>
      </c>
      <c r="D176" s="15" t="str">
        <f>IF(ISNUMBER(SMALL(Order_Form!$C:$C,1+($C176))),(VLOOKUP(SMALL(Order_Form!$C:$C,1+($C176)),Order_Form!$B:$Q,3,FALSE)),"")</f>
        <v/>
      </c>
      <c r="E176" s="35" t="str">
        <f>IF(ISNUMBER(SMALL(Order_Form!$C:$C,1+($C176))),(VLOOKUP(SMALL(Order_Form!$C:$C,1+($C176)),Order_Form!$B:$Q,4,FALSE)),"")</f>
        <v/>
      </c>
      <c r="F176" s="35" t="str">
        <f>IF(ISNUMBER(SMALL(Order_Form!$C:$C,1+($C176))),(VLOOKUP(SMALL(Order_Form!$C:$C,1+($C176)),Order_Form!$B:$Q,5,FALSE)),"")</f>
        <v/>
      </c>
      <c r="G176" s="35" t="str">
        <f>IF(ISNUMBER(SMALL(Order_Form!$C:$C,1+($C176))),(VLOOKUP(SMALL(Order_Form!$C:$C,1+($C176)),Order_Form!$B:$Q,6,FALSE)),"")</f>
        <v/>
      </c>
      <c r="H176" s="32" t="str">
        <f>IF(ISNUMBER(SMALL(Order_Form!$C:$C,1+($C176))),(VLOOKUP(SMALL(Order_Form!$C:$C,1+($C176)),Order_Form!$B:$Q,7,FALSE)),"")</f>
        <v/>
      </c>
      <c r="I176" s="15"/>
      <c r="J176" s="15"/>
      <c r="K176" s="35" t="str">
        <f>IF(ISNUMBER(SMALL(Order_Form!$C:$C,1+($C176))),(VLOOKUP(SMALL(Order_Form!$C:$C,1+($C176)),Order_Form!$B:$Q,8,FALSE)),"")</f>
        <v/>
      </c>
      <c r="L176" s="35" t="str">
        <f>IF(ISNUMBER(SMALL(Order_Form!$C:$C,1+($C176))),(VLOOKUP(SMALL(Order_Form!$C:$C,1+($C176)),Order_Form!$B:$Q,9,FALSE)),"")</f>
        <v/>
      </c>
      <c r="M176" s="35" t="str">
        <f>IF(ISNUMBER(SMALL(Order_Form!$C:$C,1+($C176))),(VLOOKUP(SMALL(Order_Form!$C:$C,1+($C176)),Order_Form!$B:$Q,10,FALSE)),"")</f>
        <v/>
      </c>
      <c r="N176" s="35" t="str">
        <f>IF(ISNUMBER(SMALL(Order_Form!$C:$C,1+($C176))),(VLOOKUP(SMALL(Order_Form!$C:$C,1+($C176)),Order_Form!$B:$Q,11,FALSE)),"")</f>
        <v/>
      </c>
      <c r="O176" s="35" t="str">
        <f>IF(ISNUMBER(SMALL(Order_Form!$C:$C,1+($C176))),(VLOOKUP(SMALL(Order_Form!$C:$C,1+($C176)),Order_Form!$B:$Q,12,FALSE)),"")</f>
        <v/>
      </c>
      <c r="P176" s="35" t="str">
        <f>IF(ISNUMBER(SMALL(Order_Form!$C:$C,1+($C176))),(VLOOKUP(SMALL(Order_Form!$C:$C,1+($C176)),Order_Form!$B:$Q,13,FALSE)),"")</f>
        <v/>
      </c>
      <c r="Q176" s="35" t="str">
        <f>IF(ISNUMBER(SMALL(Order_Form!$C:$C,1+($C176))),(VLOOKUP(SMALL(Order_Form!$C:$C,1+($C176)),Order_Form!$B:$Q,14,FALSE)),"")</f>
        <v/>
      </c>
      <c r="R176" s="35" t="str">
        <f>IF(ISNUMBER(SMALL(Order_Form!$C:$C,1+($C176))),(VLOOKUP(SMALL(Order_Form!$C:$C,1+($C176)),Order_Form!$B:$Q,15,FALSE)),"")</f>
        <v/>
      </c>
      <c r="U176" s="14">
        <f t="shared" si="6"/>
        <v>0</v>
      </c>
      <c r="V176" s="14">
        <f t="shared" si="7"/>
        <v>0</v>
      </c>
      <c r="W176" s="14">
        <f t="shared" si="8"/>
        <v>0</v>
      </c>
    </row>
    <row r="177" spans="3:23" ht="22.9" customHeight="1" x14ac:dyDescent="0.2">
      <c r="C177" s="14">
        <v>159</v>
      </c>
      <c r="D177" s="15" t="str">
        <f>IF(ISNUMBER(SMALL(Order_Form!$C:$C,1+($C177))),(VLOOKUP(SMALL(Order_Form!$C:$C,1+($C177)),Order_Form!$B:$Q,3,FALSE)),"")</f>
        <v/>
      </c>
      <c r="E177" s="35" t="str">
        <f>IF(ISNUMBER(SMALL(Order_Form!$C:$C,1+($C177))),(VLOOKUP(SMALL(Order_Form!$C:$C,1+($C177)),Order_Form!$B:$Q,4,FALSE)),"")</f>
        <v/>
      </c>
      <c r="F177" s="35" t="str">
        <f>IF(ISNUMBER(SMALL(Order_Form!$C:$C,1+($C177))),(VLOOKUP(SMALL(Order_Form!$C:$C,1+($C177)),Order_Form!$B:$Q,5,FALSE)),"")</f>
        <v/>
      </c>
      <c r="G177" s="35" t="str">
        <f>IF(ISNUMBER(SMALL(Order_Form!$C:$C,1+($C177))),(VLOOKUP(SMALL(Order_Form!$C:$C,1+($C177)),Order_Form!$B:$Q,6,FALSE)),"")</f>
        <v/>
      </c>
      <c r="H177" s="32" t="str">
        <f>IF(ISNUMBER(SMALL(Order_Form!$C:$C,1+($C177))),(VLOOKUP(SMALL(Order_Form!$C:$C,1+($C177)),Order_Form!$B:$Q,7,FALSE)),"")</f>
        <v/>
      </c>
      <c r="I177" s="15"/>
      <c r="J177" s="15"/>
      <c r="K177" s="35" t="str">
        <f>IF(ISNUMBER(SMALL(Order_Form!$C:$C,1+($C177))),(VLOOKUP(SMALL(Order_Form!$C:$C,1+($C177)),Order_Form!$B:$Q,8,FALSE)),"")</f>
        <v/>
      </c>
      <c r="L177" s="35" t="str">
        <f>IF(ISNUMBER(SMALL(Order_Form!$C:$C,1+($C177))),(VLOOKUP(SMALL(Order_Form!$C:$C,1+($C177)),Order_Form!$B:$Q,9,FALSE)),"")</f>
        <v/>
      </c>
      <c r="M177" s="35" t="str">
        <f>IF(ISNUMBER(SMALL(Order_Form!$C:$C,1+($C177))),(VLOOKUP(SMALL(Order_Form!$C:$C,1+($C177)),Order_Form!$B:$Q,10,FALSE)),"")</f>
        <v/>
      </c>
      <c r="N177" s="35" t="str">
        <f>IF(ISNUMBER(SMALL(Order_Form!$C:$C,1+($C177))),(VLOOKUP(SMALL(Order_Form!$C:$C,1+($C177)),Order_Form!$B:$Q,11,FALSE)),"")</f>
        <v/>
      </c>
      <c r="O177" s="35" t="str">
        <f>IF(ISNUMBER(SMALL(Order_Form!$C:$C,1+($C177))),(VLOOKUP(SMALL(Order_Form!$C:$C,1+($C177)),Order_Form!$B:$Q,12,FALSE)),"")</f>
        <v/>
      </c>
      <c r="P177" s="35" t="str">
        <f>IF(ISNUMBER(SMALL(Order_Form!$C:$C,1+($C177))),(VLOOKUP(SMALL(Order_Form!$C:$C,1+($C177)),Order_Form!$B:$Q,13,FALSE)),"")</f>
        <v/>
      </c>
      <c r="Q177" s="35" t="str">
        <f>IF(ISNUMBER(SMALL(Order_Form!$C:$C,1+($C177))),(VLOOKUP(SMALL(Order_Form!$C:$C,1+($C177)),Order_Form!$B:$Q,14,FALSE)),"")</f>
        <v/>
      </c>
      <c r="R177" s="35" t="str">
        <f>IF(ISNUMBER(SMALL(Order_Form!$C:$C,1+($C177))),(VLOOKUP(SMALL(Order_Form!$C:$C,1+($C177)),Order_Form!$B:$Q,15,FALSE)),"")</f>
        <v/>
      </c>
      <c r="U177" s="14">
        <f t="shared" si="6"/>
        <v>0</v>
      </c>
      <c r="V177" s="14">
        <f t="shared" si="7"/>
        <v>0</v>
      </c>
      <c r="W177" s="14">
        <f t="shared" si="8"/>
        <v>0</v>
      </c>
    </row>
    <row r="178" spans="3:23" ht="22.9" customHeight="1" x14ac:dyDescent="0.2">
      <c r="C178" s="14">
        <v>160</v>
      </c>
      <c r="D178" s="15" t="str">
        <f>IF(ISNUMBER(SMALL(Order_Form!$C:$C,1+($C178))),(VLOOKUP(SMALL(Order_Form!$C:$C,1+($C178)),Order_Form!$B:$Q,3,FALSE)),"")</f>
        <v/>
      </c>
      <c r="E178" s="35" t="str">
        <f>IF(ISNUMBER(SMALL(Order_Form!$C:$C,1+($C178))),(VLOOKUP(SMALL(Order_Form!$C:$C,1+($C178)),Order_Form!$B:$Q,4,FALSE)),"")</f>
        <v/>
      </c>
      <c r="F178" s="35" t="str">
        <f>IF(ISNUMBER(SMALL(Order_Form!$C:$C,1+($C178))),(VLOOKUP(SMALL(Order_Form!$C:$C,1+($C178)),Order_Form!$B:$Q,5,FALSE)),"")</f>
        <v/>
      </c>
      <c r="G178" s="35" t="str">
        <f>IF(ISNUMBER(SMALL(Order_Form!$C:$C,1+($C178))),(VLOOKUP(SMALL(Order_Form!$C:$C,1+($C178)),Order_Form!$B:$Q,6,FALSE)),"")</f>
        <v/>
      </c>
      <c r="H178" s="32" t="str">
        <f>IF(ISNUMBER(SMALL(Order_Form!$C:$C,1+($C178))),(VLOOKUP(SMALL(Order_Form!$C:$C,1+($C178)),Order_Form!$B:$Q,7,FALSE)),"")</f>
        <v/>
      </c>
      <c r="I178" s="15"/>
      <c r="J178" s="15"/>
      <c r="K178" s="35" t="str">
        <f>IF(ISNUMBER(SMALL(Order_Form!$C:$C,1+($C178))),(VLOOKUP(SMALL(Order_Form!$C:$C,1+($C178)),Order_Form!$B:$Q,8,FALSE)),"")</f>
        <v/>
      </c>
      <c r="L178" s="35" t="str">
        <f>IF(ISNUMBER(SMALL(Order_Form!$C:$C,1+($C178))),(VLOOKUP(SMALL(Order_Form!$C:$C,1+($C178)),Order_Form!$B:$Q,9,FALSE)),"")</f>
        <v/>
      </c>
      <c r="M178" s="35" t="str">
        <f>IF(ISNUMBER(SMALL(Order_Form!$C:$C,1+($C178))),(VLOOKUP(SMALL(Order_Form!$C:$C,1+($C178)),Order_Form!$B:$Q,10,FALSE)),"")</f>
        <v/>
      </c>
      <c r="N178" s="35" t="str">
        <f>IF(ISNUMBER(SMALL(Order_Form!$C:$C,1+($C178))),(VLOOKUP(SMALL(Order_Form!$C:$C,1+($C178)),Order_Form!$B:$Q,11,FALSE)),"")</f>
        <v/>
      </c>
      <c r="O178" s="35" t="str">
        <f>IF(ISNUMBER(SMALL(Order_Form!$C:$C,1+($C178))),(VLOOKUP(SMALL(Order_Form!$C:$C,1+($C178)),Order_Form!$B:$Q,12,FALSE)),"")</f>
        <v/>
      </c>
      <c r="P178" s="35" t="str">
        <f>IF(ISNUMBER(SMALL(Order_Form!$C:$C,1+($C178))),(VLOOKUP(SMALL(Order_Form!$C:$C,1+($C178)),Order_Form!$B:$Q,13,FALSE)),"")</f>
        <v/>
      </c>
      <c r="Q178" s="35" t="str">
        <f>IF(ISNUMBER(SMALL(Order_Form!$C:$C,1+($C178))),(VLOOKUP(SMALL(Order_Form!$C:$C,1+($C178)),Order_Form!$B:$Q,14,FALSE)),"")</f>
        <v/>
      </c>
      <c r="R178" s="35" t="str">
        <f>IF(ISNUMBER(SMALL(Order_Form!$C:$C,1+($C178))),(VLOOKUP(SMALL(Order_Form!$C:$C,1+($C178)),Order_Form!$B:$Q,15,FALSE)),"")</f>
        <v/>
      </c>
      <c r="U178" s="14">
        <f t="shared" si="6"/>
        <v>0</v>
      </c>
      <c r="V178" s="14">
        <f t="shared" si="7"/>
        <v>0</v>
      </c>
      <c r="W178" s="14">
        <f t="shared" si="8"/>
        <v>0</v>
      </c>
    </row>
    <row r="179" spans="3:23" ht="22.9" customHeight="1" x14ac:dyDescent="0.2">
      <c r="C179" s="14">
        <v>161</v>
      </c>
      <c r="D179" s="15" t="str">
        <f>IF(ISNUMBER(SMALL(Order_Form!$C:$C,1+($C179))),(VLOOKUP(SMALL(Order_Form!$C:$C,1+($C179)),Order_Form!$B:$Q,3,FALSE)),"")</f>
        <v/>
      </c>
      <c r="E179" s="35" t="str">
        <f>IF(ISNUMBER(SMALL(Order_Form!$C:$C,1+($C179))),(VLOOKUP(SMALL(Order_Form!$C:$C,1+($C179)),Order_Form!$B:$Q,4,FALSE)),"")</f>
        <v/>
      </c>
      <c r="F179" s="35" t="str">
        <f>IF(ISNUMBER(SMALL(Order_Form!$C:$C,1+($C179))),(VLOOKUP(SMALL(Order_Form!$C:$C,1+($C179)),Order_Form!$B:$Q,5,FALSE)),"")</f>
        <v/>
      </c>
      <c r="G179" s="35" t="str">
        <f>IF(ISNUMBER(SMALL(Order_Form!$C:$C,1+($C179))),(VLOOKUP(SMALL(Order_Form!$C:$C,1+($C179)),Order_Form!$B:$Q,6,FALSE)),"")</f>
        <v/>
      </c>
      <c r="H179" s="32" t="str">
        <f>IF(ISNUMBER(SMALL(Order_Form!$C:$C,1+($C179))),(VLOOKUP(SMALL(Order_Form!$C:$C,1+($C179)),Order_Form!$B:$Q,7,FALSE)),"")</f>
        <v/>
      </c>
      <c r="I179" s="15"/>
      <c r="J179" s="15"/>
      <c r="K179" s="35" t="str">
        <f>IF(ISNUMBER(SMALL(Order_Form!$C:$C,1+($C179))),(VLOOKUP(SMALL(Order_Form!$C:$C,1+($C179)),Order_Form!$B:$Q,8,FALSE)),"")</f>
        <v/>
      </c>
      <c r="L179" s="35" t="str">
        <f>IF(ISNUMBER(SMALL(Order_Form!$C:$C,1+($C179))),(VLOOKUP(SMALL(Order_Form!$C:$C,1+($C179)),Order_Form!$B:$Q,9,FALSE)),"")</f>
        <v/>
      </c>
      <c r="M179" s="35" t="str">
        <f>IF(ISNUMBER(SMALL(Order_Form!$C:$C,1+($C179))),(VLOOKUP(SMALL(Order_Form!$C:$C,1+($C179)),Order_Form!$B:$Q,10,FALSE)),"")</f>
        <v/>
      </c>
      <c r="N179" s="35" t="str">
        <f>IF(ISNUMBER(SMALL(Order_Form!$C:$C,1+($C179))),(VLOOKUP(SMALL(Order_Form!$C:$C,1+($C179)),Order_Form!$B:$Q,11,FALSE)),"")</f>
        <v/>
      </c>
      <c r="O179" s="35" t="str">
        <f>IF(ISNUMBER(SMALL(Order_Form!$C:$C,1+($C179))),(VLOOKUP(SMALL(Order_Form!$C:$C,1+($C179)),Order_Form!$B:$Q,12,FALSE)),"")</f>
        <v/>
      </c>
      <c r="P179" s="35" t="str">
        <f>IF(ISNUMBER(SMALL(Order_Form!$C:$C,1+($C179))),(VLOOKUP(SMALL(Order_Form!$C:$C,1+($C179)),Order_Form!$B:$Q,13,FALSE)),"")</f>
        <v/>
      </c>
      <c r="Q179" s="35" t="str">
        <f>IF(ISNUMBER(SMALL(Order_Form!$C:$C,1+($C179))),(VLOOKUP(SMALL(Order_Form!$C:$C,1+($C179)),Order_Form!$B:$Q,14,FALSE)),"")</f>
        <v/>
      </c>
      <c r="R179" s="35" t="str">
        <f>IF(ISNUMBER(SMALL(Order_Form!$C:$C,1+($C179))),(VLOOKUP(SMALL(Order_Form!$C:$C,1+($C179)),Order_Form!$B:$Q,15,FALSE)),"")</f>
        <v/>
      </c>
      <c r="U179" s="14">
        <f t="shared" si="6"/>
        <v>0</v>
      </c>
      <c r="V179" s="14">
        <f t="shared" si="7"/>
        <v>0</v>
      </c>
      <c r="W179" s="14">
        <f t="shared" si="8"/>
        <v>0</v>
      </c>
    </row>
    <row r="180" spans="3:23" ht="22.9" customHeight="1" x14ac:dyDescent="0.2">
      <c r="C180" s="14">
        <v>162</v>
      </c>
      <c r="D180" s="15" t="str">
        <f>IF(ISNUMBER(SMALL(Order_Form!$C:$C,1+($C180))),(VLOOKUP(SMALL(Order_Form!$C:$C,1+($C180)),Order_Form!$B:$Q,3,FALSE)),"")</f>
        <v/>
      </c>
      <c r="E180" s="35" t="str">
        <f>IF(ISNUMBER(SMALL(Order_Form!$C:$C,1+($C180))),(VLOOKUP(SMALL(Order_Form!$C:$C,1+($C180)),Order_Form!$B:$Q,4,FALSE)),"")</f>
        <v/>
      </c>
      <c r="F180" s="35" t="str">
        <f>IF(ISNUMBER(SMALL(Order_Form!$C:$C,1+($C180))),(VLOOKUP(SMALL(Order_Form!$C:$C,1+($C180)),Order_Form!$B:$Q,5,FALSE)),"")</f>
        <v/>
      </c>
      <c r="G180" s="35" t="str">
        <f>IF(ISNUMBER(SMALL(Order_Form!$C:$C,1+($C180))),(VLOOKUP(SMALL(Order_Form!$C:$C,1+($C180)),Order_Form!$B:$Q,6,FALSE)),"")</f>
        <v/>
      </c>
      <c r="H180" s="32" t="str">
        <f>IF(ISNUMBER(SMALL(Order_Form!$C:$C,1+($C180))),(VLOOKUP(SMALL(Order_Form!$C:$C,1+($C180)),Order_Form!$B:$Q,7,FALSE)),"")</f>
        <v/>
      </c>
      <c r="I180" s="15"/>
      <c r="J180" s="15"/>
      <c r="K180" s="35" t="str">
        <f>IF(ISNUMBER(SMALL(Order_Form!$C:$C,1+($C180))),(VLOOKUP(SMALL(Order_Form!$C:$C,1+($C180)),Order_Form!$B:$Q,8,FALSE)),"")</f>
        <v/>
      </c>
      <c r="L180" s="35" t="str">
        <f>IF(ISNUMBER(SMALL(Order_Form!$C:$C,1+($C180))),(VLOOKUP(SMALL(Order_Form!$C:$C,1+($C180)),Order_Form!$B:$Q,9,FALSE)),"")</f>
        <v/>
      </c>
      <c r="M180" s="35" t="str">
        <f>IF(ISNUMBER(SMALL(Order_Form!$C:$C,1+($C180))),(VLOOKUP(SMALL(Order_Form!$C:$C,1+($C180)),Order_Form!$B:$Q,10,FALSE)),"")</f>
        <v/>
      </c>
      <c r="N180" s="35" t="str">
        <f>IF(ISNUMBER(SMALL(Order_Form!$C:$C,1+($C180))),(VLOOKUP(SMALL(Order_Form!$C:$C,1+($C180)),Order_Form!$B:$Q,11,FALSE)),"")</f>
        <v/>
      </c>
      <c r="O180" s="35" t="str">
        <f>IF(ISNUMBER(SMALL(Order_Form!$C:$C,1+($C180))),(VLOOKUP(SMALL(Order_Form!$C:$C,1+($C180)),Order_Form!$B:$Q,12,FALSE)),"")</f>
        <v/>
      </c>
      <c r="P180" s="35" t="str">
        <f>IF(ISNUMBER(SMALL(Order_Form!$C:$C,1+($C180))),(VLOOKUP(SMALL(Order_Form!$C:$C,1+($C180)),Order_Form!$B:$Q,13,FALSE)),"")</f>
        <v/>
      </c>
      <c r="Q180" s="35" t="str">
        <f>IF(ISNUMBER(SMALL(Order_Form!$C:$C,1+($C180))),(VLOOKUP(SMALL(Order_Form!$C:$C,1+($C180)),Order_Form!$B:$Q,14,FALSE)),"")</f>
        <v/>
      </c>
      <c r="R180" s="35" t="str">
        <f>IF(ISNUMBER(SMALL(Order_Form!$C:$C,1+($C180))),(VLOOKUP(SMALL(Order_Form!$C:$C,1+($C180)),Order_Form!$B:$Q,15,FALSE)),"")</f>
        <v/>
      </c>
      <c r="U180" s="14">
        <f t="shared" si="6"/>
        <v>0</v>
      </c>
      <c r="V180" s="14">
        <f t="shared" si="7"/>
        <v>0</v>
      </c>
      <c r="W180" s="14">
        <f t="shared" si="8"/>
        <v>0</v>
      </c>
    </row>
    <row r="181" spans="3:23" ht="22.9" customHeight="1" x14ac:dyDescent="0.2">
      <c r="C181" s="14">
        <v>163</v>
      </c>
      <c r="D181" s="15" t="str">
        <f>IF(ISNUMBER(SMALL(Order_Form!$C:$C,1+($C181))),(VLOOKUP(SMALL(Order_Form!$C:$C,1+($C181)),Order_Form!$B:$Q,3,FALSE)),"")</f>
        <v/>
      </c>
      <c r="E181" s="35" t="str">
        <f>IF(ISNUMBER(SMALL(Order_Form!$C:$C,1+($C181))),(VLOOKUP(SMALL(Order_Form!$C:$C,1+($C181)),Order_Form!$B:$Q,4,FALSE)),"")</f>
        <v/>
      </c>
      <c r="F181" s="35" t="str">
        <f>IF(ISNUMBER(SMALL(Order_Form!$C:$C,1+($C181))),(VLOOKUP(SMALL(Order_Form!$C:$C,1+($C181)),Order_Form!$B:$Q,5,FALSE)),"")</f>
        <v/>
      </c>
      <c r="G181" s="35" t="str">
        <f>IF(ISNUMBER(SMALL(Order_Form!$C:$C,1+($C181))),(VLOOKUP(SMALL(Order_Form!$C:$C,1+($C181)),Order_Form!$B:$Q,6,FALSE)),"")</f>
        <v/>
      </c>
      <c r="H181" s="32" t="str">
        <f>IF(ISNUMBER(SMALL(Order_Form!$C:$C,1+($C181))),(VLOOKUP(SMALL(Order_Form!$C:$C,1+($C181)),Order_Form!$B:$Q,7,FALSE)),"")</f>
        <v/>
      </c>
      <c r="I181" s="15"/>
      <c r="J181" s="15"/>
      <c r="K181" s="35" t="str">
        <f>IF(ISNUMBER(SMALL(Order_Form!$C:$C,1+($C181))),(VLOOKUP(SMALL(Order_Form!$C:$C,1+($C181)),Order_Form!$B:$Q,8,FALSE)),"")</f>
        <v/>
      </c>
      <c r="L181" s="35" t="str">
        <f>IF(ISNUMBER(SMALL(Order_Form!$C:$C,1+($C181))),(VLOOKUP(SMALL(Order_Form!$C:$C,1+($C181)),Order_Form!$B:$Q,9,FALSE)),"")</f>
        <v/>
      </c>
      <c r="M181" s="35" t="str">
        <f>IF(ISNUMBER(SMALL(Order_Form!$C:$C,1+($C181))),(VLOOKUP(SMALL(Order_Form!$C:$C,1+($C181)),Order_Form!$B:$Q,10,FALSE)),"")</f>
        <v/>
      </c>
      <c r="N181" s="35" t="str">
        <f>IF(ISNUMBER(SMALL(Order_Form!$C:$C,1+($C181))),(VLOOKUP(SMALL(Order_Form!$C:$C,1+($C181)),Order_Form!$B:$Q,11,FALSE)),"")</f>
        <v/>
      </c>
      <c r="O181" s="35" t="str">
        <f>IF(ISNUMBER(SMALL(Order_Form!$C:$C,1+($C181))),(VLOOKUP(SMALL(Order_Form!$C:$C,1+($C181)),Order_Form!$B:$Q,12,FALSE)),"")</f>
        <v/>
      </c>
      <c r="P181" s="35" t="str">
        <f>IF(ISNUMBER(SMALL(Order_Form!$C:$C,1+($C181))),(VLOOKUP(SMALL(Order_Form!$C:$C,1+($C181)),Order_Form!$B:$Q,13,FALSE)),"")</f>
        <v/>
      </c>
      <c r="Q181" s="35" t="str">
        <f>IF(ISNUMBER(SMALL(Order_Form!$C:$C,1+($C181))),(VLOOKUP(SMALL(Order_Form!$C:$C,1+($C181)),Order_Form!$B:$Q,14,FALSE)),"")</f>
        <v/>
      </c>
      <c r="R181" s="35" t="str">
        <f>IF(ISNUMBER(SMALL(Order_Form!$C:$C,1+($C181))),(VLOOKUP(SMALL(Order_Form!$C:$C,1+($C181)),Order_Form!$B:$Q,15,FALSE)),"")</f>
        <v/>
      </c>
      <c r="U181" s="14">
        <f t="shared" si="6"/>
        <v>0</v>
      </c>
      <c r="V181" s="14">
        <f t="shared" si="7"/>
        <v>0</v>
      </c>
      <c r="W181" s="14">
        <f t="shared" si="8"/>
        <v>0</v>
      </c>
    </row>
    <row r="182" spans="3:23" ht="22.9" customHeight="1" x14ac:dyDescent="0.2">
      <c r="C182" s="14">
        <v>164</v>
      </c>
      <c r="D182" s="15" t="str">
        <f>IF(ISNUMBER(SMALL(Order_Form!$C:$C,1+($C182))),(VLOOKUP(SMALL(Order_Form!$C:$C,1+($C182)),Order_Form!$B:$Q,3,FALSE)),"")</f>
        <v/>
      </c>
      <c r="E182" s="35" t="str">
        <f>IF(ISNUMBER(SMALL(Order_Form!$C:$C,1+($C182))),(VLOOKUP(SMALL(Order_Form!$C:$C,1+($C182)),Order_Form!$B:$Q,4,FALSE)),"")</f>
        <v/>
      </c>
      <c r="F182" s="35" t="str">
        <f>IF(ISNUMBER(SMALL(Order_Form!$C:$C,1+($C182))),(VLOOKUP(SMALL(Order_Form!$C:$C,1+($C182)),Order_Form!$B:$Q,5,FALSE)),"")</f>
        <v/>
      </c>
      <c r="G182" s="35" t="str">
        <f>IF(ISNUMBER(SMALL(Order_Form!$C:$C,1+($C182))),(VLOOKUP(SMALL(Order_Form!$C:$C,1+($C182)),Order_Form!$B:$Q,6,FALSE)),"")</f>
        <v/>
      </c>
      <c r="H182" s="32" t="str">
        <f>IF(ISNUMBER(SMALL(Order_Form!$C:$C,1+($C182))),(VLOOKUP(SMALL(Order_Form!$C:$C,1+($C182)),Order_Form!$B:$Q,7,FALSE)),"")</f>
        <v/>
      </c>
      <c r="I182" s="15"/>
      <c r="J182" s="15"/>
      <c r="K182" s="35" t="str">
        <f>IF(ISNUMBER(SMALL(Order_Form!$C:$C,1+($C182))),(VLOOKUP(SMALL(Order_Form!$C:$C,1+($C182)),Order_Form!$B:$Q,8,FALSE)),"")</f>
        <v/>
      </c>
      <c r="L182" s="35" t="str">
        <f>IF(ISNUMBER(SMALL(Order_Form!$C:$C,1+($C182))),(VLOOKUP(SMALL(Order_Form!$C:$C,1+($C182)),Order_Form!$B:$Q,9,FALSE)),"")</f>
        <v/>
      </c>
      <c r="M182" s="35" t="str">
        <f>IF(ISNUMBER(SMALL(Order_Form!$C:$C,1+($C182))),(VLOOKUP(SMALL(Order_Form!$C:$C,1+($C182)),Order_Form!$B:$Q,10,FALSE)),"")</f>
        <v/>
      </c>
      <c r="N182" s="35" t="str">
        <f>IF(ISNUMBER(SMALL(Order_Form!$C:$C,1+($C182))),(VLOOKUP(SMALL(Order_Form!$C:$C,1+($C182)),Order_Form!$B:$Q,11,FALSE)),"")</f>
        <v/>
      </c>
      <c r="O182" s="35" t="str">
        <f>IF(ISNUMBER(SMALL(Order_Form!$C:$C,1+($C182))),(VLOOKUP(SMALL(Order_Form!$C:$C,1+($C182)),Order_Form!$B:$Q,12,FALSE)),"")</f>
        <v/>
      </c>
      <c r="P182" s="35" t="str">
        <f>IF(ISNUMBER(SMALL(Order_Form!$C:$C,1+($C182))),(VLOOKUP(SMALL(Order_Form!$C:$C,1+($C182)),Order_Form!$B:$Q,13,FALSE)),"")</f>
        <v/>
      </c>
      <c r="Q182" s="35" t="str">
        <f>IF(ISNUMBER(SMALL(Order_Form!$C:$C,1+($C182))),(VLOOKUP(SMALL(Order_Form!$C:$C,1+($C182)),Order_Form!$B:$Q,14,FALSE)),"")</f>
        <v/>
      </c>
      <c r="R182" s="35" t="str">
        <f>IF(ISNUMBER(SMALL(Order_Form!$C:$C,1+($C182))),(VLOOKUP(SMALL(Order_Form!$C:$C,1+($C182)),Order_Form!$B:$Q,15,FALSE)),"")</f>
        <v/>
      </c>
      <c r="U182" s="14">
        <f t="shared" si="6"/>
        <v>0</v>
      </c>
      <c r="V182" s="14">
        <f t="shared" si="7"/>
        <v>0</v>
      </c>
      <c r="W182" s="14">
        <f t="shared" si="8"/>
        <v>0</v>
      </c>
    </row>
    <row r="183" spans="3:23" ht="22.9" customHeight="1" x14ac:dyDescent="0.2">
      <c r="C183" s="14">
        <v>165</v>
      </c>
      <c r="D183" s="15" t="str">
        <f>IF(ISNUMBER(SMALL(Order_Form!$C:$C,1+($C183))),(VLOOKUP(SMALL(Order_Form!$C:$C,1+($C183)),Order_Form!$B:$Q,3,FALSE)),"")</f>
        <v/>
      </c>
      <c r="E183" s="35" t="str">
        <f>IF(ISNUMBER(SMALL(Order_Form!$C:$C,1+($C183))),(VLOOKUP(SMALL(Order_Form!$C:$C,1+($C183)),Order_Form!$B:$Q,4,FALSE)),"")</f>
        <v/>
      </c>
      <c r="F183" s="35" t="str">
        <f>IF(ISNUMBER(SMALL(Order_Form!$C:$C,1+($C183))),(VLOOKUP(SMALL(Order_Form!$C:$C,1+($C183)),Order_Form!$B:$Q,5,FALSE)),"")</f>
        <v/>
      </c>
      <c r="G183" s="35" t="str">
        <f>IF(ISNUMBER(SMALL(Order_Form!$C:$C,1+($C183))),(VLOOKUP(SMALL(Order_Form!$C:$C,1+($C183)),Order_Form!$B:$Q,6,FALSE)),"")</f>
        <v/>
      </c>
      <c r="H183" s="32" t="str">
        <f>IF(ISNUMBER(SMALL(Order_Form!$C:$C,1+($C183))),(VLOOKUP(SMALL(Order_Form!$C:$C,1+($C183)),Order_Form!$B:$Q,7,FALSE)),"")</f>
        <v/>
      </c>
      <c r="I183" s="15"/>
      <c r="J183" s="15"/>
      <c r="K183" s="35" t="str">
        <f>IF(ISNUMBER(SMALL(Order_Form!$C:$C,1+($C183))),(VLOOKUP(SMALL(Order_Form!$C:$C,1+($C183)),Order_Form!$B:$Q,8,FALSE)),"")</f>
        <v/>
      </c>
      <c r="L183" s="35" t="str">
        <f>IF(ISNUMBER(SMALL(Order_Form!$C:$C,1+($C183))),(VLOOKUP(SMALL(Order_Form!$C:$C,1+($C183)),Order_Form!$B:$Q,9,FALSE)),"")</f>
        <v/>
      </c>
      <c r="M183" s="35" t="str">
        <f>IF(ISNUMBER(SMALL(Order_Form!$C:$C,1+($C183))),(VLOOKUP(SMALL(Order_Form!$C:$C,1+($C183)),Order_Form!$B:$Q,10,FALSE)),"")</f>
        <v/>
      </c>
      <c r="N183" s="35" t="str">
        <f>IF(ISNUMBER(SMALL(Order_Form!$C:$C,1+($C183))),(VLOOKUP(SMALL(Order_Form!$C:$C,1+($C183)),Order_Form!$B:$Q,11,FALSE)),"")</f>
        <v/>
      </c>
      <c r="O183" s="35" t="str">
        <f>IF(ISNUMBER(SMALL(Order_Form!$C:$C,1+($C183))),(VLOOKUP(SMALL(Order_Form!$C:$C,1+($C183)),Order_Form!$B:$Q,12,FALSE)),"")</f>
        <v/>
      </c>
      <c r="P183" s="35" t="str">
        <f>IF(ISNUMBER(SMALL(Order_Form!$C:$C,1+($C183))),(VLOOKUP(SMALL(Order_Form!$C:$C,1+($C183)),Order_Form!$B:$Q,13,FALSE)),"")</f>
        <v/>
      </c>
      <c r="Q183" s="35" t="str">
        <f>IF(ISNUMBER(SMALL(Order_Form!$C:$C,1+($C183))),(VLOOKUP(SMALL(Order_Form!$C:$C,1+($C183)),Order_Form!$B:$Q,14,FALSE)),"")</f>
        <v/>
      </c>
      <c r="R183" s="35" t="str">
        <f>IF(ISNUMBER(SMALL(Order_Form!$C:$C,1+($C183))),(VLOOKUP(SMALL(Order_Form!$C:$C,1+($C183)),Order_Form!$B:$Q,15,FALSE)),"")</f>
        <v/>
      </c>
      <c r="U183" s="14">
        <f t="shared" si="6"/>
        <v>0</v>
      </c>
      <c r="V183" s="14">
        <f t="shared" si="7"/>
        <v>0</v>
      </c>
      <c r="W183" s="14">
        <f t="shared" si="8"/>
        <v>0</v>
      </c>
    </row>
    <row r="184" spans="3:23" ht="22.9" customHeight="1" x14ac:dyDescent="0.2">
      <c r="C184" s="14">
        <v>166</v>
      </c>
      <c r="D184" s="15" t="str">
        <f>IF(ISNUMBER(SMALL(Order_Form!$C:$C,1+($C184))),(VLOOKUP(SMALL(Order_Form!$C:$C,1+($C184)),Order_Form!$B:$Q,3,FALSE)),"")</f>
        <v/>
      </c>
      <c r="E184" s="35" t="str">
        <f>IF(ISNUMBER(SMALL(Order_Form!$C:$C,1+($C184))),(VLOOKUP(SMALL(Order_Form!$C:$C,1+($C184)),Order_Form!$B:$Q,4,FALSE)),"")</f>
        <v/>
      </c>
      <c r="F184" s="35" t="str">
        <f>IF(ISNUMBER(SMALL(Order_Form!$C:$C,1+($C184))),(VLOOKUP(SMALL(Order_Form!$C:$C,1+($C184)),Order_Form!$B:$Q,5,FALSE)),"")</f>
        <v/>
      </c>
      <c r="G184" s="35" t="str">
        <f>IF(ISNUMBER(SMALL(Order_Form!$C:$C,1+($C184))),(VLOOKUP(SMALL(Order_Form!$C:$C,1+($C184)),Order_Form!$B:$Q,6,FALSE)),"")</f>
        <v/>
      </c>
      <c r="H184" s="32" t="str">
        <f>IF(ISNUMBER(SMALL(Order_Form!$C:$C,1+($C184))),(VLOOKUP(SMALL(Order_Form!$C:$C,1+($C184)),Order_Form!$B:$Q,7,FALSE)),"")</f>
        <v/>
      </c>
      <c r="I184" s="15"/>
      <c r="J184" s="15"/>
      <c r="K184" s="35" t="str">
        <f>IF(ISNUMBER(SMALL(Order_Form!$C:$C,1+($C184))),(VLOOKUP(SMALL(Order_Form!$C:$C,1+($C184)),Order_Form!$B:$Q,8,FALSE)),"")</f>
        <v/>
      </c>
      <c r="L184" s="35" t="str">
        <f>IF(ISNUMBER(SMALL(Order_Form!$C:$C,1+($C184))),(VLOOKUP(SMALL(Order_Form!$C:$C,1+($C184)),Order_Form!$B:$Q,9,FALSE)),"")</f>
        <v/>
      </c>
      <c r="M184" s="35" t="str">
        <f>IF(ISNUMBER(SMALL(Order_Form!$C:$C,1+($C184))),(VLOOKUP(SMALL(Order_Form!$C:$C,1+($C184)),Order_Form!$B:$Q,10,FALSE)),"")</f>
        <v/>
      </c>
      <c r="N184" s="35" t="str">
        <f>IF(ISNUMBER(SMALL(Order_Form!$C:$C,1+($C184))),(VLOOKUP(SMALL(Order_Form!$C:$C,1+($C184)),Order_Form!$B:$Q,11,FALSE)),"")</f>
        <v/>
      </c>
      <c r="O184" s="35" t="str">
        <f>IF(ISNUMBER(SMALL(Order_Form!$C:$C,1+($C184))),(VLOOKUP(SMALL(Order_Form!$C:$C,1+($C184)),Order_Form!$B:$Q,12,FALSE)),"")</f>
        <v/>
      </c>
      <c r="P184" s="35" t="str">
        <f>IF(ISNUMBER(SMALL(Order_Form!$C:$C,1+($C184))),(VLOOKUP(SMALL(Order_Form!$C:$C,1+($C184)),Order_Form!$B:$Q,13,FALSE)),"")</f>
        <v/>
      </c>
      <c r="Q184" s="35" t="str">
        <f>IF(ISNUMBER(SMALL(Order_Form!$C:$C,1+($C184))),(VLOOKUP(SMALL(Order_Form!$C:$C,1+($C184)),Order_Form!$B:$Q,14,FALSE)),"")</f>
        <v/>
      </c>
      <c r="R184" s="35" t="str">
        <f>IF(ISNUMBER(SMALL(Order_Form!$C:$C,1+($C184))),(VLOOKUP(SMALL(Order_Form!$C:$C,1+($C184)),Order_Form!$B:$Q,15,FALSE)),"")</f>
        <v/>
      </c>
      <c r="U184" s="14">
        <f t="shared" si="6"/>
        <v>0</v>
      </c>
      <c r="V184" s="14">
        <f t="shared" si="7"/>
        <v>0</v>
      </c>
      <c r="W184" s="14">
        <f t="shared" si="8"/>
        <v>0</v>
      </c>
    </row>
    <row r="185" spans="3:23" ht="22.9" customHeight="1" x14ac:dyDescent="0.2">
      <c r="C185" s="14">
        <v>167</v>
      </c>
      <c r="D185" s="15" t="str">
        <f>IF(ISNUMBER(SMALL(Order_Form!$C:$C,1+($C185))),(VLOOKUP(SMALL(Order_Form!$C:$C,1+($C185)),Order_Form!$B:$Q,3,FALSE)),"")</f>
        <v/>
      </c>
      <c r="E185" s="35" t="str">
        <f>IF(ISNUMBER(SMALL(Order_Form!$C:$C,1+($C185))),(VLOOKUP(SMALL(Order_Form!$C:$C,1+($C185)),Order_Form!$B:$Q,4,FALSE)),"")</f>
        <v/>
      </c>
      <c r="F185" s="35" t="str">
        <f>IF(ISNUMBER(SMALL(Order_Form!$C:$C,1+($C185))),(VLOOKUP(SMALL(Order_Form!$C:$C,1+($C185)),Order_Form!$B:$Q,5,FALSE)),"")</f>
        <v/>
      </c>
      <c r="G185" s="35" t="str">
        <f>IF(ISNUMBER(SMALL(Order_Form!$C:$C,1+($C185))),(VLOOKUP(SMALL(Order_Form!$C:$C,1+($C185)),Order_Form!$B:$Q,6,FALSE)),"")</f>
        <v/>
      </c>
      <c r="H185" s="32" t="str">
        <f>IF(ISNUMBER(SMALL(Order_Form!$C:$C,1+($C185))),(VLOOKUP(SMALL(Order_Form!$C:$C,1+($C185)),Order_Form!$B:$Q,7,FALSE)),"")</f>
        <v/>
      </c>
      <c r="I185" s="15"/>
      <c r="J185" s="15"/>
      <c r="K185" s="35" t="str">
        <f>IF(ISNUMBER(SMALL(Order_Form!$C:$C,1+($C185))),(VLOOKUP(SMALL(Order_Form!$C:$C,1+($C185)),Order_Form!$B:$Q,8,FALSE)),"")</f>
        <v/>
      </c>
      <c r="L185" s="35" t="str">
        <f>IF(ISNUMBER(SMALL(Order_Form!$C:$C,1+($C185))),(VLOOKUP(SMALL(Order_Form!$C:$C,1+($C185)),Order_Form!$B:$Q,9,FALSE)),"")</f>
        <v/>
      </c>
      <c r="M185" s="35" t="str">
        <f>IF(ISNUMBER(SMALL(Order_Form!$C:$C,1+($C185))),(VLOOKUP(SMALL(Order_Form!$C:$C,1+($C185)),Order_Form!$B:$Q,10,FALSE)),"")</f>
        <v/>
      </c>
      <c r="N185" s="35" t="str">
        <f>IF(ISNUMBER(SMALL(Order_Form!$C:$C,1+($C185))),(VLOOKUP(SMALL(Order_Form!$C:$C,1+($C185)),Order_Form!$B:$Q,11,FALSE)),"")</f>
        <v/>
      </c>
      <c r="O185" s="35" t="str">
        <f>IF(ISNUMBER(SMALL(Order_Form!$C:$C,1+($C185))),(VLOOKUP(SMALL(Order_Form!$C:$C,1+($C185)),Order_Form!$B:$Q,12,FALSE)),"")</f>
        <v/>
      </c>
      <c r="P185" s="35" t="str">
        <f>IF(ISNUMBER(SMALL(Order_Form!$C:$C,1+($C185))),(VLOOKUP(SMALL(Order_Form!$C:$C,1+($C185)),Order_Form!$B:$Q,13,FALSE)),"")</f>
        <v/>
      </c>
      <c r="Q185" s="35" t="str">
        <f>IF(ISNUMBER(SMALL(Order_Form!$C:$C,1+($C185))),(VLOOKUP(SMALL(Order_Form!$C:$C,1+($C185)),Order_Form!$B:$Q,14,FALSE)),"")</f>
        <v/>
      </c>
      <c r="R185" s="35" t="str">
        <f>IF(ISNUMBER(SMALL(Order_Form!$C:$C,1+($C185))),(VLOOKUP(SMALL(Order_Form!$C:$C,1+($C185)),Order_Form!$B:$Q,15,FALSE)),"")</f>
        <v/>
      </c>
      <c r="U185" s="14">
        <f t="shared" si="6"/>
        <v>0</v>
      </c>
      <c r="V185" s="14">
        <f t="shared" si="7"/>
        <v>0</v>
      </c>
      <c r="W185" s="14">
        <f t="shared" si="8"/>
        <v>0</v>
      </c>
    </row>
    <row r="186" spans="3:23" ht="22.9" customHeight="1" x14ac:dyDescent="0.2">
      <c r="C186" s="14">
        <v>168</v>
      </c>
      <c r="D186" s="15" t="str">
        <f>IF(ISNUMBER(SMALL(Order_Form!$C:$C,1+($C186))),(VLOOKUP(SMALL(Order_Form!$C:$C,1+($C186)),Order_Form!$B:$Q,3,FALSE)),"")</f>
        <v/>
      </c>
      <c r="E186" s="35" t="str">
        <f>IF(ISNUMBER(SMALL(Order_Form!$C:$C,1+($C186))),(VLOOKUP(SMALL(Order_Form!$C:$C,1+($C186)),Order_Form!$B:$Q,4,FALSE)),"")</f>
        <v/>
      </c>
      <c r="F186" s="35" t="str">
        <f>IF(ISNUMBER(SMALL(Order_Form!$C:$C,1+($C186))),(VLOOKUP(SMALL(Order_Form!$C:$C,1+($C186)),Order_Form!$B:$Q,5,FALSE)),"")</f>
        <v/>
      </c>
      <c r="G186" s="35" t="str">
        <f>IF(ISNUMBER(SMALL(Order_Form!$C:$C,1+($C186))),(VLOOKUP(SMALL(Order_Form!$C:$C,1+($C186)),Order_Form!$B:$Q,6,FALSE)),"")</f>
        <v/>
      </c>
      <c r="H186" s="32" t="str">
        <f>IF(ISNUMBER(SMALL(Order_Form!$C:$C,1+($C186))),(VLOOKUP(SMALL(Order_Form!$C:$C,1+($C186)),Order_Form!$B:$Q,7,FALSE)),"")</f>
        <v/>
      </c>
      <c r="I186" s="15"/>
      <c r="J186" s="15"/>
      <c r="K186" s="35" t="str">
        <f>IF(ISNUMBER(SMALL(Order_Form!$C:$C,1+($C186))),(VLOOKUP(SMALL(Order_Form!$C:$C,1+($C186)),Order_Form!$B:$Q,8,FALSE)),"")</f>
        <v/>
      </c>
      <c r="L186" s="35" t="str">
        <f>IF(ISNUMBER(SMALL(Order_Form!$C:$C,1+($C186))),(VLOOKUP(SMALL(Order_Form!$C:$C,1+($C186)),Order_Form!$B:$Q,9,FALSE)),"")</f>
        <v/>
      </c>
      <c r="M186" s="35" t="str">
        <f>IF(ISNUMBER(SMALL(Order_Form!$C:$C,1+($C186))),(VLOOKUP(SMALL(Order_Form!$C:$C,1+($C186)),Order_Form!$B:$Q,10,FALSE)),"")</f>
        <v/>
      </c>
      <c r="N186" s="35" t="str">
        <f>IF(ISNUMBER(SMALL(Order_Form!$C:$C,1+($C186))),(VLOOKUP(SMALL(Order_Form!$C:$C,1+($C186)),Order_Form!$B:$Q,11,FALSE)),"")</f>
        <v/>
      </c>
      <c r="O186" s="35" t="str">
        <f>IF(ISNUMBER(SMALL(Order_Form!$C:$C,1+($C186))),(VLOOKUP(SMALL(Order_Form!$C:$C,1+($C186)),Order_Form!$B:$Q,12,FALSE)),"")</f>
        <v/>
      </c>
      <c r="P186" s="35" t="str">
        <f>IF(ISNUMBER(SMALL(Order_Form!$C:$C,1+($C186))),(VLOOKUP(SMALL(Order_Form!$C:$C,1+($C186)),Order_Form!$B:$Q,13,FALSE)),"")</f>
        <v/>
      </c>
      <c r="Q186" s="35" t="str">
        <f>IF(ISNUMBER(SMALL(Order_Form!$C:$C,1+($C186))),(VLOOKUP(SMALL(Order_Form!$C:$C,1+($C186)),Order_Form!$B:$Q,14,FALSE)),"")</f>
        <v/>
      </c>
      <c r="R186" s="35" t="str">
        <f>IF(ISNUMBER(SMALL(Order_Form!$C:$C,1+($C186))),(VLOOKUP(SMALL(Order_Form!$C:$C,1+($C186)),Order_Form!$B:$Q,15,FALSE)),"")</f>
        <v/>
      </c>
      <c r="U186" s="14">
        <f t="shared" si="6"/>
        <v>0</v>
      </c>
      <c r="V186" s="14">
        <f t="shared" si="7"/>
        <v>0</v>
      </c>
      <c r="W186" s="14">
        <f t="shared" si="8"/>
        <v>0</v>
      </c>
    </row>
    <row r="187" spans="3:23" ht="22.9" customHeight="1" x14ac:dyDescent="0.2">
      <c r="C187" s="14">
        <v>169</v>
      </c>
      <c r="D187" s="15" t="str">
        <f>IF(ISNUMBER(SMALL(Order_Form!$C:$C,1+($C187))),(VLOOKUP(SMALL(Order_Form!$C:$C,1+($C187)),Order_Form!$B:$Q,3,FALSE)),"")</f>
        <v/>
      </c>
      <c r="E187" s="35" t="str">
        <f>IF(ISNUMBER(SMALL(Order_Form!$C:$C,1+($C187))),(VLOOKUP(SMALL(Order_Form!$C:$C,1+($C187)),Order_Form!$B:$Q,4,FALSE)),"")</f>
        <v/>
      </c>
      <c r="F187" s="35" t="str">
        <f>IF(ISNUMBER(SMALL(Order_Form!$C:$C,1+($C187))),(VLOOKUP(SMALL(Order_Form!$C:$C,1+($C187)),Order_Form!$B:$Q,5,FALSE)),"")</f>
        <v/>
      </c>
      <c r="G187" s="35" t="str">
        <f>IF(ISNUMBER(SMALL(Order_Form!$C:$C,1+($C187))),(VLOOKUP(SMALL(Order_Form!$C:$C,1+($C187)),Order_Form!$B:$Q,6,FALSE)),"")</f>
        <v/>
      </c>
      <c r="H187" s="32" t="str">
        <f>IF(ISNUMBER(SMALL(Order_Form!$C:$C,1+($C187))),(VLOOKUP(SMALL(Order_Form!$C:$C,1+($C187)),Order_Form!$B:$Q,7,FALSE)),"")</f>
        <v/>
      </c>
      <c r="I187" s="15"/>
      <c r="J187" s="15"/>
      <c r="K187" s="35" t="str">
        <f>IF(ISNUMBER(SMALL(Order_Form!$C:$C,1+($C187))),(VLOOKUP(SMALL(Order_Form!$C:$C,1+($C187)),Order_Form!$B:$Q,8,FALSE)),"")</f>
        <v/>
      </c>
      <c r="L187" s="35" t="str">
        <f>IF(ISNUMBER(SMALL(Order_Form!$C:$C,1+($C187))),(VLOOKUP(SMALL(Order_Form!$C:$C,1+($C187)),Order_Form!$B:$Q,9,FALSE)),"")</f>
        <v/>
      </c>
      <c r="M187" s="35" t="str">
        <f>IF(ISNUMBER(SMALL(Order_Form!$C:$C,1+($C187))),(VLOOKUP(SMALL(Order_Form!$C:$C,1+($C187)),Order_Form!$B:$Q,10,FALSE)),"")</f>
        <v/>
      </c>
      <c r="N187" s="35" t="str">
        <f>IF(ISNUMBER(SMALL(Order_Form!$C:$C,1+($C187))),(VLOOKUP(SMALL(Order_Form!$C:$C,1+($C187)),Order_Form!$B:$Q,11,FALSE)),"")</f>
        <v/>
      </c>
      <c r="O187" s="35" t="str">
        <f>IF(ISNUMBER(SMALL(Order_Form!$C:$C,1+($C187))),(VLOOKUP(SMALL(Order_Form!$C:$C,1+($C187)),Order_Form!$B:$Q,12,FALSE)),"")</f>
        <v/>
      </c>
      <c r="P187" s="35" t="str">
        <f>IF(ISNUMBER(SMALL(Order_Form!$C:$C,1+($C187))),(VLOOKUP(SMALL(Order_Form!$C:$C,1+($C187)),Order_Form!$B:$Q,13,FALSE)),"")</f>
        <v/>
      </c>
      <c r="Q187" s="35" t="str">
        <f>IF(ISNUMBER(SMALL(Order_Form!$C:$C,1+($C187))),(VLOOKUP(SMALL(Order_Form!$C:$C,1+($C187)),Order_Form!$B:$Q,14,FALSE)),"")</f>
        <v/>
      </c>
      <c r="R187" s="35" t="str">
        <f>IF(ISNUMBER(SMALL(Order_Form!$C:$C,1+($C187))),(VLOOKUP(SMALL(Order_Form!$C:$C,1+($C187)),Order_Form!$B:$Q,15,FALSE)),"")</f>
        <v/>
      </c>
      <c r="U187" s="14">
        <f t="shared" si="6"/>
        <v>0</v>
      </c>
      <c r="V187" s="14">
        <f t="shared" si="7"/>
        <v>0</v>
      </c>
      <c r="W187" s="14">
        <f t="shared" si="8"/>
        <v>0</v>
      </c>
    </row>
    <row r="188" spans="3:23" ht="22.9" customHeight="1" x14ac:dyDescent="0.2">
      <c r="C188" s="14">
        <v>170</v>
      </c>
      <c r="D188" s="15" t="str">
        <f>IF(ISNUMBER(SMALL(Order_Form!$C:$C,1+($C188))),(VLOOKUP(SMALL(Order_Form!$C:$C,1+($C188)),Order_Form!$B:$Q,3,FALSE)),"")</f>
        <v/>
      </c>
      <c r="E188" s="35" t="str">
        <f>IF(ISNUMBER(SMALL(Order_Form!$C:$C,1+($C188))),(VLOOKUP(SMALL(Order_Form!$C:$C,1+($C188)),Order_Form!$B:$Q,4,FALSE)),"")</f>
        <v/>
      </c>
      <c r="F188" s="35" t="str">
        <f>IF(ISNUMBER(SMALL(Order_Form!$C:$C,1+($C188))),(VLOOKUP(SMALL(Order_Form!$C:$C,1+($C188)),Order_Form!$B:$Q,5,FALSE)),"")</f>
        <v/>
      </c>
      <c r="G188" s="35" t="str">
        <f>IF(ISNUMBER(SMALL(Order_Form!$C:$C,1+($C188))),(VLOOKUP(SMALL(Order_Form!$C:$C,1+($C188)),Order_Form!$B:$Q,6,FALSE)),"")</f>
        <v/>
      </c>
      <c r="H188" s="32" t="str">
        <f>IF(ISNUMBER(SMALL(Order_Form!$C:$C,1+($C188))),(VLOOKUP(SMALL(Order_Form!$C:$C,1+($C188)),Order_Form!$B:$Q,7,FALSE)),"")</f>
        <v/>
      </c>
      <c r="I188" s="15"/>
      <c r="J188" s="15"/>
      <c r="K188" s="35" t="str">
        <f>IF(ISNUMBER(SMALL(Order_Form!$C:$C,1+($C188))),(VLOOKUP(SMALL(Order_Form!$C:$C,1+($C188)),Order_Form!$B:$Q,8,FALSE)),"")</f>
        <v/>
      </c>
      <c r="L188" s="35" t="str">
        <f>IF(ISNUMBER(SMALL(Order_Form!$C:$C,1+($C188))),(VLOOKUP(SMALL(Order_Form!$C:$C,1+($C188)),Order_Form!$B:$Q,9,FALSE)),"")</f>
        <v/>
      </c>
      <c r="M188" s="35" t="str">
        <f>IF(ISNUMBER(SMALL(Order_Form!$C:$C,1+($C188))),(VLOOKUP(SMALL(Order_Form!$C:$C,1+($C188)),Order_Form!$B:$Q,10,FALSE)),"")</f>
        <v/>
      </c>
      <c r="N188" s="35" t="str">
        <f>IF(ISNUMBER(SMALL(Order_Form!$C:$C,1+($C188))),(VLOOKUP(SMALL(Order_Form!$C:$C,1+($C188)),Order_Form!$B:$Q,11,FALSE)),"")</f>
        <v/>
      </c>
      <c r="O188" s="35" t="str">
        <f>IF(ISNUMBER(SMALL(Order_Form!$C:$C,1+($C188))),(VLOOKUP(SMALL(Order_Form!$C:$C,1+($C188)),Order_Form!$B:$Q,12,FALSE)),"")</f>
        <v/>
      </c>
      <c r="P188" s="35" t="str">
        <f>IF(ISNUMBER(SMALL(Order_Form!$C:$C,1+($C188))),(VLOOKUP(SMALL(Order_Form!$C:$C,1+($C188)),Order_Form!$B:$Q,13,FALSE)),"")</f>
        <v/>
      </c>
      <c r="Q188" s="35" t="str">
        <f>IF(ISNUMBER(SMALL(Order_Form!$C:$C,1+($C188))),(VLOOKUP(SMALL(Order_Form!$C:$C,1+($C188)),Order_Form!$B:$Q,14,FALSE)),"")</f>
        <v/>
      </c>
      <c r="R188" s="35" t="str">
        <f>IF(ISNUMBER(SMALL(Order_Form!$C:$C,1+($C188))),(VLOOKUP(SMALL(Order_Form!$C:$C,1+($C188)),Order_Form!$B:$Q,15,FALSE)),"")</f>
        <v/>
      </c>
      <c r="U188" s="14">
        <f t="shared" si="6"/>
        <v>0</v>
      </c>
      <c r="V188" s="14">
        <f t="shared" si="7"/>
        <v>0</v>
      </c>
      <c r="W188" s="14">
        <f t="shared" si="8"/>
        <v>0</v>
      </c>
    </row>
    <row r="189" spans="3:23" ht="22.9" customHeight="1" x14ac:dyDescent="0.2">
      <c r="C189" s="14">
        <v>171</v>
      </c>
      <c r="D189" s="15" t="str">
        <f>IF(ISNUMBER(SMALL(Order_Form!$C:$C,1+($C189))),(VLOOKUP(SMALL(Order_Form!$C:$C,1+($C189)),Order_Form!$B:$Q,3,FALSE)),"")</f>
        <v/>
      </c>
      <c r="E189" s="35" t="str">
        <f>IF(ISNUMBER(SMALL(Order_Form!$C:$C,1+($C189))),(VLOOKUP(SMALL(Order_Form!$C:$C,1+($C189)),Order_Form!$B:$Q,4,FALSE)),"")</f>
        <v/>
      </c>
      <c r="F189" s="35" t="str">
        <f>IF(ISNUMBER(SMALL(Order_Form!$C:$C,1+($C189))),(VLOOKUP(SMALL(Order_Form!$C:$C,1+($C189)),Order_Form!$B:$Q,5,FALSE)),"")</f>
        <v/>
      </c>
      <c r="G189" s="35" t="str">
        <f>IF(ISNUMBER(SMALL(Order_Form!$C:$C,1+($C189))),(VLOOKUP(SMALL(Order_Form!$C:$C,1+($C189)),Order_Form!$B:$Q,6,FALSE)),"")</f>
        <v/>
      </c>
      <c r="H189" s="32" t="str">
        <f>IF(ISNUMBER(SMALL(Order_Form!$C:$C,1+($C189))),(VLOOKUP(SMALL(Order_Form!$C:$C,1+($C189)),Order_Form!$B:$Q,7,FALSE)),"")</f>
        <v/>
      </c>
      <c r="I189" s="15"/>
      <c r="J189" s="15"/>
      <c r="K189" s="35" t="str">
        <f>IF(ISNUMBER(SMALL(Order_Form!$C:$C,1+($C189))),(VLOOKUP(SMALL(Order_Form!$C:$C,1+($C189)),Order_Form!$B:$Q,8,FALSE)),"")</f>
        <v/>
      </c>
      <c r="L189" s="35" t="str">
        <f>IF(ISNUMBER(SMALL(Order_Form!$C:$C,1+($C189))),(VLOOKUP(SMALL(Order_Form!$C:$C,1+($C189)),Order_Form!$B:$Q,9,FALSE)),"")</f>
        <v/>
      </c>
      <c r="M189" s="35" t="str">
        <f>IF(ISNUMBER(SMALL(Order_Form!$C:$C,1+($C189))),(VLOOKUP(SMALL(Order_Form!$C:$C,1+($C189)),Order_Form!$B:$Q,10,FALSE)),"")</f>
        <v/>
      </c>
      <c r="N189" s="35" t="str">
        <f>IF(ISNUMBER(SMALL(Order_Form!$C:$C,1+($C189))),(VLOOKUP(SMALL(Order_Form!$C:$C,1+($C189)),Order_Form!$B:$Q,11,FALSE)),"")</f>
        <v/>
      </c>
      <c r="O189" s="35" t="str">
        <f>IF(ISNUMBER(SMALL(Order_Form!$C:$C,1+($C189))),(VLOOKUP(SMALL(Order_Form!$C:$C,1+($C189)),Order_Form!$B:$Q,12,FALSE)),"")</f>
        <v/>
      </c>
      <c r="P189" s="35" t="str">
        <f>IF(ISNUMBER(SMALL(Order_Form!$C:$C,1+($C189))),(VLOOKUP(SMALL(Order_Form!$C:$C,1+($C189)),Order_Form!$B:$Q,13,FALSE)),"")</f>
        <v/>
      </c>
      <c r="Q189" s="35" t="str">
        <f>IF(ISNUMBER(SMALL(Order_Form!$C:$C,1+($C189))),(VLOOKUP(SMALL(Order_Form!$C:$C,1+($C189)),Order_Form!$B:$Q,14,FALSE)),"")</f>
        <v/>
      </c>
      <c r="R189" s="35" t="str">
        <f>IF(ISNUMBER(SMALL(Order_Form!$C:$C,1+($C189))),(VLOOKUP(SMALL(Order_Form!$C:$C,1+($C189)),Order_Form!$B:$Q,15,FALSE)),"")</f>
        <v/>
      </c>
      <c r="U189" s="14">
        <f t="shared" si="6"/>
        <v>0</v>
      </c>
      <c r="V189" s="14">
        <f t="shared" si="7"/>
        <v>0</v>
      </c>
      <c r="W189" s="14">
        <f t="shared" si="8"/>
        <v>0</v>
      </c>
    </row>
    <row r="190" spans="3:23" ht="22.9" customHeight="1" x14ac:dyDescent="0.2">
      <c r="C190" s="14">
        <v>172</v>
      </c>
      <c r="D190" s="15" t="str">
        <f>IF(ISNUMBER(SMALL(Order_Form!$C:$C,1+($C190))),(VLOOKUP(SMALL(Order_Form!$C:$C,1+($C190)),Order_Form!$B:$Q,3,FALSE)),"")</f>
        <v/>
      </c>
      <c r="E190" s="35" t="str">
        <f>IF(ISNUMBER(SMALL(Order_Form!$C:$C,1+($C190))),(VLOOKUP(SMALL(Order_Form!$C:$C,1+($C190)),Order_Form!$B:$Q,4,FALSE)),"")</f>
        <v/>
      </c>
      <c r="F190" s="35" t="str">
        <f>IF(ISNUMBER(SMALL(Order_Form!$C:$C,1+($C190))),(VLOOKUP(SMALL(Order_Form!$C:$C,1+($C190)),Order_Form!$B:$Q,5,FALSE)),"")</f>
        <v/>
      </c>
      <c r="G190" s="35" t="str">
        <f>IF(ISNUMBER(SMALL(Order_Form!$C:$C,1+($C190))),(VLOOKUP(SMALL(Order_Form!$C:$C,1+($C190)),Order_Form!$B:$Q,6,FALSE)),"")</f>
        <v/>
      </c>
      <c r="H190" s="32" t="str">
        <f>IF(ISNUMBER(SMALL(Order_Form!$C:$C,1+($C190))),(VLOOKUP(SMALL(Order_Form!$C:$C,1+($C190)),Order_Form!$B:$Q,7,FALSE)),"")</f>
        <v/>
      </c>
      <c r="I190" s="15"/>
      <c r="J190" s="15"/>
      <c r="K190" s="35" t="str">
        <f>IF(ISNUMBER(SMALL(Order_Form!$C:$C,1+($C190))),(VLOOKUP(SMALL(Order_Form!$C:$C,1+($C190)),Order_Form!$B:$Q,8,FALSE)),"")</f>
        <v/>
      </c>
      <c r="L190" s="35" t="str">
        <f>IF(ISNUMBER(SMALL(Order_Form!$C:$C,1+($C190))),(VLOOKUP(SMALL(Order_Form!$C:$C,1+($C190)),Order_Form!$B:$Q,9,FALSE)),"")</f>
        <v/>
      </c>
      <c r="M190" s="35" t="str">
        <f>IF(ISNUMBER(SMALL(Order_Form!$C:$C,1+($C190))),(VLOOKUP(SMALL(Order_Form!$C:$C,1+($C190)),Order_Form!$B:$Q,10,FALSE)),"")</f>
        <v/>
      </c>
      <c r="N190" s="35" t="str">
        <f>IF(ISNUMBER(SMALL(Order_Form!$C:$C,1+($C190))),(VLOOKUP(SMALL(Order_Form!$C:$C,1+($C190)),Order_Form!$B:$Q,11,FALSE)),"")</f>
        <v/>
      </c>
      <c r="O190" s="35" t="str">
        <f>IF(ISNUMBER(SMALL(Order_Form!$C:$C,1+($C190))),(VLOOKUP(SMALL(Order_Form!$C:$C,1+($C190)),Order_Form!$B:$Q,12,FALSE)),"")</f>
        <v/>
      </c>
      <c r="P190" s="35" t="str">
        <f>IF(ISNUMBER(SMALL(Order_Form!$C:$C,1+($C190))),(VLOOKUP(SMALL(Order_Form!$C:$C,1+($C190)),Order_Form!$B:$Q,13,FALSE)),"")</f>
        <v/>
      </c>
      <c r="Q190" s="35" t="str">
        <f>IF(ISNUMBER(SMALL(Order_Form!$C:$C,1+($C190))),(VLOOKUP(SMALL(Order_Form!$C:$C,1+($C190)),Order_Form!$B:$Q,14,FALSE)),"")</f>
        <v/>
      </c>
      <c r="R190" s="35" t="str">
        <f>IF(ISNUMBER(SMALL(Order_Form!$C:$C,1+($C190))),(VLOOKUP(SMALL(Order_Form!$C:$C,1+($C190)),Order_Form!$B:$Q,15,FALSE)),"")</f>
        <v/>
      </c>
      <c r="U190" s="14">
        <f t="shared" si="6"/>
        <v>0</v>
      </c>
      <c r="V190" s="14">
        <f t="shared" si="7"/>
        <v>0</v>
      </c>
      <c r="W190" s="14">
        <f t="shared" si="8"/>
        <v>0</v>
      </c>
    </row>
    <row r="191" spans="3:23" ht="22.9" customHeight="1" x14ac:dyDescent="0.2">
      <c r="C191" s="14">
        <v>173</v>
      </c>
      <c r="D191" s="15" t="str">
        <f>IF(ISNUMBER(SMALL(Order_Form!$C:$C,1+($C191))),(VLOOKUP(SMALL(Order_Form!$C:$C,1+($C191)),Order_Form!$B:$Q,3,FALSE)),"")</f>
        <v/>
      </c>
      <c r="E191" s="35" t="str">
        <f>IF(ISNUMBER(SMALL(Order_Form!$C:$C,1+($C191))),(VLOOKUP(SMALL(Order_Form!$C:$C,1+($C191)),Order_Form!$B:$Q,4,FALSE)),"")</f>
        <v/>
      </c>
      <c r="F191" s="35" t="str">
        <f>IF(ISNUMBER(SMALL(Order_Form!$C:$C,1+($C191))),(VLOOKUP(SMALL(Order_Form!$C:$C,1+($C191)),Order_Form!$B:$Q,5,FALSE)),"")</f>
        <v/>
      </c>
      <c r="G191" s="35" t="str">
        <f>IF(ISNUMBER(SMALL(Order_Form!$C:$C,1+($C191))),(VLOOKUP(SMALL(Order_Form!$C:$C,1+($C191)),Order_Form!$B:$Q,6,FALSE)),"")</f>
        <v/>
      </c>
      <c r="H191" s="32" t="str">
        <f>IF(ISNUMBER(SMALL(Order_Form!$C:$C,1+($C191))),(VLOOKUP(SMALL(Order_Form!$C:$C,1+($C191)),Order_Form!$B:$Q,7,FALSE)),"")</f>
        <v/>
      </c>
      <c r="I191" s="15"/>
      <c r="J191" s="15"/>
      <c r="K191" s="35" t="str">
        <f>IF(ISNUMBER(SMALL(Order_Form!$C:$C,1+($C191))),(VLOOKUP(SMALL(Order_Form!$C:$C,1+($C191)),Order_Form!$B:$Q,8,FALSE)),"")</f>
        <v/>
      </c>
      <c r="L191" s="35" t="str">
        <f>IF(ISNUMBER(SMALL(Order_Form!$C:$C,1+($C191))),(VLOOKUP(SMALL(Order_Form!$C:$C,1+($C191)),Order_Form!$B:$Q,9,FALSE)),"")</f>
        <v/>
      </c>
      <c r="M191" s="35" t="str">
        <f>IF(ISNUMBER(SMALL(Order_Form!$C:$C,1+($C191))),(VLOOKUP(SMALL(Order_Form!$C:$C,1+($C191)),Order_Form!$B:$Q,10,FALSE)),"")</f>
        <v/>
      </c>
      <c r="N191" s="35" t="str">
        <f>IF(ISNUMBER(SMALL(Order_Form!$C:$C,1+($C191))),(VLOOKUP(SMALL(Order_Form!$C:$C,1+($C191)),Order_Form!$B:$Q,11,FALSE)),"")</f>
        <v/>
      </c>
      <c r="O191" s="35" t="str">
        <f>IF(ISNUMBER(SMALL(Order_Form!$C:$C,1+($C191))),(VLOOKUP(SMALL(Order_Form!$C:$C,1+($C191)),Order_Form!$B:$Q,12,FALSE)),"")</f>
        <v/>
      </c>
      <c r="P191" s="35" t="str">
        <f>IF(ISNUMBER(SMALL(Order_Form!$C:$C,1+($C191))),(VLOOKUP(SMALL(Order_Form!$C:$C,1+($C191)),Order_Form!$B:$Q,13,FALSE)),"")</f>
        <v/>
      </c>
      <c r="Q191" s="35" t="str">
        <f>IF(ISNUMBER(SMALL(Order_Form!$C:$C,1+($C191))),(VLOOKUP(SMALL(Order_Form!$C:$C,1+($C191)),Order_Form!$B:$Q,14,FALSE)),"")</f>
        <v/>
      </c>
      <c r="R191" s="35" t="str">
        <f>IF(ISNUMBER(SMALL(Order_Form!$C:$C,1+($C191))),(VLOOKUP(SMALL(Order_Form!$C:$C,1+($C191)),Order_Form!$B:$Q,15,FALSE)),"")</f>
        <v/>
      </c>
      <c r="U191" s="14">
        <f t="shared" si="6"/>
        <v>0</v>
      </c>
      <c r="V191" s="14">
        <f t="shared" si="7"/>
        <v>0</v>
      </c>
      <c r="W191" s="14">
        <f t="shared" si="8"/>
        <v>0</v>
      </c>
    </row>
    <row r="192" spans="3:23" ht="22.9" customHeight="1" x14ac:dyDescent="0.2">
      <c r="C192" s="14">
        <v>174</v>
      </c>
      <c r="D192" s="15" t="str">
        <f>IF(ISNUMBER(SMALL(Order_Form!$C:$C,1+($C192))),(VLOOKUP(SMALL(Order_Form!$C:$C,1+($C192)),Order_Form!$B:$Q,3,FALSE)),"")</f>
        <v/>
      </c>
      <c r="E192" s="35" t="str">
        <f>IF(ISNUMBER(SMALL(Order_Form!$C:$C,1+($C192))),(VLOOKUP(SMALL(Order_Form!$C:$C,1+($C192)),Order_Form!$B:$Q,4,FALSE)),"")</f>
        <v/>
      </c>
      <c r="F192" s="35" t="str">
        <f>IF(ISNUMBER(SMALL(Order_Form!$C:$C,1+($C192))),(VLOOKUP(SMALL(Order_Form!$C:$C,1+($C192)),Order_Form!$B:$Q,5,FALSE)),"")</f>
        <v/>
      </c>
      <c r="G192" s="35" t="str">
        <f>IF(ISNUMBER(SMALL(Order_Form!$C:$C,1+($C192))),(VLOOKUP(SMALL(Order_Form!$C:$C,1+($C192)),Order_Form!$B:$Q,6,FALSE)),"")</f>
        <v/>
      </c>
      <c r="H192" s="32" t="str">
        <f>IF(ISNUMBER(SMALL(Order_Form!$C:$C,1+($C192))),(VLOOKUP(SMALL(Order_Form!$C:$C,1+($C192)),Order_Form!$B:$Q,7,FALSE)),"")</f>
        <v/>
      </c>
      <c r="I192" s="15"/>
      <c r="J192" s="15"/>
      <c r="K192" s="35" t="str">
        <f>IF(ISNUMBER(SMALL(Order_Form!$C:$C,1+($C192))),(VLOOKUP(SMALL(Order_Form!$C:$C,1+($C192)),Order_Form!$B:$Q,8,FALSE)),"")</f>
        <v/>
      </c>
      <c r="L192" s="35" t="str">
        <f>IF(ISNUMBER(SMALL(Order_Form!$C:$C,1+($C192))),(VLOOKUP(SMALL(Order_Form!$C:$C,1+($C192)),Order_Form!$B:$Q,9,FALSE)),"")</f>
        <v/>
      </c>
      <c r="M192" s="35" t="str">
        <f>IF(ISNUMBER(SMALL(Order_Form!$C:$C,1+($C192))),(VLOOKUP(SMALL(Order_Form!$C:$C,1+($C192)),Order_Form!$B:$Q,10,FALSE)),"")</f>
        <v/>
      </c>
      <c r="N192" s="35" t="str">
        <f>IF(ISNUMBER(SMALL(Order_Form!$C:$C,1+($C192))),(VLOOKUP(SMALL(Order_Form!$C:$C,1+($C192)),Order_Form!$B:$Q,11,FALSE)),"")</f>
        <v/>
      </c>
      <c r="O192" s="35" t="str">
        <f>IF(ISNUMBER(SMALL(Order_Form!$C:$C,1+($C192))),(VLOOKUP(SMALL(Order_Form!$C:$C,1+($C192)),Order_Form!$B:$Q,12,FALSE)),"")</f>
        <v/>
      </c>
      <c r="P192" s="35" t="str">
        <f>IF(ISNUMBER(SMALL(Order_Form!$C:$C,1+($C192))),(VLOOKUP(SMALL(Order_Form!$C:$C,1+($C192)),Order_Form!$B:$Q,13,FALSE)),"")</f>
        <v/>
      </c>
      <c r="Q192" s="35" t="str">
        <f>IF(ISNUMBER(SMALL(Order_Form!$C:$C,1+($C192))),(VLOOKUP(SMALL(Order_Form!$C:$C,1+($C192)),Order_Form!$B:$Q,14,FALSE)),"")</f>
        <v/>
      </c>
      <c r="R192" s="35" t="str">
        <f>IF(ISNUMBER(SMALL(Order_Form!$C:$C,1+($C192))),(VLOOKUP(SMALL(Order_Form!$C:$C,1+($C192)),Order_Form!$B:$Q,15,FALSE)),"")</f>
        <v/>
      </c>
      <c r="U192" s="14">
        <f t="shared" si="6"/>
        <v>0</v>
      </c>
      <c r="V192" s="14">
        <f t="shared" si="7"/>
        <v>0</v>
      </c>
      <c r="W192" s="14">
        <f t="shared" si="8"/>
        <v>0</v>
      </c>
    </row>
    <row r="193" spans="3:23" ht="22.9" customHeight="1" x14ac:dyDescent="0.2">
      <c r="C193" s="14">
        <v>175</v>
      </c>
      <c r="D193" s="15" t="str">
        <f>IF(ISNUMBER(SMALL(Order_Form!$C:$C,1+($C193))),(VLOOKUP(SMALL(Order_Form!$C:$C,1+($C193)),Order_Form!$B:$Q,3,FALSE)),"")</f>
        <v/>
      </c>
      <c r="E193" s="35" t="str">
        <f>IF(ISNUMBER(SMALL(Order_Form!$C:$C,1+($C193))),(VLOOKUP(SMALL(Order_Form!$C:$C,1+($C193)),Order_Form!$B:$Q,4,FALSE)),"")</f>
        <v/>
      </c>
      <c r="F193" s="35" t="str">
        <f>IF(ISNUMBER(SMALL(Order_Form!$C:$C,1+($C193))),(VLOOKUP(SMALL(Order_Form!$C:$C,1+($C193)),Order_Form!$B:$Q,5,FALSE)),"")</f>
        <v/>
      </c>
      <c r="G193" s="35" t="str">
        <f>IF(ISNUMBER(SMALL(Order_Form!$C:$C,1+($C193))),(VLOOKUP(SMALL(Order_Form!$C:$C,1+($C193)),Order_Form!$B:$Q,6,FALSE)),"")</f>
        <v/>
      </c>
      <c r="H193" s="32" t="str">
        <f>IF(ISNUMBER(SMALL(Order_Form!$C:$C,1+($C193))),(VLOOKUP(SMALL(Order_Form!$C:$C,1+($C193)),Order_Form!$B:$Q,7,FALSE)),"")</f>
        <v/>
      </c>
      <c r="I193" s="15"/>
      <c r="J193" s="15"/>
      <c r="K193" s="35" t="str">
        <f>IF(ISNUMBER(SMALL(Order_Form!$C:$C,1+($C193))),(VLOOKUP(SMALL(Order_Form!$C:$C,1+($C193)),Order_Form!$B:$Q,8,FALSE)),"")</f>
        <v/>
      </c>
      <c r="L193" s="35" t="str">
        <f>IF(ISNUMBER(SMALL(Order_Form!$C:$C,1+($C193))),(VLOOKUP(SMALL(Order_Form!$C:$C,1+($C193)),Order_Form!$B:$Q,9,FALSE)),"")</f>
        <v/>
      </c>
      <c r="M193" s="35" t="str">
        <f>IF(ISNUMBER(SMALL(Order_Form!$C:$C,1+($C193))),(VLOOKUP(SMALL(Order_Form!$C:$C,1+($C193)),Order_Form!$B:$Q,10,FALSE)),"")</f>
        <v/>
      </c>
      <c r="N193" s="35" t="str">
        <f>IF(ISNUMBER(SMALL(Order_Form!$C:$C,1+($C193))),(VLOOKUP(SMALL(Order_Form!$C:$C,1+($C193)),Order_Form!$B:$Q,11,FALSE)),"")</f>
        <v/>
      </c>
      <c r="O193" s="35" t="str">
        <f>IF(ISNUMBER(SMALL(Order_Form!$C:$C,1+($C193))),(VLOOKUP(SMALL(Order_Form!$C:$C,1+($C193)),Order_Form!$B:$Q,12,FALSE)),"")</f>
        <v/>
      </c>
      <c r="P193" s="35" t="str">
        <f>IF(ISNUMBER(SMALL(Order_Form!$C:$C,1+($C193))),(VLOOKUP(SMALL(Order_Form!$C:$C,1+($C193)),Order_Form!$B:$Q,13,FALSE)),"")</f>
        <v/>
      </c>
      <c r="Q193" s="35" t="str">
        <f>IF(ISNUMBER(SMALL(Order_Form!$C:$C,1+($C193))),(VLOOKUP(SMALL(Order_Form!$C:$C,1+($C193)),Order_Form!$B:$Q,14,FALSE)),"")</f>
        <v/>
      </c>
      <c r="R193" s="35" t="str">
        <f>IF(ISNUMBER(SMALL(Order_Form!$C:$C,1+($C193))),(VLOOKUP(SMALL(Order_Form!$C:$C,1+($C193)),Order_Form!$B:$Q,15,FALSE)),"")</f>
        <v/>
      </c>
      <c r="U193" s="14">
        <f t="shared" si="6"/>
        <v>0</v>
      </c>
      <c r="V193" s="14">
        <f t="shared" si="7"/>
        <v>0</v>
      </c>
      <c r="W193" s="14">
        <f t="shared" si="8"/>
        <v>0</v>
      </c>
    </row>
    <row r="194" spans="3:23" ht="22.9" customHeight="1" x14ac:dyDescent="0.2">
      <c r="C194" s="14">
        <v>176</v>
      </c>
      <c r="D194" s="15" t="str">
        <f>IF(ISNUMBER(SMALL(Order_Form!$C:$C,1+($C194))),(VLOOKUP(SMALL(Order_Form!$C:$C,1+($C194)),Order_Form!$B:$Q,3,FALSE)),"")</f>
        <v/>
      </c>
      <c r="E194" s="35" t="str">
        <f>IF(ISNUMBER(SMALL(Order_Form!$C:$C,1+($C194))),(VLOOKUP(SMALL(Order_Form!$C:$C,1+($C194)),Order_Form!$B:$Q,4,FALSE)),"")</f>
        <v/>
      </c>
      <c r="F194" s="35" t="str">
        <f>IF(ISNUMBER(SMALL(Order_Form!$C:$C,1+($C194))),(VLOOKUP(SMALL(Order_Form!$C:$C,1+($C194)),Order_Form!$B:$Q,5,FALSE)),"")</f>
        <v/>
      </c>
      <c r="G194" s="35" t="str">
        <f>IF(ISNUMBER(SMALL(Order_Form!$C:$C,1+($C194))),(VLOOKUP(SMALL(Order_Form!$C:$C,1+($C194)),Order_Form!$B:$Q,6,FALSE)),"")</f>
        <v/>
      </c>
      <c r="H194" s="32" t="str">
        <f>IF(ISNUMBER(SMALL(Order_Form!$C:$C,1+($C194))),(VLOOKUP(SMALL(Order_Form!$C:$C,1+($C194)),Order_Form!$B:$Q,7,FALSE)),"")</f>
        <v/>
      </c>
      <c r="I194" s="15"/>
      <c r="J194" s="15"/>
      <c r="K194" s="35" t="str">
        <f>IF(ISNUMBER(SMALL(Order_Form!$C:$C,1+($C194))),(VLOOKUP(SMALL(Order_Form!$C:$C,1+($C194)),Order_Form!$B:$Q,8,FALSE)),"")</f>
        <v/>
      </c>
      <c r="L194" s="35" t="str">
        <f>IF(ISNUMBER(SMALL(Order_Form!$C:$C,1+($C194))),(VLOOKUP(SMALL(Order_Form!$C:$C,1+($C194)),Order_Form!$B:$Q,9,FALSE)),"")</f>
        <v/>
      </c>
      <c r="M194" s="35" t="str">
        <f>IF(ISNUMBER(SMALL(Order_Form!$C:$C,1+($C194))),(VLOOKUP(SMALL(Order_Form!$C:$C,1+($C194)),Order_Form!$B:$Q,10,FALSE)),"")</f>
        <v/>
      </c>
      <c r="N194" s="35" t="str">
        <f>IF(ISNUMBER(SMALL(Order_Form!$C:$C,1+($C194))),(VLOOKUP(SMALL(Order_Form!$C:$C,1+($C194)),Order_Form!$B:$Q,11,FALSE)),"")</f>
        <v/>
      </c>
      <c r="O194" s="35" t="str">
        <f>IF(ISNUMBER(SMALL(Order_Form!$C:$C,1+($C194))),(VLOOKUP(SMALL(Order_Form!$C:$C,1+($C194)),Order_Form!$B:$Q,12,FALSE)),"")</f>
        <v/>
      </c>
      <c r="P194" s="35" t="str">
        <f>IF(ISNUMBER(SMALL(Order_Form!$C:$C,1+($C194))),(VLOOKUP(SMALL(Order_Form!$C:$C,1+($C194)),Order_Form!$B:$Q,13,FALSE)),"")</f>
        <v/>
      </c>
      <c r="Q194" s="35" t="str">
        <f>IF(ISNUMBER(SMALL(Order_Form!$C:$C,1+($C194))),(VLOOKUP(SMALL(Order_Form!$C:$C,1+($C194)),Order_Form!$B:$Q,14,FALSE)),"")</f>
        <v/>
      </c>
      <c r="R194" s="35" t="str">
        <f>IF(ISNUMBER(SMALL(Order_Form!$C:$C,1+($C194))),(VLOOKUP(SMALL(Order_Form!$C:$C,1+($C194)),Order_Form!$B:$Q,15,FALSE)),"")</f>
        <v/>
      </c>
      <c r="U194" s="14">
        <f t="shared" si="6"/>
        <v>0</v>
      </c>
      <c r="V194" s="14">
        <f t="shared" si="7"/>
        <v>0</v>
      </c>
      <c r="W194" s="14">
        <f t="shared" si="8"/>
        <v>0</v>
      </c>
    </row>
    <row r="195" spans="3:23" ht="22.9" customHeight="1" x14ac:dyDescent="0.2">
      <c r="C195" s="14">
        <v>177</v>
      </c>
      <c r="D195" s="15" t="str">
        <f>IF(ISNUMBER(SMALL(Order_Form!$C:$C,1+($C195))),(VLOOKUP(SMALL(Order_Form!$C:$C,1+($C195)),Order_Form!$B:$Q,3,FALSE)),"")</f>
        <v/>
      </c>
      <c r="E195" s="35" t="str">
        <f>IF(ISNUMBER(SMALL(Order_Form!$C:$C,1+($C195))),(VLOOKUP(SMALL(Order_Form!$C:$C,1+($C195)),Order_Form!$B:$Q,4,FALSE)),"")</f>
        <v/>
      </c>
      <c r="F195" s="35" t="str">
        <f>IF(ISNUMBER(SMALL(Order_Form!$C:$C,1+($C195))),(VLOOKUP(SMALL(Order_Form!$C:$C,1+($C195)),Order_Form!$B:$Q,5,FALSE)),"")</f>
        <v/>
      </c>
      <c r="G195" s="35" t="str">
        <f>IF(ISNUMBER(SMALL(Order_Form!$C:$C,1+($C195))),(VLOOKUP(SMALL(Order_Form!$C:$C,1+($C195)),Order_Form!$B:$Q,6,FALSE)),"")</f>
        <v/>
      </c>
      <c r="H195" s="32" t="str">
        <f>IF(ISNUMBER(SMALL(Order_Form!$C:$C,1+($C195))),(VLOOKUP(SMALL(Order_Form!$C:$C,1+($C195)),Order_Form!$B:$Q,7,FALSE)),"")</f>
        <v/>
      </c>
      <c r="I195" s="15"/>
      <c r="J195" s="15"/>
      <c r="K195" s="35" t="str">
        <f>IF(ISNUMBER(SMALL(Order_Form!$C:$C,1+($C195))),(VLOOKUP(SMALL(Order_Form!$C:$C,1+($C195)),Order_Form!$B:$Q,8,FALSE)),"")</f>
        <v/>
      </c>
      <c r="L195" s="35" t="str">
        <f>IF(ISNUMBER(SMALL(Order_Form!$C:$C,1+($C195))),(VLOOKUP(SMALL(Order_Form!$C:$C,1+($C195)),Order_Form!$B:$Q,9,FALSE)),"")</f>
        <v/>
      </c>
      <c r="M195" s="35" t="str">
        <f>IF(ISNUMBER(SMALL(Order_Form!$C:$C,1+($C195))),(VLOOKUP(SMALL(Order_Form!$C:$C,1+($C195)),Order_Form!$B:$Q,10,FALSE)),"")</f>
        <v/>
      </c>
      <c r="N195" s="35" t="str">
        <f>IF(ISNUMBER(SMALL(Order_Form!$C:$C,1+($C195))),(VLOOKUP(SMALL(Order_Form!$C:$C,1+($C195)),Order_Form!$B:$Q,11,FALSE)),"")</f>
        <v/>
      </c>
      <c r="O195" s="35" t="str">
        <f>IF(ISNUMBER(SMALL(Order_Form!$C:$C,1+($C195))),(VLOOKUP(SMALL(Order_Form!$C:$C,1+($C195)),Order_Form!$B:$Q,12,FALSE)),"")</f>
        <v/>
      </c>
      <c r="P195" s="35" t="str">
        <f>IF(ISNUMBER(SMALL(Order_Form!$C:$C,1+($C195))),(VLOOKUP(SMALL(Order_Form!$C:$C,1+($C195)),Order_Form!$B:$Q,13,FALSE)),"")</f>
        <v/>
      </c>
      <c r="Q195" s="35" t="str">
        <f>IF(ISNUMBER(SMALL(Order_Form!$C:$C,1+($C195))),(VLOOKUP(SMALL(Order_Form!$C:$C,1+($C195)),Order_Form!$B:$Q,14,FALSE)),"")</f>
        <v/>
      </c>
      <c r="R195" s="35" t="str">
        <f>IF(ISNUMBER(SMALL(Order_Form!$C:$C,1+($C195))),(VLOOKUP(SMALL(Order_Form!$C:$C,1+($C195)),Order_Form!$B:$Q,15,FALSE)),"")</f>
        <v/>
      </c>
      <c r="U195" s="14">
        <f t="shared" si="6"/>
        <v>0</v>
      </c>
      <c r="V195" s="14">
        <f t="shared" si="7"/>
        <v>0</v>
      </c>
      <c r="W195" s="14">
        <f t="shared" si="8"/>
        <v>0</v>
      </c>
    </row>
    <row r="196" spans="3:23" ht="22.9" customHeight="1" x14ac:dyDescent="0.2">
      <c r="C196" s="14">
        <v>178</v>
      </c>
      <c r="D196" s="15" t="str">
        <f>IF(ISNUMBER(SMALL(Order_Form!$C:$C,1+($C196))),(VLOOKUP(SMALL(Order_Form!$C:$C,1+($C196)),Order_Form!$B:$Q,3,FALSE)),"")</f>
        <v/>
      </c>
      <c r="E196" s="35" t="str">
        <f>IF(ISNUMBER(SMALL(Order_Form!$C:$C,1+($C196))),(VLOOKUP(SMALL(Order_Form!$C:$C,1+($C196)),Order_Form!$B:$Q,4,FALSE)),"")</f>
        <v/>
      </c>
      <c r="F196" s="35" t="str">
        <f>IF(ISNUMBER(SMALL(Order_Form!$C:$C,1+($C196))),(VLOOKUP(SMALL(Order_Form!$C:$C,1+($C196)),Order_Form!$B:$Q,5,FALSE)),"")</f>
        <v/>
      </c>
      <c r="G196" s="35" t="str">
        <f>IF(ISNUMBER(SMALL(Order_Form!$C:$C,1+($C196))),(VLOOKUP(SMALL(Order_Form!$C:$C,1+($C196)),Order_Form!$B:$Q,6,FALSE)),"")</f>
        <v/>
      </c>
      <c r="H196" s="32" t="str">
        <f>IF(ISNUMBER(SMALL(Order_Form!$C:$C,1+($C196))),(VLOOKUP(SMALL(Order_Form!$C:$C,1+($C196)),Order_Form!$B:$Q,7,FALSE)),"")</f>
        <v/>
      </c>
      <c r="I196" s="15"/>
      <c r="J196" s="15"/>
      <c r="K196" s="35" t="str">
        <f>IF(ISNUMBER(SMALL(Order_Form!$C:$C,1+($C196))),(VLOOKUP(SMALL(Order_Form!$C:$C,1+($C196)),Order_Form!$B:$Q,8,FALSE)),"")</f>
        <v/>
      </c>
      <c r="L196" s="35" t="str">
        <f>IF(ISNUMBER(SMALL(Order_Form!$C:$C,1+($C196))),(VLOOKUP(SMALL(Order_Form!$C:$C,1+($C196)),Order_Form!$B:$Q,9,FALSE)),"")</f>
        <v/>
      </c>
      <c r="M196" s="35" t="str">
        <f>IF(ISNUMBER(SMALL(Order_Form!$C:$C,1+($C196))),(VLOOKUP(SMALL(Order_Form!$C:$C,1+($C196)),Order_Form!$B:$Q,10,FALSE)),"")</f>
        <v/>
      </c>
      <c r="N196" s="35" t="str">
        <f>IF(ISNUMBER(SMALL(Order_Form!$C:$C,1+($C196))),(VLOOKUP(SMALL(Order_Form!$C:$C,1+($C196)),Order_Form!$B:$Q,11,FALSE)),"")</f>
        <v/>
      </c>
      <c r="O196" s="35" t="str">
        <f>IF(ISNUMBER(SMALL(Order_Form!$C:$C,1+($C196))),(VLOOKUP(SMALL(Order_Form!$C:$C,1+($C196)),Order_Form!$B:$Q,12,FALSE)),"")</f>
        <v/>
      </c>
      <c r="P196" s="35" t="str">
        <f>IF(ISNUMBER(SMALL(Order_Form!$C:$C,1+($C196))),(VLOOKUP(SMALL(Order_Form!$C:$C,1+($C196)),Order_Form!$B:$Q,13,FALSE)),"")</f>
        <v/>
      </c>
      <c r="Q196" s="35" t="str">
        <f>IF(ISNUMBER(SMALL(Order_Form!$C:$C,1+($C196))),(VLOOKUP(SMALL(Order_Form!$C:$C,1+($C196)),Order_Form!$B:$Q,14,FALSE)),"")</f>
        <v/>
      </c>
      <c r="R196" s="35" t="str">
        <f>IF(ISNUMBER(SMALL(Order_Form!$C:$C,1+($C196))),(VLOOKUP(SMALL(Order_Form!$C:$C,1+($C196)),Order_Form!$B:$Q,15,FALSE)),"")</f>
        <v/>
      </c>
      <c r="U196" s="14">
        <f t="shared" si="6"/>
        <v>0</v>
      </c>
      <c r="V196" s="14">
        <f t="shared" si="7"/>
        <v>0</v>
      </c>
      <c r="W196" s="14">
        <f t="shared" si="8"/>
        <v>0</v>
      </c>
    </row>
    <row r="197" spans="3:23" ht="22.9" customHeight="1" x14ac:dyDescent="0.2">
      <c r="C197" s="14">
        <v>179</v>
      </c>
      <c r="D197" s="15" t="str">
        <f>IF(ISNUMBER(SMALL(Order_Form!$C:$C,1+($C197))),(VLOOKUP(SMALL(Order_Form!$C:$C,1+($C197)),Order_Form!$B:$Q,3,FALSE)),"")</f>
        <v/>
      </c>
      <c r="E197" s="35" t="str">
        <f>IF(ISNUMBER(SMALL(Order_Form!$C:$C,1+($C197))),(VLOOKUP(SMALL(Order_Form!$C:$C,1+($C197)),Order_Form!$B:$Q,4,FALSE)),"")</f>
        <v/>
      </c>
      <c r="F197" s="35" t="str">
        <f>IF(ISNUMBER(SMALL(Order_Form!$C:$C,1+($C197))),(VLOOKUP(SMALL(Order_Form!$C:$C,1+($C197)),Order_Form!$B:$Q,5,FALSE)),"")</f>
        <v/>
      </c>
      <c r="G197" s="35" t="str">
        <f>IF(ISNUMBER(SMALL(Order_Form!$C:$C,1+($C197))),(VLOOKUP(SMALL(Order_Form!$C:$C,1+($C197)),Order_Form!$B:$Q,6,FALSE)),"")</f>
        <v/>
      </c>
      <c r="H197" s="32" t="str">
        <f>IF(ISNUMBER(SMALL(Order_Form!$C:$C,1+($C197))),(VLOOKUP(SMALL(Order_Form!$C:$C,1+($C197)),Order_Form!$B:$Q,7,FALSE)),"")</f>
        <v/>
      </c>
      <c r="I197" s="15"/>
      <c r="J197" s="15"/>
      <c r="K197" s="35" t="str">
        <f>IF(ISNUMBER(SMALL(Order_Form!$C:$C,1+($C197))),(VLOOKUP(SMALL(Order_Form!$C:$C,1+($C197)),Order_Form!$B:$Q,8,FALSE)),"")</f>
        <v/>
      </c>
      <c r="L197" s="35" t="str">
        <f>IF(ISNUMBER(SMALL(Order_Form!$C:$C,1+($C197))),(VLOOKUP(SMALL(Order_Form!$C:$C,1+($C197)),Order_Form!$B:$Q,9,FALSE)),"")</f>
        <v/>
      </c>
      <c r="M197" s="35" t="str">
        <f>IF(ISNUMBER(SMALL(Order_Form!$C:$C,1+($C197))),(VLOOKUP(SMALL(Order_Form!$C:$C,1+($C197)),Order_Form!$B:$Q,10,FALSE)),"")</f>
        <v/>
      </c>
      <c r="N197" s="35" t="str">
        <f>IF(ISNUMBER(SMALL(Order_Form!$C:$C,1+($C197))),(VLOOKUP(SMALL(Order_Form!$C:$C,1+($C197)),Order_Form!$B:$Q,11,FALSE)),"")</f>
        <v/>
      </c>
      <c r="O197" s="35" t="str">
        <f>IF(ISNUMBER(SMALL(Order_Form!$C:$C,1+($C197))),(VLOOKUP(SMALL(Order_Form!$C:$C,1+($C197)),Order_Form!$B:$Q,12,FALSE)),"")</f>
        <v/>
      </c>
      <c r="P197" s="35" t="str">
        <f>IF(ISNUMBER(SMALL(Order_Form!$C:$C,1+($C197))),(VLOOKUP(SMALL(Order_Form!$C:$C,1+($C197)),Order_Form!$B:$Q,13,FALSE)),"")</f>
        <v/>
      </c>
      <c r="Q197" s="35" t="str">
        <f>IF(ISNUMBER(SMALL(Order_Form!$C:$C,1+($C197))),(VLOOKUP(SMALL(Order_Form!$C:$C,1+($C197)),Order_Form!$B:$Q,14,FALSE)),"")</f>
        <v/>
      </c>
      <c r="R197" s="35" t="str">
        <f>IF(ISNUMBER(SMALL(Order_Form!$C:$C,1+($C197))),(VLOOKUP(SMALL(Order_Form!$C:$C,1+($C197)),Order_Form!$B:$Q,15,FALSE)),"")</f>
        <v/>
      </c>
      <c r="U197" s="14">
        <f t="shared" si="6"/>
        <v>0</v>
      </c>
      <c r="V197" s="14">
        <f t="shared" si="7"/>
        <v>0</v>
      </c>
      <c r="W197" s="14">
        <f t="shared" si="8"/>
        <v>0</v>
      </c>
    </row>
    <row r="198" spans="3:23" ht="22.9" customHeight="1" x14ac:dyDescent="0.2">
      <c r="C198" s="14">
        <v>180</v>
      </c>
      <c r="D198" s="15" t="str">
        <f>IF(ISNUMBER(SMALL(Order_Form!$C:$C,1+($C198))),(VLOOKUP(SMALL(Order_Form!$C:$C,1+($C198)),Order_Form!$B:$Q,3,FALSE)),"")</f>
        <v/>
      </c>
      <c r="E198" s="35" t="str">
        <f>IF(ISNUMBER(SMALL(Order_Form!$C:$C,1+($C198))),(VLOOKUP(SMALL(Order_Form!$C:$C,1+($C198)),Order_Form!$B:$Q,4,FALSE)),"")</f>
        <v/>
      </c>
      <c r="F198" s="35" t="str">
        <f>IF(ISNUMBER(SMALL(Order_Form!$C:$C,1+($C198))),(VLOOKUP(SMALL(Order_Form!$C:$C,1+($C198)),Order_Form!$B:$Q,5,FALSE)),"")</f>
        <v/>
      </c>
      <c r="G198" s="35" t="str">
        <f>IF(ISNUMBER(SMALL(Order_Form!$C:$C,1+($C198))),(VLOOKUP(SMALL(Order_Form!$C:$C,1+($C198)),Order_Form!$B:$Q,6,FALSE)),"")</f>
        <v/>
      </c>
      <c r="H198" s="32" t="str">
        <f>IF(ISNUMBER(SMALL(Order_Form!$C:$C,1+($C198))),(VLOOKUP(SMALL(Order_Form!$C:$C,1+($C198)),Order_Form!$B:$Q,7,FALSE)),"")</f>
        <v/>
      </c>
      <c r="I198" s="15"/>
      <c r="J198" s="15"/>
      <c r="K198" s="35" t="str">
        <f>IF(ISNUMBER(SMALL(Order_Form!$C:$C,1+($C198))),(VLOOKUP(SMALL(Order_Form!$C:$C,1+($C198)),Order_Form!$B:$Q,8,FALSE)),"")</f>
        <v/>
      </c>
      <c r="L198" s="35" t="str">
        <f>IF(ISNUMBER(SMALL(Order_Form!$C:$C,1+($C198))),(VLOOKUP(SMALL(Order_Form!$C:$C,1+($C198)),Order_Form!$B:$Q,9,FALSE)),"")</f>
        <v/>
      </c>
      <c r="M198" s="35" t="str">
        <f>IF(ISNUMBER(SMALL(Order_Form!$C:$C,1+($C198))),(VLOOKUP(SMALL(Order_Form!$C:$C,1+($C198)),Order_Form!$B:$Q,10,FALSE)),"")</f>
        <v/>
      </c>
      <c r="N198" s="35" t="str">
        <f>IF(ISNUMBER(SMALL(Order_Form!$C:$C,1+($C198))),(VLOOKUP(SMALL(Order_Form!$C:$C,1+($C198)),Order_Form!$B:$Q,11,FALSE)),"")</f>
        <v/>
      </c>
      <c r="O198" s="35" t="str">
        <f>IF(ISNUMBER(SMALL(Order_Form!$C:$C,1+($C198))),(VLOOKUP(SMALL(Order_Form!$C:$C,1+($C198)),Order_Form!$B:$Q,12,FALSE)),"")</f>
        <v/>
      </c>
      <c r="P198" s="35" t="str">
        <f>IF(ISNUMBER(SMALL(Order_Form!$C:$C,1+($C198))),(VLOOKUP(SMALL(Order_Form!$C:$C,1+($C198)),Order_Form!$B:$Q,13,FALSE)),"")</f>
        <v/>
      </c>
      <c r="Q198" s="35" t="str">
        <f>IF(ISNUMBER(SMALL(Order_Form!$C:$C,1+($C198))),(VLOOKUP(SMALL(Order_Form!$C:$C,1+($C198)),Order_Form!$B:$Q,14,FALSE)),"")</f>
        <v/>
      </c>
      <c r="R198" s="35" t="str">
        <f>IF(ISNUMBER(SMALL(Order_Form!$C:$C,1+($C198))),(VLOOKUP(SMALL(Order_Form!$C:$C,1+($C198)),Order_Form!$B:$Q,15,FALSE)),"")</f>
        <v/>
      </c>
      <c r="U198" s="14">
        <f t="shared" si="6"/>
        <v>0</v>
      </c>
      <c r="V198" s="14">
        <f t="shared" si="7"/>
        <v>0</v>
      </c>
      <c r="W198" s="14">
        <f t="shared" si="8"/>
        <v>0</v>
      </c>
    </row>
    <row r="199" spans="3:23" ht="22.9" customHeight="1" x14ac:dyDescent="0.2">
      <c r="C199" s="14">
        <v>181</v>
      </c>
      <c r="D199" s="15" t="str">
        <f>IF(ISNUMBER(SMALL(Order_Form!$C:$C,1+($C199))),(VLOOKUP(SMALL(Order_Form!$C:$C,1+($C199)),Order_Form!$B:$Q,3,FALSE)),"")</f>
        <v/>
      </c>
      <c r="E199" s="35" t="str">
        <f>IF(ISNUMBER(SMALL(Order_Form!$C:$C,1+($C199))),(VLOOKUP(SMALL(Order_Form!$C:$C,1+($C199)),Order_Form!$B:$Q,4,FALSE)),"")</f>
        <v/>
      </c>
      <c r="F199" s="35" t="str">
        <f>IF(ISNUMBER(SMALL(Order_Form!$C:$C,1+($C199))),(VLOOKUP(SMALL(Order_Form!$C:$C,1+($C199)),Order_Form!$B:$Q,5,FALSE)),"")</f>
        <v/>
      </c>
      <c r="G199" s="35" t="str">
        <f>IF(ISNUMBER(SMALL(Order_Form!$C:$C,1+($C199))),(VLOOKUP(SMALL(Order_Form!$C:$C,1+($C199)),Order_Form!$B:$Q,6,FALSE)),"")</f>
        <v/>
      </c>
      <c r="H199" s="32" t="str">
        <f>IF(ISNUMBER(SMALL(Order_Form!$C:$C,1+($C199))),(VLOOKUP(SMALL(Order_Form!$C:$C,1+($C199)),Order_Form!$B:$Q,7,FALSE)),"")</f>
        <v/>
      </c>
      <c r="I199" s="15"/>
      <c r="J199" s="15"/>
      <c r="K199" s="35" t="str">
        <f>IF(ISNUMBER(SMALL(Order_Form!$C:$C,1+($C199))),(VLOOKUP(SMALL(Order_Form!$C:$C,1+($C199)),Order_Form!$B:$Q,8,FALSE)),"")</f>
        <v/>
      </c>
      <c r="L199" s="35" t="str">
        <f>IF(ISNUMBER(SMALL(Order_Form!$C:$C,1+($C199))),(VLOOKUP(SMALL(Order_Form!$C:$C,1+($C199)),Order_Form!$B:$Q,9,FALSE)),"")</f>
        <v/>
      </c>
      <c r="M199" s="35" t="str">
        <f>IF(ISNUMBER(SMALL(Order_Form!$C:$C,1+($C199))),(VLOOKUP(SMALL(Order_Form!$C:$C,1+($C199)),Order_Form!$B:$Q,10,FALSE)),"")</f>
        <v/>
      </c>
      <c r="N199" s="35" t="str">
        <f>IF(ISNUMBER(SMALL(Order_Form!$C:$C,1+($C199))),(VLOOKUP(SMALL(Order_Form!$C:$C,1+($C199)),Order_Form!$B:$Q,11,FALSE)),"")</f>
        <v/>
      </c>
      <c r="O199" s="35" t="str">
        <f>IF(ISNUMBER(SMALL(Order_Form!$C:$C,1+($C199))),(VLOOKUP(SMALL(Order_Form!$C:$C,1+($C199)),Order_Form!$B:$Q,12,FALSE)),"")</f>
        <v/>
      </c>
      <c r="P199" s="35" t="str">
        <f>IF(ISNUMBER(SMALL(Order_Form!$C:$C,1+($C199))),(VLOOKUP(SMALL(Order_Form!$C:$C,1+($C199)),Order_Form!$B:$Q,13,FALSE)),"")</f>
        <v/>
      </c>
      <c r="Q199" s="35" t="str">
        <f>IF(ISNUMBER(SMALL(Order_Form!$C:$C,1+($C199))),(VLOOKUP(SMALL(Order_Form!$C:$C,1+($C199)),Order_Form!$B:$Q,14,FALSE)),"")</f>
        <v/>
      </c>
      <c r="R199" s="35" t="str">
        <f>IF(ISNUMBER(SMALL(Order_Form!$C:$C,1+($C199))),(VLOOKUP(SMALL(Order_Form!$C:$C,1+($C199)),Order_Form!$B:$Q,15,FALSE)),"")</f>
        <v/>
      </c>
      <c r="U199" s="14">
        <f t="shared" si="6"/>
        <v>0</v>
      </c>
      <c r="V199" s="14">
        <f t="shared" si="7"/>
        <v>0</v>
      </c>
      <c r="W199" s="14">
        <f t="shared" si="8"/>
        <v>0</v>
      </c>
    </row>
    <row r="200" spans="3:23" ht="22.9" customHeight="1" x14ac:dyDescent="0.2">
      <c r="C200" s="14">
        <v>182</v>
      </c>
      <c r="D200" s="15" t="str">
        <f>IF(ISNUMBER(SMALL(Order_Form!$C:$C,1+($C200))),(VLOOKUP(SMALL(Order_Form!$C:$C,1+($C200)),Order_Form!$B:$Q,3,FALSE)),"")</f>
        <v/>
      </c>
      <c r="E200" s="35" t="str">
        <f>IF(ISNUMBER(SMALL(Order_Form!$C:$C,1+($C200))),(VLOOKUP(SMALL(Order_Form!$C:$C,1+($C200)),Order_Form!$B:$Q,4,FALSE)),"")</f>
        <v/>
      </c>
      <c r="F200" s="35" t="str">
        <f>IF(ISNUMBER(SMALL(Order_Form!$C:$C,1+($C200))),(VLOOKUP(SMALL(Order_Form!$C:$C,1+($C200)),Order_Form!$B:$Q,5,FALSE)),"")</f>
        <v/>
      </c>
      <c r="G200" s="35" t="str">
        <f>IF(ISNUMBER(SMALL(Order_Form!$C:$C,1+($C200))),(VLOOKUP(SMALL(Order_Form!$C:$C,1+($C200)),Order_Form!$B:$Q,6,FALSE)),"")</f>
        <v/>
      </c>
      <c r="H200" s="32" t="str">
        <f>IF(ISNUMBER(SMALL(Order_Form!$C:$C,1+($C200))),(VLOOKUP(SMALL(Order_Form!$C:$C,1+($C200)),Order_Form!$B:$Q,7,FALSE)),"")</f>
        <v/>
      </c>
      <c r="I200" s="15"/>
      <c r="J200" s="15"/>
      <c r="K200" s="35" t="str">
        <f>IF(ISNUMBER(SMALL(Order_Form!$C:$C,1+($C200))),(VLOOKUP(SMALL(Order_Form!$C:$C,1+($C200)),Order_Form!$B:$Q,8,FALSE)),"")</f>
        <v/>
      </c>
      <c r="L200" s="35" t="str">
        <f>IF(ISNUMBER(SMALL(Order_Form!$C:$C,1+($C200))),(VLOOKUP(SMALL(Order_Form!$C:$C,1+($C200)),Order_Form!$B:$Q,9,FALSE)),"")</f>
        <v/>
      </c>
      <c r="M200" s="35" t="str">
        <f>IF(ISNUMBER(SMALL(Order_Form!$C:$C,1+($C200))),(VLOOKUP(SMALL(Order_Form!$C:$C,1+($C200)),Order_Form!$B:$Q,10,FALSE)),"")</f>
        <v/>
      </c>
      <c r="N200" s="35" t="str">
        <f>IF(ISNUMBER(SMALL(Order_Form!$C:$C,1+($C200))),(VLOOKUP(SMALL(Order_Form!$C:$C,1+($C200)),Order_Form!$B:$Q,11,FALSE)),"")</f>
        <v/>
      </c>
      <c r="O200" s="35" t="str">
        <f>IF(ISNUMBER(SMALL(Order_Form!$C:$C,1+($C200))),(VLOOKUP(SMALL(Order_Form!$C:$C,1+($C200)),Order_Form!$B:$Q,12,FALSE)),"")</f>
        <v/>
      </c>
      <c r="P200" s="35" t="str">
        <f>IF(ISNUMBER(SMALL(Order_Form!$C:$C,1+($C200))),(VLOOKUP(SMALL(Order_Form!$C:$C,1+($C200)),Order_Form!$B:$Q,13,FALSE)),"")</f>
        <v/>
      </c>
      <c r="Q200" s="35" t="str">
        <f>IF(ISNUMBER(SMALL(Order_Form!$C:$C,1+($C200))),(VLOOKUP(SMALL(Order_Form!$C:$C,1+($C200)),Order_Form!$B:$Q,14,FALSE)),"")</f>
        <v/>
      </c>
      <c r="R200" s="35" t="str">
        <f>IF(ISNUMBER(SMALL(Order_Form!$C:$C,1+($C200))),(VLOOKUP(SMALL(Order_Form!$C:$C,1+($C200)),Order_Form!$B:$Q,15,FALSE)),"")</f>
        <v/>
      </c>
      <c r="U200" s="14">
        <f t="shared" si="6"/>
        <v>0</v>
      </c>
      <c r="V200" s="14">
        <f t="shared" si="7"/>
        <v>0</v>
      </c>
      <c r="W200" s="14">
        <f t="shared" si="8"/>
        <v>0</v>
      </c>
    </row>
    <row r="201" spans="3:23" ht="22.9" customHeight="1" x14ac:dyDescent="0.2">
      <c r="C201" s="14">
        <v>183</v>
      </c>
      <c r="D201" s="15" t="str">
        <f>IF(ISNUMBER(SMALL(Order_Form!$C:$C,1+($C201))),(VLOOKUP(SMALL(Order_Form!$C:$C,1+($C201)),Order_Form!$B:$Q,3,FALSE)),"")</f>
        <v/>
      </c>
      <c r="E201" s="35" t="str">
        <f>IF(ISNUMBER(SMALL(Order_Form!$C:$C,1+($C201))),(VLOOKUP(SMALL(Order_Form!$C:$C,1+($C201)),Order_Form!$B:$Q,4,FALSE)),"")</f>
        <v/>
      </c>
      <c r="F201" s="35" t="str">
        <f>IF(ISNUMBER(SMALL(Order_Form!$C:$C,1+($C201))),(VLOOKUP(SMALL(Order_Form!$C:$C,1+($C201)),Order_Form!$B:$Q,5,FALSE)),"")</f>
        <v/>
      </c>
      <c r="G201" s="35" t="str">
        <f>IF(ISNUMBER(SMALL(Order_Form!$C:$C,1+($C201))),(VLOOKUP(SMALL(Order_Form!$C:$C,1+($C201)),Order_Form!$B:$Q,6,FALSE)),"")</f>
        <v/>
      </c>
      <c r="H201" s="32" t="str">
        <f>IF(ISNUMBER(SMALL(Order_Form!$C:$C,1+($C201))),(VLOOKUP(SMALL(Order_Form!$C:$C,1+($C201)),Order_Form!$B:$Q,7,FALSE)),"")</f>
        <v/>
      </c>
      <c r="I201" s="15"/>
      <c r="J201" s="15"/>
      <c r="K201" s="35" t="str">
        <f>IF(ISNUMBER(SMALL(Order_Form!$C:$C,1+($C201))),(VLOOKUP(SMALL(Order_Form!$C:$C,1+($C201)),Order_Form!$B:$Q,8,FALSE)),"")</f>
        <v/>
      </c>
      <c r="L201" s="35" t="str">
        <f>IF(ISNUMBER(SMALL(Order_Form!$C:$C,1+($C201))),(VLOOKUP(SMALL(Order_Form!$C:$C,1+($C201)),Order_Form!$B:$Q,9,FALSE)),"")</f>
        <v/>
      </c>
      <c r="M201" s="35" t="str">
        <f>IF(ISNUMBER(SMALL(Order_Form!$C:$C,1+($C201))),(VLOOKUP(SMALL(Order_Form!$C:$C,1+($C201)),Order_Form!$B:$Q,10,FALSE)),"")</f>
        <v/>
      </c>
      <c r="N201" s="35" t="str">
        <f>IF(ISNUMBER(SMALL(Order_Form!$C:$C,1+($C201))),(VLOOKUP(SMALL(Order_Form!$C:$C,1+($C201)),Order_Form!$B:$Q,11,FALSE)),"")</f>
        <v/>
      </c>
      <c r="O201" s="35" t="str">
        <f>IF(ISNUMBER(SMALL(Order_Form!$C:$C,1+($C201))),(VLOOKUP(SMALL(Order_Form!$C:$C,1+($C201)),Order_Form!$B:$Q,12,FALSE)),"")</f>
        <v/>
      </c>
      <c r="P201" s="35" t="str">
        <f>IF(ISNUMBER(SMALL(Order_Form!$C:$C,1+($C201))),(VLOOKUP(SMALL(Order_Form!$C:$C,1+($C201)),Order_Form!$B:$Q,13,FALSE)),"")</f>
        <v/>
      </c>
      <c r="Q201" s="35" t="str">
        <f>IF(ISNUMBER(SMALL(Order_Form!$C:$C,1+($C201))),(VLOOKUP(SMALL(Order_Form!$C:$C,1+($C201)),Order_Form!$B:$Q,14,FALSE)),"")</f>
        <v/>
      </c>
      <c r="R201" s="35" t="str">
        <f>IF(ISNUMBER(SMALL(Order_Form!$C:$C,1+($C201))),(VLOOKUP(SMALL(Order_Form!$C:$C,1+($C201)),Order_Form!$B:$Q,15,FALSE)),"")</f>
        <v/>
      </c>
      <c r="U201" s="14">
        <f t="shared" si="6"/>
        <v>0</v>
      </c>
      <c r="V201" s="14">
        <f t="shared" si="7"/>
        <v>0</v>
      </c>
      <c r="W201" s="14">
        <f t="shared" si="8"/>
        <v>0</v>
      </c>
    </row>
    <row r="202" spans="3:23" ht="22.9" customHeight="1" x14ac:dyDescent="0.2">
      <c r="C202" s="14">
        <v>184</v>
      </c>
      <c r="D202" s="15" t="str">
        <f>IF(ISNUMBER(SMALL(Order_Form!$C:$C,1+($C202))),(VLOOKUP(SMALL(Order_Form!$C:$C,1+($C202)),Order_Form!$B:$Q,3,FALSE)),"")</f>
        <v/>
      </c>
      <c r="E202" s="35" t="str">
        <f>IF(ISNUMBER(SMALL(Order_Form!$C:$C,1+($C202))),(VLOOKUP(SMALL(Order_Form!$C:$C,1+($C202)),Order_Form!$B:$Q,4,FALSE)),"")</f>
        <v/>
      </c>
      <c r="F202" s="35" t="str">
        <f>IF(ISNUMBER(SMALL(Order_Form!$C:$C,1+($C202))),(VLOOKUP(SMALL(Order_Form!$C:$C,1+($C202)),Order_Form!$B:$Q,5,FALSE)),"")</f>
        <v/>
      </c>
      <c r="G202" s="35" t="str">
        <f>IF(ISNUMBER(SMALL(Order_Form!$C:$C,1+($C202))),(VLOOKUP(SMALL(Order_Form!$C:$C,1+($C202)),Order_Form!$B:$Q,6,FALSE)),"")</f>
        <v/>
      </c>
      <c r="H202" s="32" t="str">
        <f>IF(ISNUMBER(SMALL(Order_Form!$C:$C,1+($C202))),(VLOOKUP(SMALL(Order_Form!$C:$C,1+($C202)),Order_Form!$B:$Q,7,FALSE)),"")</f>
        <v/>
      </c>
      <c r="I202" s="15"/>
      <c r="J202" s="15"/>
      <c r="K202" s="35" t="str">
        <f>IF(ISNUMBER(SMALL(Order_Form!$C:$C,1+($C202))),(VLOOKUP(SMALL(Order_Form!$C:$C,1+($C202)),Order_Form!$B:$Q,8,FALSE)),"")</f>
        <v/>
      </c>
      <c r="L202" s="35" t="str">
        <f>IF(ISNUMBER(SMALL(Order_Form!$C:$C,1+($C202))),(VLOOKUP(SMALL(Order_Form!$C:$C,1+($C202)),Order_Form!$B:$Q,9,FALSE)),"")</f>
        <v/>
      </c>
      <c r="M202" s="35" t="str">
        <f>IF(ISNUMBER(SMALL(Order_Form!$C:$C,1+($C202))),(VLOOKUP(SMALL(Order_Form!$C:$C,1+($C202)),Order_Form!$B:$Q,10,FALSE)),"")</f>
        <v/>
      </c>
      <c r="N202" s="35" t="str">
        <f>IF(ISNUMBER(SMALL(Order_Form!$C:$C,1+($C202))),(VLOOKUP(SMALL(Order_Form!$C:$C,1+($C202)),Order_Form!$B:$Q,11,FALSE)),"")</f>
        <v/>
      </c>
      <c r="O202" s="35" t="str">
        <f>IF(ISNUMBER(SMALL(Order_Form!$C:$C,1+($C202))),(VLOOKUP(SMALL(Order_Form!$C:$C,1+($C202)),Order_Form!$B:$Q,12,FALSE)),"")</f>
        <v/>
      </c>
      <c r="P202" s="35" t="str">
        <f>IF(ISNUMBER(SMALL(Order_Form!$C:$C,1+($C202))),(VLOOKUP(SMALL(Order_Form!$C:$C,1+($C202)),Order_Form!$B:$Q,13,FALSE)),"")</f>
        <v/>
      </c>
      <c r="Q202" s="35" t="str">
        <f>IF(ISNUMBER(SMALL(Order_Form!$C:$C,1+($C202))),(VLOOKUP(SMALL(Order_Form!$C:$C,1+($C202)),Order_Form!$B:$Q,14,FALSE)),"")</f>
        <v/>
      </c>
      <c r="R202" s="35" t="str">
        <f>IF(ISNUMBER(SMALL(Order_Form!$C:$C,1+($C202))),(VLOOKUP(SMALL(Order_Form!$C:$C,1+($C202)),Order_Form!$B:$Q,15,FALSE)),"")</f>
        <v/>
      </c>
      <c r="U202" s="14">
        <f t="shared" si="6"/>
        <v>0</v>
      </c>
      <c r="V202" s="14">
        <f t="shared" si="7"/>
        <v>0</v>
      </c>
      <c r="W202" s="14">
        <f t="shared" si="8"/>
        <v>0</v>
      </c>
    </row>
    <row r="203" spans="3:23" ht="22.9" customHeight="1" x14ac:dyDescent="0.2">
      <c r="C203" s="14">
        <v>185</v>
      </c>
      <c r="D203" s="15" t="str">
        <f>IF(ISNUMBER(SMALL(Order_Form!$C:$C,1+($C203))),(VLOOKUP(SMALL(Order_Form!$C:$C,1+($C203)),Order_Form!$B:$Q,3,FALSE)),"")</f>
        <v/>
      </c>
      <c r="E203" s="35" t="str">
        <f>IF(ISNUMBER(SMALL(Order_Form!$C:$C,1+($C203))),(VLOOKUP(SMALL(Order_Form!$C:$C,1+($C203)),Order_Form!$B:$Q,4,FALSE)),"")</f>
        <v/>
      </c>
      <c r="F203" s="35" t="str">
        <f>IF(ISNUMBER(SMALL(Order_Form!$C:$C,1+($C203))),(VLOOKUP(SMALL(Order_Form!$C:$C,1+($C203)),Order_Form!$B:$Q,5,FALSE)),"")</f>
        <v/>
      </c>
      <c r="G203" s="35" t="str">
        <f>IF(ISNUMBER(SMALL(Order_Form!$C:$C,1+($C203))),(VLOOKUP(SMALL(Order_Form!$C:$C,1+($C203)),Order_Form!$B:$Q,6,FALSE)),"")</f>
        <v/>
      </c>
      <c r="H203" s="32" t="str">
        <f>IF(ISNUMBER(SMALL(Order_Form!$C:$C,1+($C203))),(VLOOKUP(SMALL(Order_Form!$C:$C,1+($C203)),Order_Form!$B:$Q,7,FALSE)),"")</f>
        <v/>
      </c>
      <c r="I203" s="15"/>
      <c r="J203" s="15"/>
      <c r="K203" s="35" t="str">
        <f>IF(ISNUMBER(SMALL(Order_Form!$C:$C,1+($C203))),(VLOOKUP(SMALL(Order_Form!$C:$C,1+($C203)),Order_Form!$B:$Q,8,FALSE)),"")</f>
        <v/>
      </c>
      <c r="L203" s="35" t="str">
        <f>IF(ISNUMBER(SMALL(Order_Form!$C:$C,1+($C203))),(VLOOKUP(SMALL(Order_Form!$C:$C,1+($C203)),Order_Form!$B:$Q,9,FALSE)),"")</f>
        <v/>
      </c>
      <c r="M203" s="35" t="str">
        <f>IF(ISNUMBER(SMALL(Order_Form!$C:$C,1+($C203))),(VLOOKUP(SMALL(Order_Form!$C:$C,1+($C203)),Order_Form!$B:$Q,10,FALSE)),"")</f>
        <v/>
      </c>
      <c r="N203" s="35" t="str">
        <f>IF(ISNUMBER(SMALL(Order_Form!$C:$C,1+($C203))),(VLOOKUP(SMALL(Order_Form!$C:$C,1+($C203)),Order_Form!$B:$Q,11,FALSE)),"")</f>
        <v/>
      </c>
      <c r="O203" s="35" t="str">
        <f>IF(ISNUMBER(SMALL(Order_Form!$C:$C,1+($C203))),(VLOOKUP(SMALL(Order_Form!$C:$C,1+($C203)),Order_Form!$B:$Q,12,FALSE)),"")</f>
        <v/>
      </c>
      <c r="P203" s="35" t="str">
        <f>IF(ISNUMBER(SMALL(Order_Form!$C:$C,1+($C203))),(VLOOKUP(SMALL(Order_Form!$C:$C,1+($C203)),Order_Form!$B:$Q,13,FALSE)),"")</f>
        <v/>
      </c>
      <c r="Q203" s="35" t="str">
        <f>IF(ISNUMBER(SMALL(Order_Form!$C:$C,1+($C203))),(VLOOKUP(SMALL(Order_Form!$C:$C,1+($C203)),Order_Form!$B:$Q,14,FALSE)),"")</f>
        <v/>
      </c>
      <c r="R203" s="35" t="str">
        <f>IF(ISNUMBER(SMALL(Order_Form!$C:$C,1+($C203))),(VLOOKUP(SMALL(Order_Form!$C:$C,1+($C203)),Order_Form!$B:$Q,15,FALSE)),"")</f>
        <v/>
      </c>
      <c r="U203" s="14">
        <f t="shared" si="6"/>
        <v>0</v>
      </c>
      <c r="V203" s="14">
        <f t="shared" si="7"/>
        <v>0</v>
      </c>
      <c r="W203" s="14">
        <f t="shared" si="8"/>
        <v>0</v>
      </c>
    </row>
    <row r="204" spans="3:23" ht="22.9" customHeight="1" x14ac:dyDescent="0.2">
      <c r="C204" s="14">
        <v>186</v>
      </c>
      <c r="D204" s="15" t="str">
        <f>IF(ISNUMBER(SMALL(Order_Form!$C:$C,1+($C204))),(VLOOKUP(SMALL(Order_Form!$C:$C,1+($C204)),Order_Form!$B:$Q,3,FALSE)),"")</f>
        <v/>
      </c>
      <c r="E204" s="35" t="str">
        <f>IF(ISNUMBER(SMALL(Order_Form!$C:$C,1+($C204))),(VLOOKUP(SMALL(Order_Form!$C:$C,1+($C204)),Order_Form!$B:$Q,4,FALSE)),"")</f>
        <v/>
      </c>
      <c r="F204" s="35" t="str">
        <f>IF(ISNUMBER(SMALL(Order_Form!$C:$C,1+($C204))),(VLOOKUP(SMALL(Order_Form!$C:$C,1+($C204)),Order_Form!$B:$Q,5,FALSE)),"")</f>
        <v/>
      </c>
      <c r="G204" s="35" t="str">
        <f>IF(ISNUMBER(SMALL(Order_Form!$C:$C,1+($C204))),(VLOOKUP(SMALL(Order_Form!$C:$C,1+($C204)),Order_Form!$B:$Q,6,FALSE)),"")</f>
        <v/>
      </c>
      <c r="H204" s="32" t="str">
        <f>IF(ISNUMBER(SMALL(Order_Form!$C:$C,1+($C204))),(VLOOKUP(SMALL(Order_Form!$C:$C,1+($C204)),Order_Form!$B:$Q,7,FALSE)),"")</f>
        <v/>
      </c>
      <c r="I204" s="15"/>
      <c r="J204" s="15"/>
      <c r="K204" s="35" t="str">
        <f>IF(ISNUMBER(SMALL(Order_Form!$C:$C,1+($C204))),(VLOOKUP(SMALL(Order_Form!$C:$C,1+($C204)),Order_Form!$B:$Q,8,FALSE)),"")</f>
        <v/>
      </c>
      <c r="L204" s="35" t="str">
        <f>IF(ISNUMBER(SMALL(Order_Form!$C:$C,1+($C204))),(VLOOKUP(SMALL(Order_Form!$C:$C,1+($C204)),Order_Form!$B:$Q,9,FALSE)),"")</f>
        <v/>
      </c>
      <c r="M204" s="35" t="str">
        <f>IF(ISNUMBER(SMALL(Order_Form!$C:$C,1+($C204))),(VLOOKUP(SMALL(Order_Form!$C:$C,1+($C204)),Order_Form!$B:$Q,10,FALSE)),"")</f>
        <v/>
      </c>
      <c r="N204" s="35" t="str">
        <f>IF(ISNUMBER(SMALL(Order_Form!$C:$C,1+($C204))),(VLOOKUP(SMALL(Order_Form!$C:$C,1+($C204)),Order_Form!$B:$Q,11,FALSE)),"")</f>
        <v/>
      </c>
      <c r="O204" s="35" t="str">
        <f>IF(ISNUMBER(SMALL(Order_Form!$C:$C,1+($C204))),(VLOOKUP(SMALL(Order_Form!$C:$C,1+($C204)),Order_Form!$B:$Q,12,FALSE)),"")</f>
        <v/>
      </c>
      <c r="P204" s="35" t="str">
        <f>IF(ISNUMBER(SMALL(Order_Form!$C:$C,1+($C204))),(VLOOKUP(SMALL(Order_Form!$C:$C,1+($C204)),Order_Form!$B:$Q,13,FALSE)),"")</f>
        <v/>
      </c>
      <c r="Q204" s="35" t="str">
        <f>IF(ISNUMBER(SMALL(Order_Form!$C:$C,1+($C204))),(VLOOKUP(SMALL(Order_Form!$C:$C,1+($C204)),Order_Form!$B:$Q,14,FALSE)),"")</f>
        <v/>
      </c>
      <c r="R204" s="35" t="str">
        <f>IF(ISNUMBER(SMALL(Order_Form!$C:$C,1+($C204))),(VLOOKUP(SMALL(Order_Form!$C:$C,1+($C204)),Order_Form!$B:$Q,15,FALSE)),"")</f>
        <v/>
      </c>
      <c r="U204" s="14">
        <f t="shared" si="6"/>
        <v>0</v>
      </c>
      <c r="V204" s="14">
        <f t="shared" si="7"/>
        <v>0</v>
      </c>
      <c r="W204" s="14">
        <f t="shared" si="8"/>
        <v>0</v>
      </c>
    </row>
    <row r="205" spans="3:23" ht="22.9" customHeight="1" x14ac:dyDescent="0.2">
      <c r="C205" s="14">
        <v>187</v>
      </c>
      <c r="D205" s="15" t="str">
        <f>IF(ISNUMBER(SMALL(Order_Form!$C:$C,1+($C205))),(VLOOKUP(SMALL(Order_Form!$C:$C,1+($C205)),Order_Form!$B:$Q,3,FALSE)),"")</f>
        <v/>
      </c>
      <c r="E205" s="35" t="str">
        <f>IF(ISNUMBER(SMALL(Order_Form!$C:$C,1+($C205))),(VLOOKUP(SMALL(Order_Form!$C:$C,1+($C205)),Order_Form!$B:$Q,4,FALSE)),"")</f>
        <v/>
      </c>
      <c r="F205" s="35" t="str">
        <f>IF(ISNUMBER(SMALL(Order_Form!$C:$C,1+($C205))),(VLOOKUP(SMALL(Order_Form!$C:$C,1+($C205)),Order_Form!$B:$Q,5,FALSE)),"")</f>
        <v/>
      </c>
      <c r="G205" s="35" t="str">
        <f>IF(ISNUMBER(SMALL(Order_Form!$C:$C,1+($C205))),(VLOOKUP(SMALL(Order_Form!$C:$C,1+($C205)),Order_Form!$B:$Q,6,FALSE)),"")</f>
        <v/>
      </c>
      <c r="H205" s="32" t="str">
        <f>IF(ISNUMBER(SMALL(Order_Form!$C:$C,1+($C205))),(VLOOKUP(SMALL(Order_Form!$C:$C,1+($C205)),Order_Form!$B:$Q,7,FALSE)),"")</f>
        <v/>
      </c>
      <c r="I205" s="15"/>
      <c r="J205" s="15"/>
      <c r="K205" s="35" t="str">
        <f>IF(ISNUMBER(SMALL(Order_Form!$C:$C,1+($C205))),(VLOOKUP(SMALL(Order_Form!$C:$C,1+($C205)),Order_Form!$B:$Q,8,FALSE)),"")</f>
        <v/>
      </c>
      <c r="L205" s="35" t="str">
        <f>IF(ISNUMBER(SMALL(Order_Form!$C:$C,1+($C205))),(VLOOKUP(SMALL(Order_Form!$C:$C,1+($C205)),Order_Form!$B:$Q,9,FALSE)),"")</f>
        <v/>
      </c>
      <c r="M205" s="35" t="str">
        <f>IF(ISNUMBER(SMALL(Order_Form!$C:$C,1+($C205))),(VLOOKUP(SMALL(Order_Form!$C:$C,1+($C205)),Order_Form!$B:$Q,10,FALSE)),"")</f>
        <v/>
      </c>
      <c r="N205" s="35" t="str">
        <f>IF(ISNUMBER(SMALL(Order_Form!$C:$C,1+($C205))),(VLOOKUP(SMALL(Order_Form!$C:$C,1+($C205)),Order_Form!$B:$Q,11,FALSE)),"")</f>
        <v/>
      </c>
      <c r="O205" s="35" t="str">
        <f>IF(ISNUMBER(SMALL(Order_Form!$C:$C,1+($C205))),(VLOOKUP(SMALL(Order_Form!$C:$C,1+($C205)),Order_Form!$B:$Q,12,FALSE)),"")</f>
        <v/>
      </c>
      <c r="P205" s="35" t="str">
        <f>IF(ISNUMBER(SMALL(Order_Form!$C:$C,1+($C205))),(VLOOKUP(SMALL(Order_Form!$C:$C,1+($C205)),Order_Form!$B:$Q,13,FALSE)),"")</f>
        <v/>
      </c>
      <c r="Q205" s="35" t="str">
        <f>IF(ISNUMBER(SMALL(Order_Form!$C:$C,1+($C205))),(VLOOKUP(SMALL(Order_Form!$C:$C,1+($C205)),Order_Form!$B:$Q,14,FALSE)),"")</f>
        <v/>
      </c>
      <c r="R205" s="35" t="str">
        <f>IF(ISNUMBER(SMALL(Order_Form!$C:$C,1+($C205))),(VLOOKUP(SMALL(Order_Form!$C:$C,1+($C205)),Order_Form!$B:$Q,15,FALSE)),"")</f>
        <v/>
      </c>
      <c r="U205" s="14">
        <f t="shared" si="6"/>
        <v>0</v>
      </c>
      <c r="V205" s="14">
        <f t="shared" si="7"/>
        <v>0</v>
      </c>
      <c r="W205" s="14">
        <f t="shared" si="8"/>
        <v>0</v>
      </c>
    </row>
    <row r="206" spans="3:23" ht="22.9" customHeight="1" x14ac:dyDescent="0.2">
      <c r="C206" s="14">
        <v>188</v>
      </c>
      <c r="D206" s="15" t="str">
        <f>IF(ISNUMBER(SMALL(Order_Form!$C:$C,1+($C206))),(VLOOKUP(SMALL(Order_Form!$C:$C,1+($C206)),Order_Form!$B:$Q,3,FALSE)),"")</f>
        <v/>
      </c>
      <c r="E206" s="35" t="str">
        <f>IF(ISNUMBER(SMALL(Order_Form!$C:$C,1+($C206))),(VLOOKUP(SMALL(Order_Form!$C:$C,1+($C206)),Order_Form!$B:$Q,4,FALSE)),"")</f>
        <v/>
      </c>
      <c r="F206" s="35" t="str">
        <f>IF(ISNUMBER(SMALL(Order_Form!$C:$C,1+($C206))),(VLOOKUP(SMALL(Order_Form!$C:$C,1+($C206)),Order_Form!$B:$Q,5,FALSE)),"")</f>
        <v/>
      </c>
      <c r="G206" s="35" t="str">
        <f>IF(ISNUMBER(SMALL(Order_Form!$C:$C,1+($C206))),(VLOOKUP(SMALL(Order_Form!$C:$C,1+($C206)),Order_Form!$B:$Q,6,FALSE)),"")</f>
        <v/>
      </c>
      <c r="H206" s="32" t="str">
        <f>IF(ISNUMBER(SMALL(Order_Form!$C:$C,1+($C206))),(VLOOKUP(SMALL(Order_Form!$C:$C,1+($C206)),Order_Form!$B:$Q,7,FALSE)),"")</f>
        <v/>
      </c>
      <c r="I206" s="15"/>
      <c r="J206" s="15"/>
      <c r="K206" s="35" t="str">
        <f>IF(ISNUMBER(SMALL(Order_Form!$C:$C,1+($C206))),(VLOOKUP(SMALL(Order_Form!$C:$C,1+($C206)),Order_Form!$B:$Q,8,FALSE)),"")</f>
        <v/>
      </c>
      <c r="L206" s="35" t="str">
        <f>IF(ISNUMBER(SMALL(Order_Form!$C:$C,1+($C206))),(VLOOKUP(SMALL(Order_Form!$C:$C,1+($C206)),Order_Form!$B:$Q,9,FALSE)),"")</f>
        <v/>
      </c>
      <c r="M206" s="35" t="str">
        <f>IF(ISNUMBER(SMALL(Order_Form!$C:$C,1+($C206))),(VLOOKUP(SMALL(Order_Form!$C:$C,1+($C206)),Order_Form!$B:$Q,10,FALSE)),"")</f>
        <v/>
      </c>
      <c r="N206" s="35" t="str">
        <f>IF(ISNUMBER(SMALL(Order_Form!$C:$C,1+($C206))),(VLOOKUP(SMALL(Order_Form!$C:$C,1+($C206)),Order_Form!$B:$Q,11,FALSE)),"")</f>
        <v/>
      </c>
      <c r="O206" s="35" t="str">
        <f>IF(ISNUMBER(SMALL(Order_Form!$C:$C,1+($C206))),(VLOOKUP(SMALL(Order_Form!$C:$C,1+($C206)),Order_Form!$B:$Q,12,FALSE)),"")</f>
        <v/>
      </c>
      <c r="P206" s="35" t="str">
        <f>IF(ISNUMBER(SMALL(Order_Form!$C:$C,1+($C206))),(VLOOKUP(SMALL(Order_Form!$C:$C,1+($C206)),Order_Form!$B:$Q,13,FALSE)),"")</f>
        <v/>
      </c>
      <c r="Q206" s="35" t="str">
        <f>IF(ISNUMBER(SMALL(Order_Form!$C:$C,1+($C206))),(VLOOKUP(SMALL(Order_Form!$C:$C,1+($C206)),Order_Form!$B:$Q,14,FALSE)),"")</f>
        <v/>
      </c>
      <c r="R206" s="35" t="str">
        <f>IF(ISNUMBER(SMALL(Order_Form!$C:$C,1+($C206))),(VLOOKUP(SMALL(Order_Form!$C:$C,1+($C206)),Order_Form!$B:$Q,15,FALSE)),"")</f>
        <v/>
      </c>
      <c r="U206" s="14">
        <f t="shared" si="6"/>
        <v>0</v>
      </c>
      <c r="V206" s="14">
        <f t="shared" si="7"/>
        <v>0</v>
      </c>
      <c r="W206" s="14">
        <f t="shared" si="8"/>
        <v>0</v>
      </c>
    </row>
    <row r="207" spans="3:23" ht="22.9" customHeight="1" x14ac:dyDescent="0.2">
      <c r="C207" s="14">
        <v>189</v>
      </c>
      <c r="D207" s="15" t="str">
        <f>IF(ISNUMBER(SMALL(Order_Form!$C:$C,1+($C207))),(VLOOKUP(SMALL(Order_Form!$C:$C,1+($C207)),Order_Form!$B:$Q,3,FALSE)),"")</f>
        <v/>
      </c>
      <c r="E207" s="35" t="str">
        <f>IF(ISNUMBER(SMALL(Order_Form!$C:$C,1+($C207))),(VLOOKUP(SMALL(Order_Form!$C:$C,1+($C207)),Order_Form!$B:$Q,4,FALSE)),"")</f>
        <v/>
      </c>
      <c r="F207" s="35" t="str">
        <f>IF(ISNUMBER(SMALL(Order_Form!$C:$C,1+($C207))),(VLOOKUP(SMALL(Order_Form!$C:$C,1+($C207)),Order_Form!$B:$Q,5,FALSE)),"")</f>
        <v/>
      </c>
      <c r="G207" s="35" t="str">
        <f>IF(ISNUMBER(SMALL(Order_Form!$C:$C,1+($C207))),(VLOOKUP(SMALL(Order_Form!$C:$C,1+($C207)),Order_Form!$B:$Q,6,FALSE)),"")</f>
        <v/>
      </c>
      <c r="H207" s="32" t="str">
        <f>IF(ISNUMBER(SMALL(Order_Form!$C:$C,1+($C207))),(VLOOKUP(SMALL(Order_Form!$C:$C,1+($C207)),Order_Form!$B:$Q,7,FALSE)),"")</f>
        <v/>
      </c>
      <c r="I207" s="15"/>
      <c r="J207" s="15"/>
      <c r="K207" s="35" t="str">
        <f>IF(ISNUMBER(SMALL(Order_Form!$C:$C,1+($C207))),(VLOOKUP(SMALL(Order_Form!$C:$C,1+($C207)),Order_Form!$B:$Q,8,FALSE)),"")</f>
        <v/>
      </c>
      <c r="L207" s="35" t="str">
        <f>IF(ISNUMBER(SMALL(Order_Form!$C:$C,1+($C207))),(VLOOKUP(SMALL(Order_Form!$C:$C,1+($C207)),Order_Form!$B:$Q,9,FALSE)),"")</f>
        <v/>
      </c>
      <c r="M207" s="35" t="str">
        <f>IF(ISNUMBER(SMALL(Order_Form!$C:$C,1+($C207))),(VLOOKUP(SMALL(Order_Form!$C:$C,1+($C207)),Order_Form!$B:$Q,10,FALSE)),"")</f>
        <v/>
      </c>
      <c r="N207" s="35" t="str">
        <f>IF(ISNUMBER(SMALL(Order_Form!$C:$C,1+($C207))),(VLOOKUP(SMALL(Order_Form!$C:$C,1+($C207)),Order_Form!$B:$Q,11,FALSE)),"")</f>
        <v/>
      </c>
      <c r="O207" s="35" t="str">
        <f>IF(ISNUMBER(SMALL(Order_Form!$C:$C,1+($C207))),(VLOOKUP(SMALL(Order_Form!$C:$C,1+($C207)),Order_Form!$B:$Q,12,FALSE)),"")</f>
        <v/>
      </c>
      <c r="P207" s="35" t="str">
        <f>IF(ISNUMBER(SMALL(Order_Form!$C:$C,1+($C207))),(VLOOKUP(SMALL(Order_Form!$C:$C,1+($C207)),Order_Form!$B:$Q,13,FALSE)),"")</f>
        <v/>
      </c>
      <c r="Q207" s="35" t="str">
        <f>IF(ISNUMBER(SMALL(Order_Form!$C:$C,1+($C207))),(VLOOKUP(SMALL(Order_Form!$C:$C,1+($C207)),Order_Form!$B:$Q,14,FALSE)),"")</f>
        <v/>
      </c>
      <c r="R207" s="35" t="str">
        <f>IF(ISNUMBER(SMALL(Order_Form!$C:$C,1+($C207))),(VLOOKUP(SMALL(Order_Form!$C:$C,1+($C207)),Order_Form!$B:$Q,15,FALSE)),"")</f>
        <v/>
      </c>
      <c r="U207" s="14">
        <f t="shared" si="6"/>
        <v>0</v>
      </c>
      <c r="V207" s="14">
        <f t="shared" si="7"/>
        <v>0</v>
      </c>
      <c r="W207" s="14">
        <f t="shared" si="8"/>
        <v>0</v>
      </c>
    </row>
    <row r="208" spans="3:23" ht="22.9" customHeight="1" x14ac:dyDescent="0.2">
      <c r="C208" s="14">
        <v>190</v>
      </c>
      <c r="D208" s="15" t="str">
        <f>IF(ISNUMBER(SMALL(Order_Form!$C:$C,1+($C208))),(VLOOKUP(SMALL(Order_Form!$C:$C,1+($C208)),Order_Form!$B:$Q,3,FALSE)),"")</f>
        <v/>
      </c>
      <c r="E208" s="35" t="str">
        <f>IF(ISNUMBER(SMALL(Order_Form!$C:$C,1+($C208))),(VLOOKUP(SMALL(Order_Form!$C:$C,1+($C208)),Order_Form!$B:$Q,4,FALSE)),"")</f>
        <v/>
      </c>
      <c r="F208" s="35" t="str">
        <f>IF(ISNUMBER(SMALL(Order_Form!$C:$C,1+($C208))),(VLOOKUP(SMALL(Order_Form!$C:$C,1+($C208)),Order_Form!$B:$Q,5,FALSE)),"")</f>
        <v/>
      </c>
      <c r="G208" s="35" t="str">
        <f>IF(ISNUMBER(SMALL(Order_Form!$C:$C,1+($C208))),(VLOOKUP(SMALL(Order_Form!$C:$C,1+($C208)),Order_Form!$B:$Q,6,FALSE)),"")</f>
        <v/>
      </c>
      <c r="H208" s="32" t="str">
        <f>IF(ISNUMBER(SMALL(Order_Form!$C:$C,1+($C208))),(VLOOKUP(SMALL(Order_Form!$C:$C,1+($C208)),Order_Form!$B:$Q,7,FALSE)),"")</f>
        <v/>
      </c>
      <c r="I208" s="15"/>
      <c r="J208" s="15"/>
      <c r="K208" s="35" t="str">
        <f>IF(ISNUMBER(SMALL(Order_Form!$C:$C,1+($C208))),(VLOOKUP(SMALL(Order_Form!$C:$C,1+($C208)),Order_Form!$B:$Q,8,FALSE)),"")</f>
        <v/>
      </c>
      <c r="L208" s="35" t="str">
        <f>IF(ISNUMBER(SMALL(Order_Form!$C:$C,1+($C208))),(VLOOKUP(SMALL(Order_Form!$C:$C,1+($C208)),Order_Form!$B:$Q,9,FALSE)),"")</f>
        <v/>
      </c>
      <c r="M208" s="35" t="str">
        <f>IF(ISNUMBER(SMALL(Order_Form!$C:$C,1+($C208))),(VLOOKUP(SMALL(Order_Form!$C:$C,1+($C208)),Order_Form!$B:$Q,10,FALSE)),"")</f>
        <v/>
      </c>
      <c r="N208" s="35" t="str">
        <f>IF(ISNUMBER(SMALL(Order_Form!$C:$C,1+($C208))),(VLOOKUP(SMALL(Order_Form!$C:$C,1+($C208)),Order_Form!$B:$Q,11,FALSE)),"")</f>
        <v/>
      </c>
      <c r="O208" s="35" t="str">
        <f>IF(ISNUMBER(SMALL(Order_Form!$C:$C,1+($C208))),(VLOOKUP(SMALL(Order_Form!$C:$C,1+($C208)),Order_Form!$B:$Q,12,FALSE)),"")</f>
        <v/>
      </c>
      <c r="P208" s="35" t="str">
        <f>IF(ISNUMBER(SMALL(Order_Form!$C:$C,1+($C208))),(VLOOKUP(SMALL(Order_Form!$C:$C,1+($C208)),Order_Form!$B:$Q,13,FALSE)),"")</f>
        <v/>
      </c>
      <c r="Q208" s="35" t="str">
        <f>IF(ISNUMBER(SMALL(Order_Form!$C:$C,1+($C208))),(VLOOKUP(SMALL(Order_Form!$C:$C,1+($C208)),Order_Form!$B:$Q,14,FALSE)),"")</f>
        <v/>
      </c>
      <c r="R208" s="35" t="str">
        <f>IF(ISNUMBER(SMALL(Order_Form!$C:$C,1+($C208))),(VLOOKUP(SMALL(Order_Form!$C:$C,1+($C208)),Order_Form!$B:$Q,15,FALSE)),"")</f>
        <v/>
      </c>
      <c r="U208" s="14">
        <f t="shared" si="6"/>
        <v>0</v>
      </c>
      <c r="V208" s="14">
        <f t="shared" si="7"/>
        <v>0</v>
      </c>
      <c r="W208" s="14">
        <f t="shared" si="8"/>
        <v>0</v>
      </c>
    </row>
    <row r="209" spans="3:23" ht="22.9" customHeight="1" x14ac:dyDescent="0.2">
      <c r="C209" s="14">
        <v>191</v>
      </c>
      <c r="D209" s="15" t="str">
        <f>IF(ISNUMBER(SMALL(Order_Form!$C:$C,1+($C209))),(VLOOKUP(SMALL(Order_Form!$C:$C,1+($C209)),Order_Form!$B:$Q,3,FALSE)),"")</f>
        <v/>
      </c>
      <c r="E209" s="35" t="str">
        <f>IF(ISNUMBER(SMALL(Order_Form!$C:$C,1+($C209))),(VLOOKUP(SMALL(Order_Form!$C:$C,1+($C209)),Order_Form!$B:$Q,4,FALSE)),"")</f>
        <v/>
      </c>
      <c r="F209" s="35" t="str">
        <f>IF(ISNUMBER(SMALL(Order_Form!$C:$C,1+($C209))),(VLOOKUP(SMALL(Order_Form!$C:$C,1+($C209)),Order_Form!$B:$Q,5,FALSE)),"")</f>
        <v/>
      </c>
      <c r="G209" s="35" t="str">
        <f>IF(ISNUMBER(SMALL(Order_Form!$C:$C,1+($C209))),(VLOOKUP(SMALL(Order_Form!$C:$C,1+($C209)),Order_Form!$B:$Q,6,FALSE)),"")</f>
        <v/>
      </c>
      <c r="H209" s="32" t="str">
        <f>IF(ISNUMBER(SMALL(Order_Form!$C:$C,1+($C209))),(VLOOKUP(SMALL(Order_Form!$C:$C,1+($C209)),Order_Form!$B:$Q,7,FALSE)),"")</f>
        <v/>
      </c>
      <c r="I209" s="15"/>
      <c r="J209" s="15"/>
      <c r="K209" s="35" t="str">
        <f>IF(ISNUMBER(SMALL(Order_Form!$C:$C,1+($C209))),(VLOOKUP(SMALL(Order_Form!$C:$C,1+($C209)),Order_Form!$B:$Q,8,FALSE)),"")</f>
        <v/>
      </c>
      <c r="L209" s="35" t="str">
        <f>IF(ISNUMBER(SMALL(Order_Form!$C:$C,1+($C209))),(VLOOKUP(SMALL(Order_Form!$C:$C,1+($C209)),Order_Form!$B:$Q,9,FALSE)),"")</f>
        <v/>
      </c>
      <c r="M209" s="35" t="str">
        <f>IF(ISNUMBER(SMALL(Order_Form!$C:$C,1+($C209))),(VLOOKUP(SMALL(Order_Form!$C:$C,1+($C209)),Order_Form!$B:$Q,10,FALSE)),"")</f>
        <v/>
      </c>
      <c r="N209" s="35" t="str">
        <f>IF(ISNUMBER(SMALL(Order_Form!$C:$C,1+($C209))),(VLOOKUP(SMALL(Order_Form!$C:$C,1+($C209)),Order_Form!$B:$Q,11,FALSE)),"")</f>
        <v/>
      </c>
      <c r="O209" s="35" t="str">
        <f>IF(ISNUMBER(SMALL(Order_Form!$C:$C,1+($C209))),(VLOOKUP(SMALL(Order_Form!$C:$C,1+($C209)),Order_Form!$B:$Q,12,FALSE)),"")</f>
        <v/>
      </c>
      <c r="P209" s="35" t="str">
        <f>IF(ISNUMBER(SMALL(Order_Form!$C:$C,1+($C209))),(VLOOKUP(SMALL(Order_Form!$C:$C,1+($C209)),Order_Form!$B:$Q,13,FALSE)),"")</f>
        <v/>
      </c>
      <c r="Q209" s="35" t="str">
        <f>IF(ISNUMBER(SMALL(Order_Form!$C:$C,1+($C209))),(VLOOKUP(SMALL(Order_Form!$C:$C,1+($C209)),Order_Form!$B:$Q,14,FALSE)),"")</f>
        <v/>
      </c>
      <c r="R209" s="35" t="str">
        <f>IF(ISNUMBER(SMALL(Order_Form!$C:$C,1+($C209))),(VLOOKUP(SMALL(Order_Form!$C:$C,1+($C209)),Order_Form!$B:$Q,15,FALSE)),"")</f>
        <v/>
      </c>
      <c r="U209" s="14">
        <f t="shared" si="6"/>
        <v>0</v>
      </c>
      <c r="V209" s="14">
        <f t="shared" si="7"/>
        <v>0</v>
      </c>
      <c r="W209" s="14">
        <f t="shared" si="8"/>
        <v>0</v>
      </c>
    </row>
    <row r="210" spans="3:23" ht="22.9" customHeight="1" x14ac:dyDescent="0.2">
      <c r="C210" s="14">
        <v>192</v>
      </c>
      <c r="D210" s="15" t="str">
        <f>IF(ISNUMBER(SMALL(Order_Form!$C:$C,1+($C210))),(VLOOKUP(SMALL(Order_Form!$C:$C,1+($C210)),Order_Form!$B:$Q,3,FALSE)),"")</f>
        <v/>
      </c>
      <c r="E210" s="35" t="str">
        <f>IF(ISNUMBER(SMALL(Order_Form!$C:$C,1+($C210))),(VLOOKUP(SMALL(Order_Form!$C:$C,1+($C210)),Order_Form!$B:$Q,4,FALSE)),"")</f>
        <v/>
      </c>
      <c r="F210" s="35" t="str">
        <f>IF(ISNUMBER(SMALL(Order_Form!$C:$C,1+($C210))),(VLOOKUP(SMALL(Order_Form!$C:$C,1+($C210)),Order_Form!$B:$Q,5,FALSE)),"")</f>
        <v/>
      </c>
      <c r="G210" s="35" t="str">
        <f>IF(ISNUMBER(SMALL(Order_Form!$C:$C,1+($C210))),(VLOOKUP(SMALL(Order_Form!$C:$C,1+($C210)),Order_Form!$B:$Q,6,FALSE)),"")</f>
        <v/>
      </c>
      <c r="H210" s="32" t="str">
        <f>IF(ISNUMBER(SMALL(Order_Form!$C:$C,1+($C210))),(VLOOKUP(SMALL(Order_Form!$C:$C,1+($C210)),Order_Form!$B:$Q,7,FALSE)),"")</f>
        <v/>
      </c>
      <c r="I210" s="15"/>
      <c r="J210" s="15"/>
      <c r="K210" s="35" t="str">
        <f>IF(ISNUMBER(SMALL(Order_Form!$C:$C,1+($C210))),(VLOOKUP(SMALL(Order_Form!$C:$C,1+($C210)),Order_Form!$B:$Q,8,FALSE)),"")</f>
        <v/>
      </c>
      <c r="L210" s="35" t="str">
        <f>IF(ISNUMBER(SMALL(Order_Form!$C:$C,1+($C210))),(VLOOKUP(SMALL(Order_Form!$C:$C,1+($C210)),Order_Form!$B:$Q,9,FALSE)),"")</f>
        <v/>
      </c>
      <c r="M210" s="35" t="str">
        <f>IF(ISNUMBER(SMALL(Order_Form!$C:$C,1+($C210))),(VLOOKUP(SMALL(Order_Form!$C:$C,1+($C210)),Order_Form!$B:$Q,10,FALSE)),"")</f>
        <v/>
      </c>
      <c r="N210" s="35" t="str">
        <f>IF(ISNUMBER(SMALL(Order_Form!$C:$C,1+($C210))),(VLOOKUP(SMALL(Order_Form!$C:$C,1+($C210)),Order_Form!$B:$Q,11,FALSE)),"")</f>
        <v/>
      </c>
      <c r="O210" s="35" t="str">
        <f>IF(ISNUMBER(SMALL(Order_Form!$C:$C,1+($C210))),(VLOOKUP(SMALL(Order_Form!$C:$C,1+($C210)),Order_Form!$B:$Q,12,FALSE)),"")</f>
        <v/>
      </c>
      <c r="P210" s="35" t="str">
        <f>IF(ISNUMBER(SMALL(Order_Form!$C:$C,1+($C210))),(VLOOKUP(SMALL(Order_Form!$C:$C,1+($C210)),Order_Form!$B:$Q,13,FALSE)),"")</f>
        <v/>
      </c>
      <c r="Q210" s="35" t="str">
        <f>IF(ISNUMBER(SMALL(Order_Form!$C:$C,1+($C210))),(VLOOKUP(SMALL(Order_Form!$C:$C,1+($C210)),Order_Form!$B:$Q,14,FALSE)),"")</f>
        <v/>
      </c>
      <c r="R210" s="35" t="str">
        <f>IF(ISNUMBER(SMALL(Order_Form!$C:$C,1+($C210))),(VLOOKUP(SMALL(Order_Form!$C:$C,1+($C210)),Order_Form!$B:$Q,15,FALSE)),"")</f>
        <v/>
      </c>
      <c r="U210" s="14">
        <f t="shared" ref="U210:U273" si="9">IF(AND(G210&gt;0,ISNONTEXT(G210)),1,0)</f>
        <v>0</v>
      </c>
      <c r="V210" s="14">
        <f t="shared" ref="V210:V273" si="10">IF(OR(U210=1,D210=2),1,0)</f>
        <v>0</v>
      </c>
      <c r="W210" s="14">
        <f t="shared" si="8"/>
        <v>0</v>
      </c>
    </row>
    <row r="211" spans="3:23" ht="22.9" customHeight="1" x14ac:dyDescent="0.2">
      <c r="C211" s="14">
        <v>193</v>
      </c>
      <c r="D211" s="15" t="str">
        <f>IF(ISNUMBER(SMALL(Order_Form!$C:$C,1+($C211))),(VLOOKUP(SMALL(Order_Form!$C:$C,1+($C211)),Order_Form!$B:$Q,3,FALSE)),"")</f>
        <v/>
      </c>
      <c r="E211" s="35" t="str">
        <f>IF(ISNUMBER(SMALL(Order_Form!$C:$C,1+($C211))),(VLOOKUP(SMALL(Order_Form!$C:$C,1+($C211)),Order_Form!$B:$Q,4,FALSE)),"")</f>
        <v/>
      </c>
      <c r="F211" s="35" t="str">
        <f>IF(ISNUMBER(SMALL(Order_Form!$C:$C,1+($C211))),(VLOOKUP(SMALL(Order_Form!$C:$C,1+($C211)),Order_Form!$B:$Q,5,FALSE)),"")</f>
        <v/>
      </c>
      <c r="G211" s="35" t="str">
        <f>IF(ISNUMBER(SMALL(Order_Form!$C:$C,1+($C211))),(VLOOKUP(SMALL(Order_Form!$C:$C,1+($C211)),Order_Form!$B:$Q,6,FALSE)),"")</f>
        <v/>
      </c>
      <c r="H211" s="32" t="str">
        <f>IF(ISNUMBER(SMALL(Order_Form!$C:$C,1+($C211))),(VLOOKUP(SMALL(Order_Form!$C:$C,1+($C211)),Order_Form!$B:$Q,7,FALSE)),"")</f>
        <v/>
      </c>
      <c r="I211" s="15"/>
      <c r="J211" s="15"/>
      <c r="K211" s="35" t="str">
        <f>IF(ISNUMBER(SMALL(Order_Form!$C:$C,1+($C211))),(VLOOKUP(SMALL(Order_Form!$C:$C,1+($C211)),Order_Form!$B:$Q,8,FALSE)),"")</f>
        <v/>
      </c>
      <c r="L211" s="35" t="str">
        <f>IF(ISNUMBER(SMALL(Order_Form!$C:$C,1+($C211))),(VLOOKUP(SMALL(Order_Form!$C:$C,1+($C211)),Order_Form!$B:$Q,9,FALSE)),"")</f>
        <v/>
      </c>
      <c r="M211" s="35" t="str">
        <f>IF(ISNUMBER(SMALL(Order_Form!$C:$C,1+($C211))),(VLOOKUP(SMALL(Order_Form!$C:$C,1+($C211)),Order_Form!$B:$Q,10,FALSE)),"")</f>
        <v/>
      </c>
      <c r="N211" s="35" t="str">
        <f>IF(ISNUMBER(SMALL(Order_Form!$C:$C,1+($C211))),(VLOOKUP(SMALL(Order_Form!$C:$C,1+($C211)),Order_Form!$B:$Q,11,FALSE)),"")</f>
        <v/>
      </c>
      <c r="O211" s="35" t="str">
        <f>IF(ISNUMBER(SMALL(Order_Form!$C:$C,1+($C211))),(VLOOKUP(SMALL(Order_Form!$C:$C,1+($C211)),Order_Form!$B:$Q,12,FALSE)),"")</f>
        <v/>
      </c>
      <c r="P211" s="35" t="str">
        <f>IF(ISNUMBER(SMALL(Order_Form!$C:$C,1+($C211))),(VLOOKUP(SMALL(Order_Form!$C:$C,1+($C211)),Order_Form!$B:$Q,13,FALSE)),"")</f>
        <v/>
      </c>
      <c r="Q211" s="35" t="str">
        <f>IF(ISNUMBER(SMALL(Order_Form!$C:$C,1+($C211))),(VLOOKUP(SMALL(Order_Form!$C:$C,1+($C211)),Order_Form!$B:$Q,14,FALSE)),"")</f>
        <v/>
      </c>
      <c r="R211" s="35" t="str">
        <f>IF(ISNUMBER(SMALL(Order_Form!$C:$C,1+($C211))),(VLOOKUP(SMALL(Order_Form!$C:$C,1+($C211)),Order_Form!$B:$Q,15,FALSE)),"")</f>
        <v/>
      </c>
      <c r="U211" s="14">
        <f t="shared" si="9"/>
        <v>0</v>
      </c>
      <c r="V211" s="14">
        <f t="shared" si="10"/>
        <v>0</v>
      </c>
      <c r="W211" s="14">
        <f t="shared" ref="W211:W274" si="11">IF(OR(AND(K211&gt;0,ISNONTEXT(K211)),K211="Assorted"),1,0)</f>
        <v>0</v>
      </c>
    </row>
    <row r="212" spans="3:23" ht="22.9" customHeight="1" x14ac:dyDescent="0.2">
      <c r="C212" s="14">
        <v>194</v>
      </c>
      <c r="D212" s="15" t="str">
        <f>IF(ISNUMBER(SMALL(Order_Form!$C:$C,1+($C212))),(VLOOKUP(SMALL(Order_Form!$C:$C,1+($C212)),Order_Form!$B:$Q,3,FALSE)),"")</f>
        <v/>
      </c>
      <c r="E212" s="35" t="str">
        <f>IF(ISNUMBER(SMALL(Order_Form!$C:$C,1+($C212))),(VLOOKUP(SMALL(Order_Form!$C:$C,1+($C212)),Order_Form!$B:$Q,4,FALSE)),"")</f>
        <v/>
      </c>
      <c r="F212" s="35" t="str">
        <f>IF(ISNUMBER(SMALL(Order_Form!$C:$C,1+($C212))),(VLOOKUP(SMALL(Order_Form!$C:$C,1+($C212)),Order_Form!$B:$Q,5,FALSE)),"")</f>
        <v/>
      </c>
      <c r="G212" s="35" t="str">
        <f>IF(ISNUMBER(SMALL(Order_Form!$C:$C,1+($C212))),(VLOOKUP(SMALL(Order_Form!$C:$C,1+($C212)),Order_Form!$B:$Q,6,FALSE)),"")</f>
        <v/>
      </c>
      <c r="H212" s="32" t="str">
        <f>IF(ISNUMBER(SMALL(Order_Form!$C:$C,1+($C212))),(VLOOKUP(SMALL(Order_Form!$C:$C,1+($C212)),Order_Form!$B:$Q,7,FALSE)),"")</f>
        <v/>
      </c>
      <c r="I212" s="15"/>
      <c r="J212" s="15"/>
      <c r="K212" s="35" t="str">
        <f>IF(ISNUMBER(SMALL(Order_Form!$C:$C,1+($C212))),(VLOOKUP(SMALL(Order_Form!$C:$C,1+($C212)),Order_Form!$B:$Q,8,FALSE)),"")</f>
        <v/>
      </c>
      <c r="L212" s="35" t="str">
        <f>IF(ISNUMBER(SMALL(Order_Form!$C:$C,1+($C212))),(VLOOKUP(SMALL(Order_Form!$C:$C,1+($C212)),Order_Form!$B:$Q,9,FALSE)),"")</f>
        <v/>
      </c>
      <c r="M212" s="35" t="str">
        <f>IF(ISNUMBER(SMALL(Order_Form!$C:$C,1+($C212))),(VLOOKUP(SMALL(Order_Form!$C:$C,1+($C212)),Order_Form!$B:$Q,10,FALSE)),"")</f>
        <v/>
      </c>
      <c r="N212" s="35" t="str">
        <f>IF(ISNUMBER(SMALL(Order_Form!$C:$C,1+($C212))),(VLOOKUP(SMALL(Order_Form!$C:$C,1+($C212)),Order_Form!$B:$Q,11,FALSE)),"")</f>
        <v/>
      </c>
      <c r="O212" s="35" t="str">
        <f>IF(ISNUMBER(SMALL(Order_Form!$C:$C,1+($C212))),(VLOOKUP(SMALL(Order_Form!$C:$C,1+($C212)),Order_Form!$B:$Q,12,FALSE)),"")</f>
        <v/>
      </c>
      <c r="P212" s="35" t="str">
        <f>IF(ISNUMBER(SMALL(Order_Form!$C:$C,1+($C212))),(VLOOKUP(SMALL(Order_Form!$C:$C,1+($C212)),Order_Form!$B:$Q,13,FALSE)),"")</f>
        <v/>
      </c>
      <c r="Q212" s="35" t="str">
        <f>IF(ISNUMBER(SMALL(Order_Form!$C:$C,1+($C212))),(VLOOKUP(SMALL(Order_Form!$C:$C,1+($C212)),Order_Form!$B:$Q,14,FALSE)),"")</f>
        <v/>
      </c>
      <c r="R212" s="35" t="str">
        <f>IF(ISNUMBER(SMALL(Order_Form!$C:$C,1+($C212))),(VLOOKUP(SMALL(Order_Form!$C:$C,1+($C212)),Order_Form!$B:$Q,15,FALSE)),"")</f>
        <v/>
      </c>
      <c r="U212" s="14">
        <f t="shared" si="9"/>
        <v>0</v>
      </c>
      <c r="V212" s="14">
        <f t="shared" si="10"/>
        <v>0</v>
      </c>
      <c r="W212" s="14">
        <f t="shared" si="11"/>
        <v>0</v>
      </c>
    </row>
    <row r="213" spans="3:23" ht="22.9" customHeight="1" x14ac:dyDescent="0.2">
      <c r="C213" s="14">
        <v>195</v>
      </c>
      <c r="D213" s="15" t="str">
        <f>IF(ISNUMBER(SMALL(Order_Form!$C:$C,1+($C213))),(VLOOKUP(SMALL(Order_Form!$C:$C,1+($C213)),Order_Form!$B:$Q,3,FALSE)),"")</f>
        <v/>
      </c>
      <c r="E213" s="35" t="str">
        <f>IF(ISNUMBER(SMALL(Order_Form!$C:$C,1+($C213))),(VLOOKUP(SMALL(Order_Form!$C:$C,1+($C213)),Order_Form!$B:$Q,4,FALSE)),"")</f>
        <v/>
      </c>
      <c r="F213" s="35" t="str">
        <f>IF(ISNUMBER(SMALL(Order_Form!$C:$C,1+($C213))),(VLOOKUP(SMALL(Order_Form!$C:$C,1+($C213)),Order_Form!$B:$Q,5,FALSE)),"")</f>
        <v/>
      </c>
      <c r="G213" s="35" t="str">
        <f>IF(ISNUMBER(SMALL(Order_Form!$C:$C,1+($C213))),(VLOOKUP(SMALL(Order_Form!$C:$C,1+($C213)),Order_Form!$B:$Q,6,FALSE)),"")</f>
        <v/>
      </c>
      <c r="H213" s="32" t="str">
        <f>IF(ISNUMBER(SMALL(Order_Form!$C:$C,1+($C213))),(VLOOKUP(SMALL(Order_Form!$C:$C,1+($C213)),Order_Form!$B:$Q,7,FALSE)),"")</f>
        <v/>
      </c>
      <c r="I213" s="15"/>
      <c r="J213" s="15"/>
      <c r="K213" s="35" t="str">
        <f>IF(ISNUMBER(SMALL(Order_Form!$C:$C,1+($C213))),(VLOOKUP(SMALL(Order_Form!$C:$C,1+($C213)),Order_Form!$B:$Q,8,FALSE)),"")</f>
        <v/>
      </c>
      <c r="L213" s="35" t="str">
        <f>IF(ISNUMBER(SMALL(Order_Form!$C:$C,1+($C213))),(VLOOKUP(SMALL(Order_Form!$C:$C,1+($C213)),Order_Form!$B:$Q,9,FALSE)),"")</f>
        <v/>
      </c>
      <c r="M213" s="35" t="str">
        <f>IF(ISNUMBER(SMALL(Order_Form!$C:$C,1+($C213))),(VLOOKUP(SMALL(Order_Form!$C:$C,1+($C213)),Order_Form!$B:$Q,10,FALSE)),"")</f>
        <v/>
      </c>
      <c r="N213" s="35" t="str">
        <f>IF(ISNUMBER(SMALL(Order_Form!$C:$C,1+($C213))),(VLOOKUP(SMALL(Order_Form!$C:$C,1+($C213)),Order_Form!$B:$Q,11,FALSE)),"")</f>
        <v/>
      </c>
      <c r="O213" s="35" t="str">
        <f>IF(ISNUMBER(SMALL(Order_Form!$C:$C,1+($C213))),(VLOOKUP(SMALL(Order_Form!$C:$C,1+($C213)),Order_Form!$B:$Q,12,FALSE)),"")</f>
        <v/>
      </c>
      <c r="P213" s="35" t="str">
        <f>IF(ISNUMBER(SMALL(Order_Form!$C:$C,1+($C213))),(VLOOKUP(SMALL(Order_Form!$C:$C,1+($C213)),Order_Form!$B:$Q,13,FALSE)),"")</f>
        <v/>
      </c>
      <c r="Q213" s="35" t="str">
        <f>IF(ISNUMBER(SMALL(Order_Form!$C:$C,1+($C213))),(VLOOKUP(SMALL(Order_Form!$C:$C,1+($C213)),Order_Form!$B:$Q,14,FALSE)),"")</f>
        <v/>
      </c>
      <c r="R213" s="35" t="str">
        <f>IF(ISNUMBER(SMALL(Order_Form!$C:$C,1+($C213))),(VLOOKUP(SMALL(Order_Form!$C:$C,1+($C213)),Order_Form!$B:$Q,15,FALSE)),"")</f>
        <v/>
      </c>
      <c r="U213" s="14">
        <f t="shared" si="9"/>
        <v>0</v>
      </c>
      <c r="V213" s="14">
        <f t="shared" si="10"/>
        <v>0</v>
      </c>
      <c r="W213" s="14">
        <f t="shared" si="11"/>
        <v>0</v>
      </c>
    </row>
    <row r="214" spans="3:23" ht="22.9" customHeight="1" x14ac:dyDescent="0.2">
      <c r="C214" s="14">
        <v>196</v>
      </c>
      <c r="D214" s="15" t="str">
        <f>IF(ISNUMBER(SMALL(Order_Form!$C:$C,1+($C214))),(VLOOKUP(SMALL(Order_Form!$C:$C,1+($C214)),Order_Form!$B:$Q,3,FALSE)),"")</f>
        <v/>
      </c>
      <c r="E214" s="35" t="str">
        <f>IF(ISNUMBER(SMALL(Order_Form!$C:$C,1+($C214))),(VLOOKUP(SMALL(Order_Form!$C:$C,1+($C214)),Order_Form!$B:$Q,4,FALSE)),"")</f>
        <v/>
      </c>
      <c r="F214" s="35" t="str">
        <f>IF(ISNUMBER(SMALL(Order_Form!$C:$C,1+($C214))),(VLOOKUP(SMALL(Order_Form!$C:$C,1+($C214)),Order_Form!$B:$Q,5,FALSE)),"")</f>
        <v/>
      </c>
      <c r="G214" s="35" t="str">
        <f>IF(ISNUMBER(SMALL(Order_Form!$C:$C,1+($C214))),(VLOOKUP(SMALL(Order_Form!$C:$C,1+($C214)),Order_Form!$B:$Q,6,FALSE)),"")</f>
        <v/>
      </c>
      <c r="H214" s="32" t="str">
        <f>IF(ISNUMBER(SMALL(Order_Form!$C:$C,1+($C214))),(VLOOKUP(SMALL(Order_Form!$C:$C,1+($C214)),Order_Form!$B:$Q,7,FALSE)),"")</f>
        <v/>
      </c>
      <c r="I214" s="15"/>
      <c r="J214" s="15"/>
      <c r="K214" s="35" t="str">
        <f>IF(ISNUMBER(SMALL(Order_Form!$C:$C,1+($C214))),(VLOOKUP(SMALL(Order_Form!$C:$C,1+($C214)),Order_Form!$B:$Q,8,FALSE)),"")</f>
        <v/>
      </c>
      <c r="L214" s="35" t="str">
        <f>IF(ISNUMBER(SMALL(Order_Form!$C:$C,1+($C214))),(VLOOKUP(SMALL(Order_Form!$C:$C,1+($C214)),Order_Form!$B:$Q,9,FALSE)),"")</f>
        <v/>
      </c>
      <c r="M214" s="35" t="str">
        <f>IF(ISNUMBER(SMALL(Order_Form!$C:$C,1+($C214))),(VLOOKUP(SMALL(Order_Form!$C:$C,1+($C214)),Order_Form!$B:$Q,10,FALSE)),"")</f>
        <v/>
      </c>
      <c r="N214" s="35" t="str">
        <f>IF(ISNUMBER(SMALL(Order_Form!$C:$C,1+($C214))),(VLOOKUP(SMALL(Order_Form!$C:$C,1+($C214)),Order_Form!$B:$Q,11,FALSE)),"")</f>
        <v/>
      </c>
      <c r="O214" s="35" t="str">
        <f>IF(ISNUMBER(SMALL(Order_Form!$C:$C,1+($C214))),(VLOOKUP(SMALL(Order_Form!$C:$C,1+($C214)),Order_Form!$B:$Q,12,FALSE)),"")</f>
        <v/>
      </c>
      <c r="P214" s="35" t="str">
        <f>IF(ISNUMBER(SMALL(Order_Form!$C:$C,1+($C214))),(VLOOKUP(SMALL(Order_Form!$C:$C,1+($C214)),Order_Form!$B:$Q,13,FALSE)),"")</f>
        <v/>
      </c>
      <c r="Q214" s="35" t="str">
        <f>IF(ISNUMBER(SMALL(Order_Form!$C:$C,1+($C214))),(VLOOKUP(SMALL(Order_Form!$C:$C,1+($C214)),Order_Form!$B:$Q,14,FALSE)),"")</f>
        <v/>
      </c>
      <c r="R214" s="35" t="str">
        <f>IF(ISNUMBER(SMALL(Order_Form!$C:$C,1+($C214))),(VLOOKUP(SMALL(Order_Form!$C:$C,1+($C214)),Order_Form!$B:$Q,15,FALSE)),"")</f>
        <v/>
      </c>
      <c r="U214" s="14">
        <f t="shared" si="9"/>
        <v>0</v>
      </c>
      <c r="V214" s="14">
        <f t="shared" si="10"/>
        <v>0</v>
      </c>
      <c r="W214" s="14">
        <f t="shared" si="11"/>
        <v>0</v>
      </c>
    </row>
    <row r="215" spans="3:23" ht="22.9" customHeight="1" x14ac:dyDescent="0.2">
      <c r="C215" s="14">
        <v>197</v>
      </c>
      <c r="D215" s="15" t="str">
        <f>IF(ISNUMBER(SMALL(Order_Form!$C:$C,1+($C215))),(VLOOKUP(SMALL(Order_Form!$C:$C,1+($C215)),Order_Form!$B:$Q,3,FALSE)),"")</f>
        <v/>
      </c>
      <c r="E215" s="35" t="str">
        <f>IF(ISNUMBER(SMALL(Order_Form!$C:$C,1+($C215))),(VLOOKUP(SMALL(Order_Form!$C:$C,1+($C215)),Order_Form!$B:$Q,4,FALSE)),"")</f>
        <v/>
      </c>
      <c r="F215" s="35" t="str">
        <f>IF(ISNUMBER(SMALL(Order_Form!$C:$C,1+($C215))),(VLOOKUP(SMALL(Order_Form!$C:$C,1+($C215)),Order_Form!$B:$Q,5,FALSE)),"")</f>
        <v/>
      </c>
      <c r="G215" s="35" t="str">
        <f>IF(ISNUMBER(SMALL(Order_Form!$C:$C,1+($C215))),(VLOOKUP(SMALL(Order_Form!$C:$C,1+($C215)),Order_Form!$B:$Q,6,FALSE)),"")</f>
        <v/>
      </c>
      <c r="H215" s="32" t="str">
        <f>IF(ISNUMBER(SMALL(Order_Form!$C:$C,1+($C215))),(VLOOKUP(SMALL(Order_Form!$C:$C,1+($C215)),Order_Form!$B:$Q,7,FALSE)),"")</f>
        <v/>
      </c>
      <c r="I215" s="15"/>
      <c r="J215" s="15"/>
      <c r="K215" s="35" t="str">
        <f>IF(ISNUMBER(SMALL(Order_Form!$C:$C,1+($C215))),(VLOOKUP(SMALL(Order_Form!$C:$C,1+($C215)),Order_Form!$B:$Q,8,FALSE)),"")</f>
        <v/>
      </c>
      <c r="L215" s="35" t="str">
        <f>IF(ISNUMBER(SMALL(Order_Form!$C:$C,1+($C215))),(VLOOKUP(SMALL(Order_Form!$C:$C,1+($C215)),Order_Form!$B:$Q,9,FALSE)),"")</f>
        <v/>
      </c>
      <c r="M215" s="35" t="str">
        <f>IF(ISNUMBER(SMALL(Order_Form!$C:$C,1+($C215))),(VLOOKUP(SMALL(Order_Form!$C:$C,1+($C215)),Order_Form!$B:$Q,10,FALSE)),"")</f>
        <v/>
      </c>
      <c r="N215" s="35" t="str">
        <f>IF(ISNUMBER(SMALL(Order_Form!$C:$C,1+($C215))),(VLOOKUP(SMALL(Order_Form!$C:$C,1+($C215)),Order_Form!$B:$Q,11,FALSE)),"")</f>
        <v/>
      </c>
      <c r="O215" s="35" t="str">
        <f>IF(ISNUMBER(SMALL(Order_Form!$C:$C,1+($C215))),(VLOOKUP(SMALL(Order_Form!$C:$C,1+($C215)),Order_Form!$B:$Q,12,FALSE)),"")</f>
        <v/>
      </c>
      <c r="P215" s="35" t="str">
        <f>IF(ISNUMBER(SMALL(Order_Form!$C:$C,1+($C215))),(VLOOKUP(SMALL(Order_Form!$C:$C,1+($C215)),Order_Form!$B:$Q,13,FALSE)),"")</f>
        <v/>
      </c>
      <c r="Q215" s="35" t="str">
        <f>IF(ISNUMBER(SMALL(Order_Form!$C:$C,1+($C215))),(VLOOKUP(SMALL(Order_Form!$C:$C,1+($C215)),Order_Form!$B:$Q,14,FALSE)),"")</f>
        <v/>
      </c>
      <c r="R215" s="35" t="str">
        <f>IF(ISNUMBER(SMALL(Order_Form!$C:$C,1+($C215))),(VLOOKUP(SMALL(Order_Form!$C:$C,1+($C215)),Order_Form!$B:$Q,15,FALSE)),"")</f>
        <v/>
      </c>
      <c r="U215" s="14">
        <f t="shared" si="9"/>
        <v>0</v>
      </c>
      <c r="V215" s="14">
        <f t="shared" si="10"/>
        <v>0</v>
      </c>
      <c r="W215" s="14">
        <f t="shared" si="11"/>
        <v>0</v>
      </c>
    </row>
    <row r="216" spans="3:23" ht="22.9" customHeight="1" x14ac:dyDescent="0.2">
      <c r="C216" s="14">
        <v>198</v>
      </c>
      <c r="D216" s="15" t="str">
        <f>IF(ISNUMBER(SMALL(Order_Form!$C:$C,1+($C216))),(VLOOKUP(SMALL(Order_Form!$C:$C,1+($C216)),Order_Form!$B:$Q,3,FALSE)),"")</f>
        <v/>
      </c>
      <c r="E216" s="35" t="str">
        <f>IF(ISNUMBER(SMALL(Order_Form!$C:$C,1+($C216))),(VLOOKUP(SMALL(Order_Form!$C:$C,1+($C216)),Order_Form!$B:$Q,4,FALSE)),"")</f>
        <v/>
      </c>
      <c r="F216" s="35" t="str">
        <f>IF(ISNUMBER(SMALL(Order_Form!$C:$C,1+($C216))),(VLOOKUP(SMALL(Order_Form!$C:$C,1+($C216)),Order_Form!$B:$Q,5,FALSE)),"")</f>
        <v/>
      </c>
      <c r="G216" s="35" t="str">
        <f>IF(ISNUMBER(SMALL(Order_Form!$C:$C,1+($C216))),(VLOOKUP(SMALL(Order_Form!$C:$C,1+($C216)),Order_Form!$B:$Q,6,FALSE)),"")</f>
        <v/>
      </c>
      <c r="H216" s="32" t="str">
        <f>IF(ISNUMBER(SMALL(Order_Form!$C:$C,1+($C216))),(VLOOKUP(SMALL(Order_Form!$C:$C,1+($C216)),Order_Form!$B:$Q,7,FALSE)),"")</f>
        <v/>
      </c>
      <c r="I216" s="15"/>
      <c r="J216" s="15"/>
      <c r="K216" s="35" t="str">
        <f>IF(ISNUMBER(SMALL(Order_Form!$C:$C,1+($C216))),(VLOOKUP(SMALL(Order_Form!$C:$C,1+($C216)),Order_Form!$B:$Q,8,FALSE)),"")</f>
        <v/>
      </c>
      <c r="L216" s="35" t="str">
        <f>IF(ISNUMBER(SMALL(Order_Form!$C:$C,1+($C216))),(VLOOKUP(SMALL(Order_Form!$C:$C,1+($C216)),Order_Form!$B:$Q,9,FALSE)),"")</f>
        <v/>
      </c>
      <c r="M216" s="35" t="str">
        <f>IF(ISNUMBER(SMALL(Order_Form!$C:$C,1+($C216))),(VLOOKUP(SMALL(Order_Form!$C:$C,1+($C216)),Order_Form!$B:$Q,10,FALSE)),"")</f>
        <v/>
      </c>
      <c r="N216" s="35" t="str">
        <f>IF(ISNUMBER(SMALL(Order_Form!$C:$C,1+($C216))),(VLOOKUP(SMALL(Order_Form!$C:$C,1+($C216)),Order_Form!$B:$Q,11,FALSE)),"")</f>
        <v/>
      </c>
      <c r="O216" s="35" t="str">
        <f>IF(ISNUMBER(SMALL(Order_Form!$C:$C,1+($C216))),(VLOOKUP(SMALL(Order_Form!$C:$C,1+($C216)),Order_Form!$B:$Q,12,FALSE)),"")</f>
        <v/>
      </c>
      <c r="P216" s="35" t="str">
        <f>IF(ISNUMBER(SMALL(Order_Form!$C:$C,1+($C216))),(VLOOKUP(SMALL(Order_Form!$C:$C,1+($C216)),Order_Form!$B:$Q,13,FALSE)),"")</f>
        <v/>
      </c>
      <c r="Q216" s="35" t="str">
        <f>IF(ISNUMBER(SMALL(Order_Form!$C:$C,1+($C216))),(VLOOKUP(SMALL(Order_Form!$C:$C,1+($C216)),Order_Form!$B:$Q,14,FALSE)),"")</f>
        <v/>
      </c>
      <c r="R216" s="35" t="str">
        <f>IF(ISNUMBER(SMALL(Order_Form!$C:$C,1+($C216))),(VLOOKUP(SMALL(Order_Form!$C:$C,1+($C216)),Order_Form!$B:$Q,15,FALSE)),"")</f>
        <v/>
      </c>
      <c r="U216" s="14">
        <f t="shared" si="9"/>
        <v>0</v>
      </c>
      <c r="V216" s="14">
        <f t="shared" si="10"/>
        <v>0</v>
      </c>
      <c r="W216" s="14">
        <f t="shared" si="11"/>
        <v>0</v>
      </c>
    </row>
    <row r="217" spans="3:23" ht="22.9" customHeight="1" x14ac:dyDescent="0.2">
      <c r="C217" s="14">
        <v>199</v>
      </c>
      <c r="D217" s="15" t="str">
        <f>IF(ISNUMBER(SMALL(Order_Form!$C:$C,1+($C217))),(VLOOKUP(SMALL(Order_Form!$C:$C,1+($C217)),Order_Form!$B:$Q,3,FALSE)),"")</f>
        <v/>
      </c>
      <c r="E217" s="35" t="str">
        <f>IF(ISNUMBER(SMALL(Order_Form!$C:$C,1+($C217))),(VLOOKUP(SMALL(Order_Form!$C:$C,1+($C217)),Order_Form!$B:$Q,4,FALSE)),"")</f>
        <v/>
      </c>
      <c r="F217" s="35" t="str">
        <f>IF(ISNUMBER(SMALL(Order_Form!$C:$C,1+($C217))),(VLOOKUP(SMALL(Order_Form!$C:$C,1+($C217)),Order_Form!$B:$Q,5,FALSE)),"")</f>
        <v/>
      </c>
      <c r="G217" s="35" t="str">
        <f>IF(ISNUMBER(SMALL(Order_Form!$C:$C,1+($C217))),(VLOOKUP(SMALL(Order_Form!$C:$C,1+($C217)),Order_Form!$B:$Q,6,FALSE)),"")</f>
        <v/>
      </c>
      <c r="H217" s="32" t="str">
        <f>IF(ISNUMBER(SMALL(Order_Form!$C:$C,1+($C217))),(VLOOKUP(SMALL(Order_Form!$C:$C,1+($C217)),Order_Form!$B:$Q,7,FALSE)),"")</f>
        <v/>
      </c>
      <c r="I217" s="15"/>
      <c r="J217" s="15"/>
      <c r="K217" s="35" t="str">
        <f>IF(ISNUMBER(SMALL(Order_Form!$C:$C,1+($C217))),(VLOOKUP(SMALL(Order_Form!$C:$C,1+($C217)),Order_Form!$B:$Q,8,FALSE)),"")</f>
        <v/>
      </c>
      <c r="L217" s="35" t="str">
        <f>IF(ISNUMBER(SMALL(Order_Form!$C:$C,1+($C217))),(VLOOKUP(SMALL(Order_Form!$C:$C,1+($C217)),Order_Form!$B:$Q,9,FALSE)),"")</f>
        <v/>
      </c>
      <c r="M217" s="35" t="str">
        <f>IF(ISNUMBER(SMALL(Order_Form!$C:$C,1+($C217))),(VLOOKUP(SMALL(Order_Form!$C:$C,1+($C217)),Order_Form!$B:$Q,10,FALSE)),"")</f>
        <v/>
      </c>
      <c r="N217" s="35" t="str">
        <f>IF(ISNUMBER(SMALL(Order_Form!$C:$C,1+($C217))),(VLOOKUP(SMALL(Order_Form!$C:$C,1+($C217)),Order_Form!$B:$Q,11,FALSE)),"")</f>
        <v/>
      </c>
      <c r="O217" s="35" t="str">
        <f>IF(ISNUMBER(SMALL(Order_Form!$C:$C,1+($C217))),(VLOOKUP(SMALL(Order_Form!$C:$C,1+($C217)),Order_Form!$B:$Q,12,FALSE)),"")</f>
        <v/>
      </c>
      <c r="P217" s="35" t="str">
        <f>IF(ISNUMBER(SMALL(Order_Form!$C:$C,1+($C217))),(VLOOKUP(SMALL(Order_Form!$C:$C,1+($C217)),Order_Form!$B:$Q,13,FALSE)),"")</f>
        <v/>
      </c>
      <c r="Q217" s="35" t="str">
        <f>IF(ISNUMBER(SMALL(Order_Form!$C:$C,1+($C217))),(VLOOKUP(SMALL(Order_Form!$C:$C,1+($C217)),Order_Form!$B:$Q,14,FALSE)),"")</f>
        <v/>
      </c>
      <c r="R217" s="35" t="str">
        <f>IF(ISNUMBER(SMALL(Order_Form!$C:$C,1+($C217))),(VLOOKUP(SMALL(Order_Form!$C:$C,1+($C217)),Order_Form!$B:$Q,15,FALSE)),"")</f>
        <v/>
      </c>
      <c r="U217" s="14">
        <f t="shared" si="9"/>
        <v>0</v>
      </c>
      <c r="V217" s="14">
        <f t="shared" si="10"/>
        <v>0</v>
      </c>
      <c r="W217" s="14">
        <f t="shared" si="11"/>
        <v>0</v>
      </c>
    </row>
    <row r="218" spans="3:23" ht="22.9" customHeight="1" x14ac:dyDescent="0.2">
      <c r="C218" s="14">
        <v>200</v>
      </c>
      <c r="D218" s="15" t="str">
        <f>IF(ISNUMBER(SMALL(Order_Form!$C:$C,1+($C218))),(VLOOKUP(SMALL(Order_Form!$C:$C,1+($C218)),Order_Form!$B:$Q,3,FALSE)),"")</f>
        <v/>
      </c>
      <c r="E218" s="35" t="str">
        <f>IF(ISNUMBER(SMALL(Order_Form!$C:$C,1+($C218))),(VLOOKUP(SMALL(Order_Form!$C:$C,1+($C218)),Order_Form!$B:$Q,4,FALSE)),"")</f>
        <v/>
      </c>
      <c r="F218" s="35" t="str">
        <f>IF(ISNUMBER(SMALL(Order_Form!$C:$C,1+($C218))),(VLOOKUP(SMALL(Order_Form!$C:$C,1+($C218)),Order_Form!$B:$Q,5,FALSE)),"")</f>
        <v/>
      </c>
      <c r="G218" s="35" t="str">
        <f>IF(ISNUMBER(SMALL(Order_Form!$C:$C,1+($C218))),(VLOOKUP(SMALL(Order_Form!$C:$C,1+($C218)),Order_Form!$B:$Q,6,FALSE)),"")</f>
        <v/>
      </c>
      <c r="H218" s="32" t="str">
        <f>IF(ISNUMBER(SMALL(Order_Form!$C:$C,1+($C218))),(VLOOKUP(SMALL(Order_Form!$C:$C,1+($C218)),Order_Form!$B:$Q,7,FALSE)),"")</f>
        <v/>
      </c>
      <c r="I218" s="15"/>
      <c r="J218" s="15"/>
      <c r="K218" s="35" t="str">
        <f>IF(ISNUMBER(SMALL(Order_Form!$C:$C,1+($C218))),(VLOOKUP(SMALL(Order_Form!$C:$C,1+($C218)),Order_Form!$B:$Q,8,FALSE)),"")</f>
        <v/>
      </c>
      <c r="L218" s="35" t="str">
        <f>IF(ISNUMBER(SMALL(Order_Form!$C:$C,1+($C218))),(VLOOKUP(SMALL(Order_Form!$C:$C,1+($C218)),Order_Form!$B:$Q,9,FALSE)),"")</f>
        <v/>
      </c>
      <c r="M218" s="35" t="str">
        <f>IF(ISNUMBER(SMALL(Order_Form!$C:$C,1+($C218))),(VLOOKUP(SMALL(Order_Form!$C:$C,1+($C218)),Order_Form!$B:$Q,10,FALSE)),"")</f>
        <v/>
      </c>
      <c r="N218" s="35" t="str">
        <f>IF(ISNUMBER(SMALL(Order_Form!$C:$C,1+($C218))),(VLOOKUP(SMALL(Order_Form!$C:$C,1+($C218)),Order_Form!$B:$Q,11,FALSE)),"")</f>
        <v/>
      </c>
      <c r="O218" s="35" t="str">
        <f>IF(ISNUMBER(SMALL(Order_Form!$C:$C,1+($C218))),(VLOOKUP(SMALL(Order_Form!$C:$C,1+($C218)),Order_Form!$B:$Q,12,FALSE)),"")</f>
        <v/>
      </c>
      <c r="P218" s="35" t="str">
        <f>IF(ISNUMBER(SMALL(Order_Form!$C:$C,1+($C218))),(VLOOKUP(SMALL(Order_Form!$C:$C,1+($C218)),Order_Form!$B:$Q,13,FALSE)),"")</f>
        <v/>
      </c>
      <c r="Q218" s="35" t="str">
        <f>IF(ISNUMBER(SMALL(Order_Form!$C:$C,1+($C218))),(VLOOKUP(SMALL(Order_Form!$C:$C,1+($C218)),Order_Form!$B:$Q,14,FALSE)),"")</f>
        <v/>
      </c>
      <c r="R218" s="35" t="str">
        <f>IF(ISNUMBER(SMALL(Order_Form!$C:$C,1+($C218))),(VLOOKUP(SMALL(Order_Form!$C:$C,1+($C218)),Order_Form!$B:$Q,15,FALSE)),"")</f>
        <v/>
      </c>
      <c r="U218" s="14">
        <f t="shared" si="9"/>
        <v>0</v>
      </c>
      <c r="V218" s="14">
        <f t="shared" si="10"/>
        <v>0</v>
      </c>
      <c r="W218" s="14">
        <f t="shared" si="11"/>
        <v>0</v>
      </c>
    </row>
    <row r="219" spans="3:23" ht="22.9" customHeight="1" x14ac:dyDescent="0.2">
      <c r="C219" s="14">
        <v>201</v>
      </c>
      <c r="D219" s="15" t="str">
        <f>IF(ISNUMBER(SMALL(Order_Form!$C:$C,1+($C219))),(VLOOKUP(SMALL(Order_Form!$C:$C,1+($C219)),Order_Form!$B:$Q,3,FALSE)),"")</f>
        <v/>
      </c>
      <c r="E219" s="35" t="str">
        <f>IF(ISNUMBER(SMALL(Order_Form!$C:$C,1+($C219))),(VLOOKUP(SMALL(Order_Form!$C:$C,1+($C219)),Order_Form!$B:$Q,4,FALSE)),"")</f>
        <v/>
      </c>
      <c r="F219" s="35" t="str">
        <f>IF(ISNUMBER(SMALL(Order_Form!$C:$C,1+($C219))),(VLOOKUP(SMALL(Order_Form!$C:$C,1+($C219)),Order_Form!$B:$Q,5,FALSE)),"")</f>
        <v/>
      </c>
      <c r="G219" s="35" t="str">
        <f>IF(ISNUMBER(SMALL(Order_Form!$C:$C,1+($C219))),(VLOOKUP(SMALL(Order_Form!$C:$C,1+($C219)),Order_Form!$B:$Q,6,FALSE)),"")</f>
        <v/>
      </c>
      <c r="H219" s="32" t="str">
        <f>IF(ISNUMBER(SMALL(Order_Form!$C:$C,1+($C219))),(VLOOKUP(SMALL(Order_Form!$C:$C,1+($C219)),Order_Form!$B:$Q,7,FALSE)),"")</f>
        <v/>
      </c>
      <c r="I219" s="15"/>
      <c r="J219" s="15"/>
      <c r="K219" s="35" t="str">
        <f>IF(ISNUMBER(SMALL(Order_Form!$C:$C,1+($C219))),(VLOOKUP(SMALL(Order_Form!$C:$C,1+($C219)),Order_Form!$B:$Q,8,FALSE)),"")</f>
        <v/>
      </c>
      <c r="L219" s="35" t="str">
        <f>IF(ISNUMBER(SMALL(Order_Form!$C:$C,1+($C219))),(VLOOKUP(SMALL(Order_Form!$C:$C,1+($C219)),Order_Form!$B:$Q,9,FALSE)),"")</f>
        <v/>
      </c>
      <c r="M219" s="35" t="str">
        <f>IF(ISNUMBER(SMALL(Order_Form!$C:$C,1+($C219))),(VLOOKUP(SMALL(Order_Form!$C:$C,1+($C219)),Order_Form!$B:$Q,10,FALSE)),"")</f>
        <v/>
      </c>
      <c r="N219" s="35" t="str">
        <f>IF(ISNUMBER(SMALL(Order_Form!$C:$C,1+($C219))),(VLOOKUP(SMALL(Order_Form!$C:$C,1+($C219)),Order_Form!$B:$Q,11,FALSE)),"")</f>
        <v/>
      </c>
      <c r="O219" s="35" t="str">
        <f>IF(ISNUMBER(SMALL(Order_Form!$C:$C,1+($C219))),(VLOOKUP(SMALL(Order_Form!$C:$C,1+($C219)),Order_Form!$B:$Q,12,FALSE)),"")</f>
        <v/>
      </c>
      <c r="P219" s="35" t="str">
        <f>IF(ISNUMBER(SMALL(Order_Form!$C:$C,1+($C219))),(VLOOKUP(SMALL(Order_Form!$C:$C,1+($C219)),Order_Form!$B:$Q,13,FALSE)),"")</f>
        <v/>
      </c>
      <c r="Q219" s="35" t="str">
        <f>IF(ISNUMBER(SMALL(Order_Form!$C:$C,1+($C219))),(VLOOKUP(SMALL(Order_Form!$C:$C,1+($C219)),Order_Form!$B:$Q,14,FALSE)),"")</f>
        <v/>
      </c>
      <c r="R219" s="35" t="str">
        <f>IF(ISNUMBER(SMALL(Order_Form!$C:$C,1+($C219))),(VLOOKUP(SMALL(Order_Form!$C:$C,1+($C219)),Order_Form!$B:$Q,15,FALSE)),"")</f>
        <v/>
      </c>
      <c r="U219" s="14">
        <f t="shared" si="9"/>
        <v>0</v>
      </c>
      <c r="V219" s="14">
        <f t="shared" si="10"/>
        <v>0</v>
      </c>
      <c r="W219" s="14">
        <f t="shared" si="11"/>
        <v>0</v>
      </c>
    </row>
    <row r="220" spans="3:23" ht="22.9" customHeight="1" x14ac:dyDescent="0.2">
      <c r="C220" s="14">
        <v>202</v>
      </c>
      <c r="D220" s="15" t="str">
        <f>IF(ISNUMBER(SMALL(Order_Form!$C:$C,1+($C220))),(VLOOKUP(SMALL(Order_Form!$C:$C,1+($C220)),Order_Form!$B:$Q,3,FALSE)),"")</f>
        <v/>
      </c>
      <c r="E220" s="35" t="str">
        <f>IF(ISNUMBER(SMALL(Order_Form!$C:$C,1+($C220))),(VLOOKUP(SMALL(Order_Form!$C:$C,1+($C220)),Order_Form!$B:$Q,4,FALSE)),"")</f>
        <v/>
      </c>
      <c r="F220" s="35" t="str">
        <f>IF(ISNUMBER(SMALL(Order_Form!$C:$C,1+($C220))),(VLOOKUP(SMALL(Order_Form!$C:$C,1+($C220)),Order_Form!$B:$Q,5,FALSE)),"")</f>
        <v/>
      </c>
      <c r="G220" s="35" t="str">
        <f>IF(ISNUMBER(SMALL(Order_Form!$C:$C,1+($C220))),(VLOOKUP(SMALL(Order_Form!$C:$C,1+($C220)),Order_Form!$B:$Q,6,FALSE)),"")</f>
        <v/>
      </c>
      <c r="H220" s="32" t="str">
        <f>IF(ISNUMBER(SMALL(Order_Form!$C:$C,1+($C220))),(VLOOKUP(SMALL(Order_Form!$C:$C,1+($C220)),Order_Form!$B:$Q,7,FALSE)),"")</f>
        <v/>
      </c>
      <c r="I220" s="15"/>
      <c r="J220" s="15"/>
      <c r="K220" s="35" t="str">
        <f>IF(ISNUMBER(SMALL(Order_Form!$C:$C,1+($C220))),(VLOOKUP(SMALL(Order_Form!$C:$C,1+($C220)),Order_Form!$B:$Q,8,FALSE)),"")</f>
        <v/>
      </c>
      <c r="L220" s="35" t="str">
        <f>IF(ISNUMBER(SMALL(Order_Form!$C:$C,1+($C220))),(VLOOKUP(SMALL(Order_Form!$C:$C,1+($C220)),Order_Form!$B:$Q,9,FALSE)),"")</f>
        <v/>
      </c>
      <c r="M220" s="35" t="str">
        <f>IF(ISNUMBER(SMALL(Order_Form!$C:$C,1+($C220))),(VLOOKUP(SMALL(Order_Form!$C:$C,1+($C220)),Order_Form!$B:$Q,10,FALSE)),"")</f>
        <v/>
      </c>
      <c r="N220" s="35" t="str">
        <f>IF(ISNUMBER(SMALL(Order_Form!$C:$C,1+($C220))),(VLOOKUP(SMALL(Order_Form!$C:$C,1+($C220)),Order_Form!$B:$Q,11,FALSE)),"")</f>
        <v/>
      </c>
      <c r="O220" s="35" t="str">
        <f>IF(ISNUMBER(SMALL(Order_Form!$C:$C,1+($C220))),(VLOOKUP(SMALL(Order_Form!$C:$C,1+($C220)),Order_Form!$B:$Q,12,FALSE)),"")</f>
        <v/>
      </c>
      <c r="P220" s="35" t="str">
        <f>IF(ISNUMBER(SMALL(Order_Form!$C:$C,1+($C220))),(VLOOKUP(SMALL(Order_Form!$C:$C,1+($C220)),Order_Form!$B:$Q,13,FALSE)),"")</f>
        <v/>
      </c>
      <c r="Q220" s="35" t="str">
        <f>IF(ISNUMBER(SMALL(Order_Form!$C:$C,1+($C220))),(VLOOKUP(SMALL(Order_Form!$C:$C,1+($C220)),Order_Form!$B:$Q,14,FALSE)),"")</f>
        <v/>
      </c>
      <c r="R220" s="35" t="str">
        <f>IF(ISNUMBER(SMALL(Order_Form!$C:$C,1+($C220))),(VLOOKUP(SMALL(Order_Form!$C:$C,1+($C220)),Order_Form!$B:$Q,15,FALSE)),"")</f>
        <v/>
      </c>
      <c r="U220" s="14">
        <f t="shared" si="9"/>
        <v>0</v>
      </c>
      <c r="V220" s="14">
        <f t="shared" si="10"/>
        <v>0</v>
      </c>
      <c r="W220" s="14">
        <f t="shared" si="11"/>
        <v>0</v>
      </c>
    </row>
    <row r="221" spans="3:23" ht="22.9" customHeight="1" x14ac:dyDescent="0.2">
      <c r="C221" s="14">
        <v>203</v>
      </c>
      <c r="D221" s="15" t="str">
        <f>IF(ISNUMBER(SMALL(Order_Form!$C:$C,1+($C221))),(VLOOKUP(SMALL(Order_Form!$C:$C,1+($C221)),Order_Form!$B:$Q,3,FALSE)),"")</f>
        <v/>
      </c>
      <c r="E221" s="35" t="str">
        <f>IF(ISNUMBER(SMALL(Order_Form!$C:$C,1+($C221))),(VLOOKUP(SMALL(Order_Form!$C:$C,1+($C221)),Order_Form!$B:$Q,4,FALSE)),"")</f>
        <v/>
      </c>
      <c r="F221" s="35" t="str">
        <f>IF(ISNUMBER(SMALL(Order_Form!$C:$C,1+($C221))),(VLOOKUP(SMALL(Order_Form!$C:$C,1+($C221)),Order_Form!$B:$Q,5,FALSE)),"")</f>
        <v/>
      </c>
      <c r="G221" s="35" t="str">
        <f>IF(ISNUMBER(SMALL(Order_Form!$C:$C,1+($C221))),(VLOOKUP(SMALL(Order_Form!$C:$C,1+($C221)),Order_Form!$B:$Q,6,FALSE)),"")</f>
        <v/>
      </c>
      <c r="H221" s="32" t="str">
        <f>IF(ISNUMBER(SMALL(Order_Form!$C:$C,1+($C221))),(VLOOKUP(SMALL(Order_Form!$C:$C,1+($C221)),Order_Form!$B:$Q,7,FALSE)),"")</f>
        <v/>
      </c>
      <c r="I221" s="15"/>
      <c r="J221" s="15"/>
      <c r="K221" s="35" t="str">
        <f>IF(ISNUMBER(SMALL(Order_Form!$C:$C,1+($C221))),(VLOOKUP(SMALL(Order_Form!$C:$C,1+($C221)),Order_Form!$B:$Q,8,FALSE)),"")</f>
        <v/>
      </c>
      <c r="L221" s="35" t="str">
        <f>IF(ISNUMBER(SMALL(Order_Form!$C:$C,1+($C221))),(VLOOKUP(SMALL(Order_Form!$C:$C,1+($C221)),Order_Form!$B:$Q,9,FALSE)),"")</f>
        <v/>
      </c>
      <c r="M221" s="35" t="str">
        <f>IF(ISNUMBER(SMALL(Order_Form!$C:$C,1+($C221))),(VLOOKUP(SMALL(Order_Form!$C:$C,1+($C221)),Order_Form!$B:$Q,10,FALSE)),"")</f>
        <v/>
      </c>
      <c r="N221" s="35" t="str">
        <f>IF(ISNUMBER(SMALL(Order_Form!$C:$C,1+($C221))),(VLOOKUP(SMALL(Order_Form!$C:$C,1+($C221)),Order_Form!$B:$Q,11,FALSE)),"")</f>
        <v/>
      </c>
      <c r="O221" s="35" t="str">
        <f>IF(ISNUMBER(SMALL(Order_Form!$C:$C,1+($C221))),(VLOOKUP(SMALL(Order_Form!$C:$C,1+($C221)),Order_Form!$B:$Q,12,FALSE)),"")</f>
        <v/>
      </c>
      <c r="P221" s="35" t="str">
        <f>IF(ISNUMBER(SMALL(Order_Form!$C:$C,1+($C221))),(VLOOKUP(SMALL(Order_Form!$C:$C,1+($C221)),Order_Form!$B:$Q,13,FALSE)),"")</f>
        <v/>
      </c>
      <c r="Q221" s="35" t="str">
        <f>IF(ISNUMBER(SMALL(Order_Form!$C:$C,1+($C221))),(VLOOKUP(SMALL(Order_Form!$C:$C,1+($C221)),Order_Form!$B:$Q,14,FALSE)),"")</f>
        <v/>
      </c>
      <c r="R221" s="35" t="str">
        <f>IF(ISNUMBER(SMALL(Order_Form!$C:$C,1+($C221))),(VLOOKUP(SMALL(Order_Form!$C:$C,1+($C221)),Order_Form!$B:$Q,15,FALSE)),"")</f>
        <v/>
      </c>
      <c r="U221" s="14">
        <f t="shared" si="9"/>
        <v>0</v>
      </c>
      <c r="V221" s="14">
        <f t="shared" si="10"/>
        <v>0</v>
      </c>
      <c r="W221" s="14">
        <f t="shared" si="11"/>
        <v>0</v>
      </c>
    </row>
    <row r="222" spans="3:23" ht="22.9" customHeight="1" x14ac:dyDescent="0.2">
      <c r="C222" s="14">
        <v>204</v>
      </c>
      <c r="D222" s="15" t="str">
        <f>IF(ISNUMBER(SMALL(Order_Form!$C:$C,1+($C222))),(VLOOKUP(SMALL(Order_Form!$C:$C,1+($C222)),Order_Form!$B:$Q,3,FALSE)),"")</f>
        <v/>
      </c>
      <c r="E222" s="35" t="str">
        <f>IF(ISNUMBER(SMALL(Order_Form!$C:$C,1+($C222))),(VLOOKUP(SMALL(Order_Form!$C:$C,1+($C222)),Order_Form!$B:$Q,4,FALSE)),"")</f>
        <v/>
      </c>
      <c r="F222" s="35" t="str">
        <f>IF(ISNUMBER(SMALL(Order_Form!$C:$C,1+($C222))),(VLOOKUP(SMALL(Order_Form!$C:$C,1+($C222)),Order_Form!$B:$Q,5,FALSE)),"")</f>
        <v/>
      </c>
      <c r="G222" s="35" t="str">
        <f>IF(ISNUMBER(SMALL(Order_Form!$C:$C,1+($C222))),(VLOOKUP(SMALL(Order_Form!$C:$C,1+($C222)),Order_Form!$B:$Q,6,FALSE)),"")</f>
        <v/>
      </c>
      <c r="H222" s="32" t="str">
        <f>IF(ISNUMBER(SMALL(Order_Form!$C:$C,1+($C222))),(VLOOKUP(SMALL(Order_Form!$C:$C,1+($C222)),Order_Form!$B:$Q,7,FALSE)),"")</f>
        <v/>
      </c>
      <c r="I222" s="15"/>
      <c r="J222" s="15"/>
      <c r="K222" s="35" t="str">
        <f>IF(ISNUMBER(SMALL(Order_Form!$C:$C,1+($C222))),(VLOOKUP(SMALL(Order_Form!$C:$C,1+($C222)),Order_Form!$B:$Q,8,FALSE)),"")</f>
        <v/>
      </c>
      <c r="L222" s="35" t="str">
        <f>IF(ISNUMBER(SMALL(Order_Form!$C:$C,1+($C222))),(VLOOKUP(SMALL(Order_Form!$C:$C,1+($C222)),Order_Form!$B:$Q,9,FALSE)),"")</f>
        <v/>
      </c>
      <c r="M222" s="35" t="str">
        <f>IF(ISNUMBER(SMALL(Order_Form!$C:$C,1+($C222))),(VLOOKUP(SMALL(Order_Form!$C:$C,1+($C222)),Order_Form!$B:$Q,10,FALSE)),"")</f>
        <v/>
      </c>
      <c r="N222" s="35" t="str">
        <f>IF(ISNUMBER(SMALL(Order_Form!$C:$C,1+($C222))),(VLOOKUP(SMALL(Order_Form!$C:$C,1+($C222)),Order_Form!$B:$Q,11,FALSE)),"")</f>
        <v/>
      </c>
      <c r="O222" s="35" t="str">
        <f>IF(ISNUMBER(SMALL(Order_Form!$C:$C,1+($C222))),(VLOOKUP(SMALL(Order_Form!$C:$C,1+($C222)),Order_Form!$B:$Q,12,FALSE)),"")</f>
        <v/>
      </c>
      <c r="P222" s="35" t="str">
        <f>IF(ISNUMBER(SMALL(Order_Form!$C:$C,1+($C222))),(VLOOKUP(SMALL(Order_Form!$C:$C,1+($C222)),Order_Form!$B:$Q,13,FALSE)),"")</f>
        <v/>
      </c>
      <c r="Q222" s="35" t="str">
        <f>IF(ISNUMBER(SMALL(Order_Form!$C:$C,1+($C222))),(VLOOKUP(SMALL(Order_Form!$C:$C,1+($C222)),Order_Form!$B:$Q,14,FALSE)),"")</f>
        <v/>
      </c>
      <c r="R222" s="35" t="str">
        <f>IF(ISNUMBER(SMALL(Order_Form!$C:$C,1+($C222))),(VLOOKUP(SMALL(Order_Form!$C:$C,1+($C222)),Order_Form!$B:$Q,15,FALSE)),"")</f>
        <v/>
      </c>
      <c r="U222" s="14">
        <f t="shared" si="9"/>
        <v>0</v>
      </c>
      <c r="V222" s="14">
        <f t="shared" si="10"/>
        <v>0</v>
      </c>
      <c r="W222" s="14">
        <f t="shared" si="11"/>
        <v>0</v>
      </c>
    </row>
    <row r="223" spans="3:23" ht="22.9" customHeight="1" x14ac:dyDescent="0.2">
      <c r="C223" s="14">
        <v>205</v>
      </c>
      <c r="D223" s="15" t="str">
        <f>IF(ISNUMBER(SMALL(Order_Form!$C:$C,1+($C223))),(VLOOKUP(SMALL(Order_Form!$C:$C,1+($C223)),Order_Form!$B:$Q,3,FALSE)),"")</f>
        <v/>
      </c>
      <c r="E223" s="35" t="str">
        <f>IF(ISNUMBER(SMALL(Order_Form!$C:$C,1+($C223))),(VLOOKUP(SMALL(Order_Form!$C:$C,1+($C223)),Order_Form!$B:$Q,4,FALSE)),"")</f>
        <v/>
      </c>
      <c r="F223" s="35" t="str">
        <f>IF(ISNUMBER(SMALL(Order_Form!$C:$C,1+($C223))),(VLOOKUP(SMALL(Order_Form!$C:$C,1+($C223)),Order_Form!$B:$Q,5,FALSE)),"")</f>
        <v/>
      </c>
      <c r="G223" s="35" t="str">
        <f>IF(ISNUMBER(SMALL(Order_Form!$C:$C,1+($C223))),(VLOOKUP(SMALL(Order_Form!$C:$C,1+($C223)),Order_Form!$B:$Q,6,FALSE)),"")</f>
        <v/>
      </c>
      <c r="H223" s="32" t="str">
        <f>IF(ISNUMBER(SMALL(Order_Form!$C:$C,1+($C223))),(VLOOKUP(SMALL(Order_Form!$C:$C,1+($C223)),Order_Form!$B:$Q,7,FALSE)),"")</f>
        <v/>
      </c>
      <c r="I223" s="15"/>
      <c r="J223" s="15"/>
      <c r="K223" s="35" t="str">
        <f>IF(ISNUMBER(SMALL(Order_Form!$C:$C,1+($C223))),(VLOOKUP(SMALL(Order_Form!$C:$C,1+($C223)),Order_Form!$B:$Q,8,FALSE)),"")</f>
        <v/>
      </c>
      <c r="L223" s="35" t="str">
        <f>IF(ISNUMBER(SMALL(Order_Form!$C:$C,1+($C223))),(VLOOKUP(SMALL(Order_Form!$C:$C,1+($C223)),Order_Form!$B:$Q,9,FALSE)),"")</f>
        <v/>
      </c>
      <c r="M223" s="35" t="str">
        <f>IF(ISNUMBER(SMALL(Order_Form!$C:$C,1+($C223))),(VLOOKUP(SMALL(Order_Form!$C:$C,1+($C223)),Order_Form!$B:$Q,10,FALSE)),"")</f>
        <v/>
      </c>
      <c r="N223" s="35" t="str">
        <f>IF(ISNUMBER(SMALL(Order_Form!$C:$C,1+($C223))),(VLOOKUP(SMALL(Order_Form!$C:$C,1+($C223)),Order_Form!$B:$Q,11,FALSE)),"")</f>
        <v/>
      </c>
      <c r="O223" s="35" t="str">
        <f>IF(ISNUMBER(SMALL(Order_Form!$C:$C,1+($C223))),(VLOOKUP(SMALL(Order_Form!$C:$C,1+($C223)),Order_Form!$B:$Q,12,FALSE)),"")</f>
        <v/>
      </c>
      <c r="P223" s="35" t="str">
        <f>IF(ISNUMBER(SMALL(Order_Form!$C:$C,1+($C223))),(VLOOKUP(SMALL(Order_Form!$C:$C,1+($C223)),Order_Form!$B:$Q,13,FALSE)),"")</f>
        <v/>
      </c>
      <c r="Q223" s="35" t="str">
        <f>IF(ISNUMBER(SMALL(Order_Form!$C:$C,1+($C223))),(VLOOKUP(SMALL(Order_Form!$C:$C,1+($C223)),Order_Form!$B:$Q,14,FALSE)),"")</f>
        <v/>
      </c>
      <c r="R223" s="35" t="str">
        <f>IF(ISNUMBER(SMALL(Order_Form!$C:$C,1+($C223))),(VLOOKUP(SMALL(Order_Form!$C:$C,1+($C223)),Order_Form!$B:$Q,15,FALSE)),"")</f>
        <v/>
      </c>
      <c r="U223" s="14">
        <f t="shared" si="9"/>
        <v>0</v>
      </c>
      <c r="V223" s="14">
        <f t="shared" si="10"/>
        <v>0</v>
      </c>
      <c r="W223" s="14">
        <f t="shared" si="11"/>
        <v>0</v>
      </c>
    </row>
    <row r="224" spans="3:23" ht="22.9" customHeight="1" x14ac:dyDescent="0.2">
      <c r="C224" s="14">
        <v>206</v>
      </c>
      <c r="D224" s="15" t="str">
        <f>IF(ISNUMBER(SMALL(Order_Form!$C:$C,1+($C224))),(VLOOKUP(SMALL(Order_Form!$C:$C,1+($C224)),Order_Form!$B:$Q,3,FALSE)),"")</f>
        <v/>
      </c>
      <c r="E224" s="35" t="str">
        <f>IF(ISNUMBER(SMALL(Order_Form!$C:$C,1+($C224))),(VLOOKUP(SMALL(Order_Form!$C:$C,1+($C224)),Order_Form!$B:$Q,4,FALSE)),"")</f>
        <v/>
      </c>
      <c r="F224" s="35" t="str">
        <f>IF(ISNUMBER(SMALL(Order_Form!$C:$C,1+($C224))),(VLOOKUP(SMALL(Order_Form!$C:$C,1+($C224)),Order_Form!$B:$Q,5,FALSE)),"")</f>
        <v/>
      </c>
      <c r="G224" s="35" t="str">
        <f>IF(ISNUMBER(SMALL(Order_Form!$C:$C,1+($C224))),(VLOOKUP(SMALL(Order_Form!$C:$C,1+($C224)),Order_Form!$B:$Q,6,FALSE)),"")</f>
        <v/>
      </c>
      <c r="H224" s="32" t="str">
        <f>IF(ISNUMBER(SMALL(Order_Form!$C:$C,1+($C224))),(VLOOKUP(SMALL(Order_Form!$C:$C,1+($C224)),Order_Form!$B:$Q,7,FALSE)),"")</f>
        <v/>
      </c>
      <c r="I224" s="15"/>
      <c r="J224" s="15"/>
      <c r="K224" s="35" t="str">
        <f>IF(ISNUMBER(SMALL(Order_Form!$C:$C,1+($C224))),(VLOOKUP(SMALL(Order_Form!$C:$C,1+($C224)),Order_Form!$B:$Q,8,FALSE)),"")</f>
        <v/>
      </c>
      <c r="L224" s="35" t="str">
        <f>IF(ISNUMBER(SMALL(Order_Form!$C:$C,1+($C224))),(VLOOKUP(SMALL(Order_Form!$C:$C,1+($C224)),Order_Form!$B:$Q,9,FALSE)),"")</f>
        <v/>
      </c>
      <c r="M224" s="35" t="str">
        <f>IF(ISNUMBER(SMALL(Order_Form!$C:$C,1+($C224))),(VLOOKUP(SMALL(Order_Form!$C:$C,1+($C224)),Order_Form!$B:$Q,10,FALSE)),"")</f>
        <v/>
      </c>
      <c r="N224" s="35" t="str">
        <f>IF(ISNUMBER(SMALL(Order_Form!$C:$C,1+($C224))),(VLOOKUP(SMALL(Order_Form!$C:$C,1+($C224)),Order_Form!$B:$Q,11,FALSE)),"")</f>
        <v/>
      </c>
      <c r="O224" s="35" t="str">
        <f>IF(ISNUMBER(SMALL(Order_Form!$C:$C,1+($C224))),(VLOOKUP(SMALL(Order_Form!$C:$C,1+($C224)),Order_Form!$B:$Q,12,FALSE)),"")</f>
        <v/>
      </c>
      <c r="P224" s="35" t="str">
        <f>IF(ISNUMBER(SMALL(Order_Form!$C:$C,1+($C224))),(VLOOKUP(SMALL(Order_Form!$C:$C,1+($C224)),Order_Form!$B:$Q,13,FALSE)),"")</f>
        <v/>
      </c>
      <c r="Q224" s="35" t="str">
        <f>IF(ISNUMBER(SMALL(Order_Form!$C:$C,1+($C224))),(VLOOKUP(SMALL(Order_Form!$C:$C,1+($C224)),Order_Form!$B:$Q,14,FALSE)),"")</f>
        <v/>
      </c>
      <c r="R224" s="35" t="str">
        <f>IF(ISNUMBER(SMALL(Order_Form!$C:$C,1+($C224))),(VLOOKUP(SMALL(Order_Form!$C:$C,1+($C224)),Order_Form!$B:$Q,15,FALSE)),"")</f>
        <v/>
      </c>
      <c r="U224" s="14">
        <f t="shared" si="9"/>
        <v>0</v>
      </c>
      <c r="V224" s="14">
        <f t="shared" si="10"/>
        <v>0</v>
      </c>
      <c r="W224" s="14">
        <f t="shared" si="11"/>
        <v>0</v>
      </c>
    </row>
    <row r="225" spans="3:23" ht="22.9" customHeight="1" x14ac:dyDescent="0.2">
      <c r="C225" s="14">
        <v>207</v>
      </c>
      <c r="D225" s="15" t="str">
        <f>IF(ISNUMBER(SMALL(Order_Form!$C:$C,1+($C225))),(VLOOKUP(SMALL(Order_Form!$C:$C,1+($C225)),Order_Form!$B:$Q,3,FALSE)),"")</f>
        <v/>
      </c>
      <c r="E225" s="35" t="str">
        <f>IF(ISNUMBER(SMALL(Order_Form!$C:$C,1+($C225))),(VLOOKUP(SMALL(Order_Form!$C:$C,1+($C225)),Order_Form!$B:$Q,4,FALSE)),"")</f>
        <v/>
      </c>
      <c r="F225" s="35" t="str">
        <f>IF(ISNUMBER(SMALL(Order_Form!$C:$C,1+($C225))),(VLOOKUP(SMALL(Order_Form!$C:$C,1+($C225)),Order_Form!$B:$Q,5,FALSE)),"")</f>
        <v/>
      </c>
      <c r="G225" s="35" t="str">
        <f>IF(ISNUMBER(SMALL(Order_Form!$C:$C,1+($C225))),(VLOOKUP(SMALL(Order_Form!$C:$C,1+($C225)),Order_Form!$B:$Q,6,FALSE)),"")</f>
        <v/>
      </c>
      <c r="H225" s="32" t="str">
        <f>IF(ISNUMBER(SMALL(Order_Form!$C:$C,1+($C225))),(VLOOKUP(SMALL(Order_Form!$C:$C,1+($C225)),Order_Form!$B:$Q,7,FALSE)),"")</f>
        <v/>
      </c>
      <c r="I225" s="15"/>
      <c r="J225" s="15"/>
      <c r="K225" s="35" t="str">
        <f>IF(ISNUMBER(SMALL(Order_Form!$C:$C,1+($C225))),(VLOOKUP(SMALL(Order_Form!$C:$C,1+($C225)),Order_Form!$B:$Q,8,FALSE)),"")</f>
        <v/>
      </c>
      <c r="L225" s="35" t="str">
        <f>IF(ISNUMBER(SMALL(Order_Form!$C:$C,1+($C225))),(VLOOKUP(SMALL(Order_Form!$C:$C,1+($C225)),Order_Form!$B:$Q,9,FALSE)),"")</f>
        <v/>
      </c>
      <c r="M225" s="35" t="str">
        <f>IF(ISNUMBER(SMALL(Order_Form!$C:$C,1+($C225))),(VLOOKUP(SMALL(Order_Form!$C:$C,1+($C225)),Order_Form!$B:$Q,10,FALSE)),"")</f>
        <v/>
      </c>
      <c r="N225" s="35" t="str">
        <f>IF(ISNUMBER(SMALL(Order_Form!$C:$C,1+($C225))),(VLOOKUP(SMALL(Order_Form!$C:$C,1+($C225)),Order_Form!$B:$Q,11,FALSE)),"")</f>
        <v/>
      </c>
      <c r="O225" s="35" t="str">
        <f>IF(ISNUMBER(SMALL(Order_Form!$C:$C,1+($C225))),(VLOOKUP(SMALL(Order_Form!$C:$C,1+($C225)),Order_Form!$B:$Q,12,FALSE)),"")</f>
        <v/>
      </c>
      <c r="P225" s="35" t="str">
        <f>IF(ISNUMBER(SMALL(Order_Form!$C:$C,1+($C225))),(VLOOKUP(SMALL(Order_Form!$C:$C,1+($C225)),Order_Form!$B:$Q,13,FALSE)),"")</f>
        <v/>
      </c>
      <c r="Q225" s="35" t="str">
        <f>IF(ISNUMBER(SMALL(Order_Form!$C:$C,1+($C225))),(VLOOKUP(SMALL(Order_Form!$C:$C,1+($C225)),Order_Form!$B:$Q,14,FALSE)),"")</f>
        <v/>
      </c>
      <c r="R225" s="35" t="str">
        <f>IF(ISNUMBER(SMALL(Order_Form!$C:$C,1+($C225))),(VLOOKUP(SMALL(Order_Form!$C:$C,1+($C225)),Order_Form!$B:$Q,15,FALSE)),"")</f>
        <v/>
      </c>
      <c r="U225" s="14">
        <f t="shared" si="9"/>
        <v>0</v>
      </c>
      <c r="V225" s="14">
        <f t="shared" si="10"/>
        <v>0</v>
      </c>
      <c r="W225" s="14">
        <f t="shared" si="11"/>
        <v>0</v>
      </c>
    </row>
    <row r="226" spans="3:23" ht="22.9" customHeight="1" x14ac:dyDescent="0.2">
      <c r="C226" s="14">
        <v>208</v>
      </c>
      <c r="D226" s="15" t="str">
        <f>IF(ISNUMBER(SMALL(Order_Form!$C:$C,1+($C226))),(VLOOKUP(SMALL(Order_Form!$C:$C,1+($C226)),Order_Form!$B:$Q,3,FALSE)),"")</f>
        <v/>
      </c>
      <c r="E226" s="35" t="str">
        <f>IF(ISNUMBER(SMALL(Order_Form!$C:$C,1+($C226))),(VLOOKUP(SMALL(Order_Form!$C:$C,1+($C226)),Order_Form!$B:$Q,4,FALSE)),"")</f>
        <v/>
      </c>
      <c r="F226" s="35" t="str">
        <f>IF(ISNUMBER(SMALL(Order_Form!$C:$C,1+($C226))),(VLOOKUP(SMALL(Order_Form!$C:$C,1+($C226)),Order_Form!$B:$Q,5,FALSE)),"")</f>
        <v/>
      </c>
      <c r="G226" s="35" t="str">
        <f>IF(ISNUMBER(SMALL(Order_Form!$C:$C,1+($C226))),(VLOOKUP(SMALL(Order_Form!$C:$C,1+($C226)),Order_Form!$B:$Q,6,FALSE)),"")</f>
        <v/>
      </c>
      <c r="H226" s="32" t="str">
        <f>IF(ISNUMBER(SMALL(Order_Form!$C:$C,1+($C226))),(VLOOKUP(SMALL(Order_Form!$C:$C,1+($C226)),Order_Form!$B:$Q,7,FALSE)),"")</f>
        <v/>
      </c>
      <c r="I226" s="15"/>
      <c r="J226" s="15"/>
      <c r="K226" s="35" t="str">
        <f>IF(ISNUMBER(SMALL(Order_Form!$C:$C,1+($C226))),(VLOOKUP(SMALL(Order_Form!$C:$C,1+($C226)),Order_Form!$B:$Q,8,FALSE)),"")</f>
        <v/>
      </c>
      <c r="L226" s="35" t="str">
        <f>IF(ISNUMBER(SMALL(Order_Form!$C:$C,1+($C226))),(VLOOKUP(SMALL(Order_Form!$C:$C,1+($C226)),Order_Form!$B:$Q,9,FALSE)),"")</f>
        <v/>
      </c>
      <c r="M226" s="35" t="str">
        <f>IF(ISNUMBER(SMALL(Order_Form!$C:$C,1+($C226))),(VLOOKUP(SMALL(Order_Form!$C:$C,1+($C226)),Order_Form!$B:$Q,10,FALSE)),"")</f>
        <v/>
      </c>
      <c r="N226" s="35" t="str">
        <f>IF(ISNUMBER(SMALL(Order_Form!$C:$C,1+($C226))),(VLOOKUP(SMALL(Order_Form!$C:$C,1+($C226)),Order_Form!$B:$Q,11,FALSE)),"")</f>
        <v/>
      </c>
      <c r="O226" s="35" t="str">
        <f>IF(ISNUMBER(SMALL(Order_Form!$C:$C,1+($C226))),(VLOOKUP(SMALL(Order_Form!$C:$C,1+($C226)),Order_Form!$B:$Q,12,FALSE)),"")</f>
        <v/>
      </c>
      <c r="P226" s="35" t="str">
        <f>IF(ISNUMBER(SMALL(Order_Form!$C:$C,1+($C226))),(VLOOKUP(SMALL(Order_Form!$C:$C,1+($C226)),Order_Form!$B:$Q,13,FALSE)),"")</f>
        <v/>
      </c>
      <c r="Q226" s="35" t="str">
        <f>IF(ISNUMBER(SMALL(Order_Form!$C:$C,1+($C226))),(VLOOKUP(SMALL(Order_Form!$C:$C,1+($C226)),Order_Form!$B:$Q,14,FALSE)),"")</f>
        <v/>
      </c>
      <c r="R226" s="35" t="str">
        <f>IF(ISNUMBER(SMALL(Order_Form!$C:$C,1+($C226))),(VLOOKUP(SMALL(Order_Form!$C:$C,1+($C226)),Order_Form!$B:$Q,15,FALSE)),"")</f>
        <v/>
      </c>
      <c r="U226" s="14">
        <f t="shared" si="9"/>
        <v>0</v>
      </c>
      <c r="V226" s="14">
        <f t="shared" si="10"/>
        <v>0</v>
      </c>
      <c r="W226" s="14">
        <f t="shared" si="11"/>
        <v>0</v>
      </c>
    </row>
    <row r="227" spans="3:23" ht="22.9" customHeight="1" x14ac:dyDescent="0.2">
      <c r="C227" s="14">
        <v>209</v>
      </c>
      <c r="D227" s="15" t="str">
        <f>IF(ISNUMBER(SMALL(Order_Form!$C:$C,1+($C227))),(VLOOKUP(SMALL(Order_Form!$C:$C,1+($C227)),Order_Form!$B:$Q,3,FALSE)),"")</f>
        <v/>
      </c>
      <c r="E227" s="35" t="str">
        <f>IF(ISNUMBER(SMALL(Order_Form!$C:$C,1+($C227))),(VLOOKUP(SMALL(Order_Form!$C:$C,1+($C227)),Order_Form!$B:$Q,4,FALSE)),"")</f>
        <v/>
      </c>
      <c r="F227" s="35" t="str">
        <f>IF(ISNUMBER(SMALL(Order_Form!$C:$C,1+($C227))),(VLOOKUP(SMALL(Order_Form!$C:$C,1+($C227)),Order_Form!$B:$Q,5,FALSE)),"")</f>
        <v/>
      </c>
      <c r="G227" s="35" t="str">
        <f>IF(ISNUMBER(SMALL(Order_Form!$C:$C,1+($C227))),(VLOOKUP(SMALL(Order_Form!$C:$C,1+($C227)),Order_Form!$B:$Q,6,FALSE)),"")</f>
        <v/>
      </c>
      <c r="H227" s="32" t="str">
        <f>IF(ISNUMBER(SMALL(Order_Form!$C:$C,1+($C227))),(VLOOKUP(SMALL(Order_Form!$C:$C,1+($C227)),Order_Form!$B:$Q,7,FALSE)),"")</f>
        <v/>
      </c>
      <c r="I227" s="15"/>
      <c r="J227" s="15"/>
      <c r="K227" s="35" t="str">
        <f>IF(ISNUMBER(SMALL(Order_Form!$C:$C,1+($C227))),(VLOOKUP(SMALL(Order_Form!$C:$C,1+($C227)),Order_Form!$B:$Q,8,FALSE)),"")</f>
        <v/>
      </c>
      <c r="L227" s="35" t="str">
        <f>IF(ISNUMBER(SMALL(Order_Form!$C:$C,1+($C227))),(VLOOKUP(SMALL(Order_Form!$C:$C,1+($C227)),Order_Form!$B:$Q,9,FALSE)),"")</f>
        <v/>
      </c>
      <c r="M227" s="35" t="str">
        <f>IF(ISNUMBER(SMALL(Order_Form!$C:$C,1+($C227))),(VLOOKUP(SMALL(Order_Form!$C:$C,1+($C227)),Order_Form!$B:$Q,10,FALSE)),"")</f>
        <v/>
      </c>
      <c r="N227" s="35" t="str">
        <f>IF(ISNUMBER(SMALL(Order_Form!$C:$C,1+($C227))),(VLOOKUP(SMALL(Order_Form!$C:$C,1+($C227)),Order_Form!$B:$Q,11,FALSE)),"")</f>
        <v/>
      </c>
      <c r="O227" s="35" t="str">
        <f>IF(ISNUMBER(SMALL(Order_Form!$C:$C,1+($C227))),(VLOOKUP(SMALL(Order_Form!$C:$C,1+($C227)),Order_Form!$B:$Q,12,FALSE)),"")</f>
        <v/>
      </c>
      <c r="P227" s="35" t="str">
        <f>IF(ISNUMBER(SMALL(Order_Form!$C:$C,1+($C227))),(VLOOKUP(SMALL(Order_Form!$C:$C,1+($C227)),Order_Form!$B:$Q,13,FALSE)),"")</f>
        <v/>
      </c>
      <c r="Q227" s="35" t="str">
        <f>IF(ISNUMBER(SMALL(Order_Form!$C:$C,1+($C227))),(VLOOKUP(SMALL(Order_Form!$C:$C,1+($C227)),Order_Form!$B:$Q,14,FALSE)),"")</f>
        <v/>
      </c>
      <c r="R227" s="35" t="str">
        <f>IF(ISNUMBER(SMALL(Order_Form!$C:$C,1+($C227))),(VLOOKUP(SMALL(Order_Form!$C:$C,1+($C227)),Order_Form!$B:$Q,15,FALSE)),"")</f>
        <v/>
      </c>
      <c r="U227" s="14">
        <f t="shared" si="9"/>
        <v>0</v>
      </c>
      <c r="V227" s="14">
        <f t="shared" si="10"/>
        <v>0</v>
      </c>
      <c r="W227" s="14">
        <f t="shared" si="11"/>
        <v>0</v>
      </c>
    </row>
    <row r="228" spans="3:23" ht="22.9" customHeight="1" x14ac:dyDescent="0.2">
      <c r="C228" s="14">
        <v>210</v>
      </c>
      <c r="D228" s="15" t="str">
        <f>IF(ISNUMBER(SMALL(Order_Form!$C:$C,1+($C228))),(VLOOKUP(SMALL(Order_Form!$C:$C,1+($C228)),Order_Form!$B:$Q,3,FALSE)),"")</f>
        <v/>
      </c>
      <c r="E228" s="35" t="str">
        <f>IF(ISNUMBER(SMALL(Order_Form!$C:$C,1+($C228))),(VLOOKUP(SMALL(Order_Form!$C:$C,1+($C228)),Order_Form!$B:$Q,4,FALSE)),"")</f>
        <v/>
      </c>
      <c r="F228" s="35" t="str">
        <f>IF(ISNUMBER(SMALL(Order_Form!$C:$C,1+($C228))),(VLOOKUP(SMALL(Order_Form!$C:$C,1+($C228)),Order_Form!$B:$Q,5,FALSE)),"")</f>
        <v/>
      </c>
      <c r="G228" s="35" t="str">
        <f>IF(ISNUMBER(SMALL(Order_Form!$C:$C,1+($C228))),(VLOOKUP(SMALL(Order_Form!$C:$C,1+($C228)),Order_Form!$B:$Q,6,FALSE)),"")</f>
        <v/>
      </c>
      <c r="H228" s="32" t="str">
        <f>IF(ISNUMBER(SMALL(Order_Form!$C:$C,1+($C228))),(VLOOKUP(SMALL(Order_Form!$C:$C,1+($C228)),Order_Form!$B:$Q,7,FALSE)),"")</f>
        <v/>
      </c>
      <c r="I228" s="15"/>
      <c r="J228" s="15"/>
      <c r="K228" s="35" t="str">
        <f>IF(ISNUMBER(SMALL(Order_Form!$C:$C,1+($C228))),(VLOOKUP(SMALL(Order_Form!$C:$C,1+($C228)),Order_Form!$B:$Q,8,FALSE)),"")</f>
        <v/>
      </c>
      <c r="L228" s="35" t="str">
        <f>IF(ISNUMBER(SMALL(Order_Form!$C:$C,1+($C228))),(VLOOKUP(SMALL(Order_Form!$C:$C,1+($C228)),Order_Form!$B:$Q,9,FALSE)),"")</f>
        <v/>
      </c>
      <c r="M228" s="35" t="str">
        <f>IF(ISNUMBER(SMALL(Order_Form!$C:$C,1+($C228))),(VLOOKUP(SMALL(Order_Form!$C:$C,1+($C228)),Order_Form!$B:$Q,10,FALSE)),"")</f>
        <v/>
      </c>
      <c r="N228" s="35" t="str">
        <f>IF(ISNUMBER(SMALL(Order_Form!$C:$C,1+($C228))),(VLOOKUP(SMALL(Order_Form!$C:$C,1+($C228)),Order_Form!$B:$Q,11,FALSE)),"")</f>
        <v/>
      </c>
      <c r="O228" s="35" t="str">
        <f>IF(ISNUMBER(SMALL(Order_Form!$C:$C,1+($C228))),(VLOOKUP(SMALL(Order_Form!$C:$C,1+($C228)),Order_Form!$B:$Q,12,FALSE)),"")</f>
        <v/>
      </c>
      <c r="P228" s="35" t="str">
        <f>IF(ISNUMBER(SMALL(Order_Form!$C:$C,1+($C228))),(VLOOKUP(SMALL(Order_Form!$C:$C,1+($C228)),Order_Form!$B:$Q,13,FALSE)),"")</f>
        <v/>
      </c>
      <c r="Q228" s="35" t="str">
        <f>IF(ISNUMBER(SMALL(Order_Form!$C:$C,1+($C228))),(VLOOKUP(SMALL(Order_Form!$C:$C,1+($C228)),Order_Form!$B:$Q,14,FALSE)),"")</f>
        <v/>
      </c>
      <c r="R228" s="35" t="str">
        <f>IF(ISNUMBER(SMALL(Order_Form!$C:$C,1+($C228))),(VLOOKUP(SMALL(Order_Form!$C:$C,1+($C228)),Order_Form!$B:$Q,15,FALSE)),"")</f>
        <v/>
      </c>
      <c r="U228" s="14">
        <f t="shared" si="9"/>
        <v>0</v>
      </c>
      <c r="V228" s="14">
        <f t="shared" si="10"/>
        <v>0</v>
      </c>
      <c r="W228" s="14">
        <f t="shared" si="11"/>
        <v>0</v>
      </c>
    </row>
    <row r="229" spans="3:23" ht="22.9" customHeight="1" x14ac:dyDescent="0.2">
      <c r="C229" s="14">
        <v>211</v>
      </c>
      <c r="D229" s="15" t="str">
        <f>IF(ISNUMBER(SMALL(Order_Form!$C:$C,1+($C229))),(VLOOKUP(SMALL(Order_Form!$C:$C,1+($C229)),Order_Form!$B:$Q,3,FALSE)),"")</f>
        <v/>
      </c>
      <c r="E229" s="35" t="str">
        <f>IF(ISNUMBER(SMALL(Order_Form!$C:$C,1+($C229))),(VLOOKUP(SMALL(Order_Form!$C:$C,1+($C229)),Order_Form!$B:$Q,4,FALSE)),"")</f>
        <v/>
      </c>
      <c r="F229" s="35" t="str">
        <f>IF(ISNUMBER(SMALL(Order_Form!$C:$C,1+($C229))),(VLOOKUP(SMALL(Order_Form!$C:$C,1+($C229)),Order_Form!$B:$Q,5,FALSE)),"")</f>
        <v/>
      </c>
      <c r="G229" s="35" t="str">
        <f>IF(ISNUMBER(SMALL(Order_Form!$C:$C,1+($C229))),(VLOOKUP(SMALL(Order_Form!$C:$C,1+($C229)),Order_Form!$B:$Q,6,FALSE)),"")</f>
        <v/>
      </c>
      <c r="H229" s="32" t="str">
        <f>IF(ISNUMBER(SMALL(Order_Form!$C:$C,1+($C229))),(VLOOKUP(SMALL(Order_Form!$C:$C,1+($C229)),Order_Form!$B:$Q,7,FALSE)),"")</f>
        <v/>
      </c>
      <c r="I229" s="15"/>
      <c r="J229" s="15"/>
      <c r="K229" s="35" t="str">
        <f>IF(ISNUMBER(SMALL(Order_Form!$C:$C,1+($C229))),(VLOOKUP(SMALL(Order_Form!$C:$C,1+($C229)),Order_Form!$B:$Q,8,FALSE)),"")</f>
        <v/>
      </c>
      <c r="L229" s="35" t="str">
        <f>IF(ISNUMBER(SMALL(Order_Form!$C:$C,1+($C229))),(VLOOKUP(SMALL(Order_Form!$C:$C,1+($C229)),Order_Form!$B:$Q,9,FALSE)),"")</f>
        <v/>
      </c>
      <c r="M229" s="35" t="str">
        <f>IF(ISNUMBER(SMALL(Order_Form!$C:$C,1+($C229))),(VLOOKUP(SMALL(Order_Form!$C:$C,1+($C229)),Order_Form!$B:$Q,10,FALSE)),"")</f>
        <v/>
      </c>
      <c r="N229" s="35" t="str">
        <f>IF(ISNUMBER(SMALL(Order_Form!$C:$C,1+($C229))),(VLOOKUP(SMALL(Order_Form!$C:$C,1+($C229)),Order_Form!$B:$Q,11,FALSE)),"")</f>
        <v/>
      </c>
      <c r="O229" s="35" t="str">
        <f>IF(ISNUMBER(SMALL(Order_Form!$C:$C,1+($C229))),(VLOOKUP(SMALL(Order_Form!$C:$C,1+($C229)),Order_Form!$B:$Q,12,FALSE)),"")</f>
        <v/>
      </c>
      <c r="P229" s="35" t="str">
        <f>IF(ISNUMBER(SMALL(Order_Form!$C:$C,1+($C229))),(VLOOKUP(SMALL(Order_Form!$C:$C,1+($C229)),Order_Form!$B:$Q,13,FALSE)),"")</f>
        <v/>
      </c>
      <c r="Q229" s="35" t="str">
        <f>IF(ISNUMBER(SMALL(Order_Form!$C:$C,1+($C229))),(VLOOKUP(SMALL(Order_Form!$C:$C,1+($C229)),Order_Form!$B:$Q,14,FALSE)),"")</f>
        <v/>
      </c>
      <c r="R229" s="35" t="str">
        <f>IF(ISNUMBER(SMALL(Order_Form!$C:$C,1+($C229))),(VLOOKUP(SMALL(Order_Form!$C:$C,1+($C229)),Order_Form!$B:$Q,15,FALSE)),"")</f>
        <v/>
      </c>
      <c r="U229" s="14">
        <f t="shared" si="9"/>
        <v>0</v>
      </c>
      <c r="V229" s="14">
        <f t="shared" si="10"/>
        <v>0</v>
      </c>
      <c r="W229" s="14">
        <f t="shared" si="11"/>
        <v>0</v>
      </c>
    </row>
    <row r="230" spans="3:23" ht="22.9" customHeight="1" x14ac:dyDescent="0.2">
      <c r="C230" s="14">
        <v>212</v>
      </c>
      <c r="D230" s="15" t="str">
        <f>IF(ISNUMBER(SMALL(Order_Form!$C:$C,1+($C230))),(VLOOKUP(SMALL(Order_Form!$C:$C,1+($C230)),Order_Form!$B:$Q,3,FALSE)),"")</f>
        <v/>
      </c>
      <c r="E230" s="35" t="str">
        <f>IF(ISNUMBER(SMALL(Order_Form!$C:$C,1+($C230))),(VLOOKUP(SMALL(Order_Form!$C:$C,1+($C230)),Order_Form!$B:$Q,4,FALSE)),"")</f>
        <v/>
      </c>
      <c r="F230" s="35" t="str">
        <f>IF(ISNUMBER(SMALL(Order_Form!$C:$C,1+($C230))),(VLOOKUP(SMALL(Order_Form!$C:$C,1+($C230)),Order_Form!$B:$Q,5,FALSE)),"")</f>
        <v/>
      </c>
      <c r="G230" s="35" t="str">
        <f>IF(ISNUMBER(SMALL(Order_Form!$C:$C,1+($C230))),(VLOOKUP(SMALL(Order_Form!$C:$C,1+($C230)),Order_Form!$B:$Q,6,FALSE)),"")</f>
        <v/>
      </c>
      <c r="H230" s="32" t="str">
        <f>IF(ISNUMBER(SMALL(Order_Form!$C:$C,1+($C230))),(VLOOKUP(SMALL(Order_Form!$C:$C,1+($C230)),Order_Form!$B:$Q,7,FALSE)),"")</f>
        <v/>
      </c>
      <c r="I230" s="15"/>
      <c r="J230" s="15"/>
      <c r="K230" s="35" t="str">
        <f>IF(ISNUMBER(SMALL(Order_Form!$C:$C,1+($C230))),(VLOOKUP(SMALL(Order_Form!$C:$C,1+($C230)),Order_Form!$B:$Q,8,FALSE)),"")</f>
        <v/>
      </c>
      <c r="L230" s="35" t="str">
        <f>IF(ISNUMBER(SMALL(Order_Form!$C:$C,1+($C230))),(VLOOKUP(SMALL(Order_Form!$C:$C,1+($C230)),Order_Form!$B:$Q,9,FALSE)),"")</f>
        <v/>
      </c>
      <c r="M230" s="35" t="str">
        <f>IF(ISNUMBER(SMALL(Order_Form!$C:$C,1+($C230))),(VLOOKUP(SMALL(Order_Form!$C:$C,1+($C230)),Order_Form!$B:$Q,10,FALSE)),"")</f>
        <v/>
      </c>
      <c r="N230" s="35" t="str">
        <f>IF(ISNUMBER(SMALL(Order_Form!$C:$C,1+($C230))),(VLOOKUP(SMALL(Order_Form!$C:$C,1+($C230)),Order_Form!$B:$Q,11,FALSE)),"")</f>
        <v/>
      </c>
      <c r="O230" s="35" t="str">
        <f>IF(ISNUMBER(SMALL(Order_Form!$C:$C,1+($C230))),(VLOOKUP(SMALL(Order_Form!$C:$C,1+($C230)),Order_Form!$B:$Q,12,FALSE)),"")</f>
        <v/>
      </c>
      <c r="P230" s="35" t="str">
        <f>IF(ISNUMBER(SMALL(Order_Form!$C:$C,1+($C230))),(VLOOKUP(SMALL(Order_Form!$C:$C,1+($C230)),Order_Form!$B:$Q,13,FALSE)),"")</f>
        <v/>
      </c>
      <c r="Q230" s="35" t="str">
        <f>IF(ISNUMBER(SMALL(Order_Form!$C:$C,1+($C230))),(VLOOKUP(SMALL(Order_Form!$C:$C,1+($C230)),Order_Form!$B:$Q,14,FALSE)),"")</f>
        <v/>
      </c>
      <c r="R230" s="35" t="str">
        <f>IF(ISNUMBER(SMALL(Order_Form!$C:$C,1+($C230))),(VLOOKUP(SMALL(Order_Form!$C:$C,1+($C230)),Order_Form!$B:$Q,15,FALSE)),"")</f>
        <v/>
      </c>
      <c r="U230" s="14">
        <f t="shared" si="9"/>
        <v>0</v>
      </c>
      <c r="V230" s="14">
        <f t="shared" si="10"/>
        <v>0</v>
      </c>
      <c r="W230" s="14">
        <f t="shared" si="11"/>
        <v>0</v>
      </c>
    </row>
    <row r="231" spans="3:23" ht="22.9" customHeight="1" x14ac:dyDescent="0.2">
      <c r="C231" s="14">
        <v>213</v>
      </c>
      <c r="D231" s="15" t="str">
        <f>IF(ISNUMBER(SMALL(Order_Form!$C:$C,1+($C231))),(VLOOKUP(SMALL(Order_Form!$C:$C,1+($C231)),Order_Form!$B:$Q,3,FALSE)),"")</f>
        <v/>
      </c>
      <c r="E231" s="35" t="str">
        <f>IF(ISNUMBER(SMALL(Order_Form!$C:$C,1+($C231))),(VLOOKUP(SMALL(Order_Form!$C:$C,1+($C231)),Order_Form!$B:$Q,4,FALSE)),"")</f>
        <v/>
      </c>
      <c r="F231" s="35" t="str">
        <f>IF(ISNUMBER(SMALL(Order_Form!$C:$C,1+($C231))),(VLOOKUP(SMALL(Order_Form!$C:$C,1+($C231)),Order_Form!$B:$Q,5,FALSE)),"")</f>
        <v/>
      </c>
      <c r="G231" s="35" t="str">
        <f>IF(ISNUMBER(SMALL(Order_Form!$C:$C,1+($C231))),(VLOOKUP(SMALL(Order_Form!$C:$C,1+($C231)),Order_Form!$B:$Q,6,FALSE)),"")</f>
        <v/>
      </c>
      <c r="H231" s="32" t="str">
        <f>IF(ISNUMBER(SMALL(Order_Form!$C:$C,1+($C231))),(VLOOKUP(SMALL(Order_Form!$C:$C,1+($C231)),Order_Form!$B:$Q,7,FALSE)),"")</f>
        <v/>
      </c>
      <c r="I231" s="15"/>
      <c r="J231" s="15"/>
      <c r="K231" s="35" t="str">
        <f>IF(ISNUMBER(SMALL(Order_Form!$C:$C,1+($C231))),(VLOOKUP(SMALL(Order_Form!$C:$C,1+($C231)),Order_Form!$B:$Q,8,FALSE)),"")</f>
        <v/>
      </c>
      <c r="L231" s="35" t="str">
        <f>IF(ISNUMBER(SMALL(Order_Form!$C:$C,1+($C231))),(VLOOKUP(SMALL(Order_Form!$C:$C,1+($C231)),Order_Form!$B:$Q,9,FALSE)),"")</f>
        <v/>
      </c>
      <c r="M231" s="35" t="str">
        <f>IF(ISNUMBER(SMALL(Order_Form!$C:$C,1+($C231))),(VLOOKUP(SMALL(Order_Form!$C:$C,1+($C231)),Order_Form!$B:$Q,10,FALSE)),"")</f>
        <v/>
      </c>
      <c r="N231" s="35" t="str">
        <f>IF(ISNUMBER(SMALL(Order_Form!$C:$C,1+($C231))),(VLOOKUP(SMALL(Order_Form!$C:$C,1+($C231)),Order_Form!$B:$Q,11,FALSE)),"")</f>
        <v/>
      </c>
      <c r="O231" s="35" t="str">
        <f>IF(ISNUMBER(SMALL(Order_Form!$C:$C,1+($C231))),(VLOOKUP(SMALL(Order_Form!$C:$C,1+($C231)),Order_Form!$B:$Q,12,FALSE)),"")</f>
        <v/>
      </c>
      <c r="P231" s="35" t="str">
        <f>IF(ISNUMBER(SMALL(Order_Form!$C:$C,1+($C231))),(VLOOKUP(SMALL(Order_Form!$C:$C,1+($C231)),Order_Form!$B:$Q,13,FALSE)),"")</f>
        <v/>
      </c>
      <c r="Q231" s="35" t="str">
        <f>IF(ISNUMBER(SMALL(Order_Form!$C:$C,1+($C231))),(VLOOKUP(SMALL(Order_Form!$C:$C,1+($C231)),Order_Form!$B:$Q,14,FALSE)),"")</f>
        <v/>
      </c>
      <c r="R231" s="35" t="str">
        <f>IF(ISNUMBER(SMALL(Order_Form!$C:$C,1+($C231))),(VLOOKUP(SMALL(Order_Form!$C:$C,1+($C231)),Order_Form!$B:$Q,15,FALSE)),"")</f>
        <v/>
      </c>
      <c r="U231" s="14">
        <f t="shared" si="9"/>
        <v>0</v>
      </c>
      <c r="V231" s="14">
        <f t="shared" si="10"/>
        <v>0</v>
      </c>
      <c r="W231" s="14">
        <f t="shared" si="11"/>
        <v>0</v>
      </c>
    </row>
    <row r="232" spans="3:23" ht="22.9" customHeight="1" x14ac:dyDescent="0.2">
      <c r="C232" s="14">
        <v>214</v>
      </c>
      <c r="D232" s="15" t="str">
        <f>IF(ISNUMBER(SMALL(Order_Form!$C:$C,1+($C232))),(VLOOKUP(SMALL(Order_Form!$C:$C,1+($C232)),Order_Form!$B:$Q,3,FALSE)),"")</f>
        <v/>
      </c>
      <c r="E232" s="35" t="str">
        <f>IF(ISNUMBER(SMALL(Order_Form!$C:$C,1+($C232))),(VLOOKUP(SMALL(Order_Form!$C:$C,1+($C232)),Order_Form!$B:$Q,4,FALSE)),"")</f>
        <v/>
      </c>
      <c r="F232" s="35" t="str">
        <f>IF(ISNUMBER(SMALL(Order_Form!$C:$C,1+($C232))),(VLOOKUP(SMALL(Order_Form!$C:$C,1+($C232)),Order_Form!$B:$Q,5,FALSE)),"")</f>
        <v/>
      </c>
      <c r="G232" s="35" t="str">
        <f>IF(ISNUMBER(SMALL(Order_Form!$C:$C,1+($C232))),(VLOOKUP(SMALL(Order_Form!$C:$C,1+($C232)),Order_Form!$B:$Q,6,FALSE)),"")</f>
        <v/>
      </c>
      <c r="H232" s="32" t="str">
        <f>IF(ISNUMBER(SMALL(Order_Form!$C:$C,1+($C232))),(VLOOKUP(SMALL(Order_Form!$C:$C,1+($C232)),Order_Form!$B:$Q,7,FALSE)),"")</f>
        <v/>
      </c>
      <c r="I232" s="15"/>
      <c r="J232" s="15"/>
      <c r="K232" s="35" t="str">
        <f>IF(ISNUMBER(SMALL(Order_Form!$C:$C,1+($C232))),(VLOOKUP(SMALL(Order_Form!$C:$C,1+($C232)),Order_Form!$B:$Q,8,FALSE)),"")</f>
        <v/>
      </c>
      <c r="L232" s="35" t="str">
        <f>IF(ISNUMBER(SMALL(Order_Form!$C:$C,1+($C232))),(VLOOKUP(SMALL(Order_Form!$C:$C,1+($C232)),Order_Form!$B:$Q,9,FALSE)),"")</f>
        <v/>
      </c>
      <c r="M232" s="35" t="str">
        <f>IF(ISNUMBER(SMALL(Order_Form!$C:$C,1+($C232))),(VLOOKUP(SMALL(Order_Form!$C:$C,1+($C232)),Order_Form!$B:$Q,10,FALSE)),"")</f>
        <v/>
      </c>
      <c r="N232" s="35" t="str">
        <f>IF(ISNUMBER(SMALL(Order_Form!$C:$C,1+($C232))),(VLOOKUP(SMALL(Order_Form!$C:$C,1+($C232)),Order_Form!$B:$Q,11,FALSE)),"")</f>
        <v/>
      </c>
      <c r="O232" s="35" t="str">
        <f>IF(ISNUMBER(SMALL(Order_Form!$C:$C,1+($C232))),(VLOOKUP(SMALL(Order_Form!$C:$C,1+($C232)),Order_Form!$B:$Q,12,FALSE)),"")</f>
        <v/>
      </c>
      <c r="P232" s="35" t="str">
        <f>IF(ISNUMBER(SMALL(Order_Form!$C:$C,1+($C232))),(VLOOKUP(SMALL(Order_Form!$C:$C,1+($C232)),Order_Form!$B:$Q,13,FALSE)),"")</f>
        <v/>
      </c>
      <c r="Q232" s="35" t="str">
        <f>IF(ISNUMBER(SMALL(Order_Form!$C:$C,1+($C232))),(VLOOKUP(SMALL(Order_Form!$C:$C,1+($C232)),Order_Form!$B:$Q,14,FALSE)),"")</f>
        <v/>
      </c>
      <c r="R232" s="35" t="str">
        <f>IF(ISNUMBER(SMALL(Order_Form!$C:$C,1+($C232))),(VLOOKUP(SMALL(Order_Form!$C:$C,1+($C232)),Order_Form!$B:$Q,15,FALSE)),"")</f>
        <v/>
      </c>
      <c r="U232" s="14">
        <f t="shared" si="9"/>
        <v>0</v>
      </c>
      <c r="V232" s="14">
        <f t="shared" si="10"/>
        <v>0</v>
      </c>
      <c r="W232" s="14">
        <f t="shared" si="11"/>
        <v>0</v>
      </c>
    </row>
    <row r="233" spans="3:23" ht="22.9" customHeight="1" x14ac:dyDescent="0.2">
      <c r="C233" s="14">
        <v>215</v>
      </c>
      <c r="D233" s="15" t="str">
        <f>IF(ISNUMBER(SMALL(Order_Form!$C:$C,1+($C233))),(VLOOKUP(SMALL(Order_Form!$C:$C,1+($C233)),Order_Form!$B:$Q,3,FALSE)),"")</f>
        <v/>
      </c>
      <c r="E233" s="35" t="str">
        <f>IF(ISNUMBER(SMALL(Order_Form!$C:$C,1+($C233))),(VLOOKUP(SMALL(Order_Form!$C:$C,1+($C233)),Order_Form!$B:$Q,4,FALSE)),"")</f>
        <v/>
      </c>
      <c r="F233" s="35" t="str">
        <f>IF(ISNUMBER(SMALL(Order_Form!$C:$C,1+($C233))),(VLOOKUP(SMALL(Order_Form!$C:$C,1+($C233)),Order_Form!$B:$Q,5,FALSE)),"")</f>
        <v/>
      </c>
      <c r="G233" s="35" t="str">
        <f>IF(ISNUMBER(SMALL(Order_Form!$C:$C,1+($C233))),(VLOOKUP(SMALL(Order_Form!$C:$C,1+($C233)),Order_Form!$B:$Q,6,FALSE)),"")</f>
        <v/>
      </c>
      <c r="H233" s="32" t="str">
        <f>IF(ISNUMBER(SMALL(Order_Form!$C:$C,1+($C233))),(VLOOKUP(SMALL(Order_Form!$C:$C,1+($C233)),Order_Form!$B:$Q,7,FALSE)),"")</f>
        <v/>
      </c>
      <c r="I233" s="15"/>
      <c r="J233" s="15"/>
      <c r="K233" s="35" t="str">
        <f>IF(ISNUMBER(SMALL(Order_Form!$C:$C,1+($C233))),(VLOOKUP(SMALL(Order_Form!$C:$C,1+($C233)),Order_Form!$B:$Q,8,FALSE)),"")</f>
        <v/>
      </c>
      <c r="L233" s="35" t="str">
        <f>IF(ISNUMBER(SMALL(Order_Form!$C:$C,1+($C233))),(VLOOKUP(SMALL(Order_Form!$C:$C,1+($C233)),Order_Form!$B:$Q,9,FALSE)),"")</f>
        <v/>
      </c>
      <c r="M233" s="35" t="str">
        <f>IF(ISNUMBER(SMALL(Order_Form!$C:$C,1+($C233))),(VLOOKUP(SMALL(Order_Form!$C:$C,1+($C233)),Order_Form!$B:$Q,10,FALSE)),"")</f>
        <v/>
      </c>
      <c r="N233" s="35" t="str">
        <f>IF(ISNUMBER(SMALL(Order_Form!$C:$C,1+($C233))),(VLOOKUP(SMALL(Order_Form!$C:$C,1+($C233)),Order_Form!$B:$Q,11,FALSE)),"")</f>
        <v/>
      </c>
      <c r="O233" s="35" t="str">
        <f>IF(ISNUMBER(SMALL(Order_Form!$C:$C,1+($C233))),(VLOOKUP(SMALL(Order_Form!$C:$C,1+($C233)),Order_Form!$B:$Q,12,FALSE)),"")</f>
        <v/>
      </c>
      <c r="P233" s="35" t="str">
        <f>IF(ISNUMBER(SMALL(Order_Form!$C:$C,1+($C233))),(VLOOKUP(SMALL(Order_Form!$C:$C,1+($C233)),Order_Form!$B:$Q,13,FALSE)),"")</f>
        <v/>
      </c>
      <c r="Q233" s="35" t="str">
        <f>IF(ISNUMBER(SMALL(Order_Form!$C:$C,1+($C233))),(VLOOKUP(SMALL(Order_Form!$C:$C,1+($C233)),Order_Form!$B:$Q,14,FALSE)),"")</f>
        <v/>
      </c>
      <c r="R233" s="35" t="str">
        <f>IF(ISNUMBER(SMALL(Order_Form!$C:$C,1+($C233))),(VLOOKUP(SMALL(Order_Form!$C:$C,1+($C233)),Order_Form!$B:$Q,15,FALSE)),"")</f>
        <v/>
      </c>
      <c r="U233" s="14">
        <f t="shared" si="9"/>
        <v>0</v>
      </c>
      <c r="V233" s="14">
        <f t="shared" si="10"/>
        <v>0</v>
      </c>
      <c r="W233" s="14">
        <f t="shared" si="11"/>
        <v>0</v>
      </c>
    </row>
    <row r="234" spans="3:23" ht="22.9" customHeight="1" x14ac:dyDescent="0.2">
      <c r="C234" s="14">
        <v>216</v>
      </c>
      <c r="D234" s="15" t="str">
        <f>IF(ISNUMBER(SMALL(Order_Form!$C:$C,1+($C234))),(VLOOKUP(SMALL(Order_Form!$C:$C,1+($C234)),Order_Form!$B:$Q,3,FALSE)),"")</f>
        <v/>
      </c>
      <c r="E234" s="35" t="str">
        <f>IF(ISNUMBER(SMALL(Order_Form!$C:$C,1+($C234))),(VLOOKUP(SMALL(Order_Form!$C:$C,1+($C234)),Order_Form!$B:$Q,4,FALSE)),"")</f>
        <v/>
      </c>
      <c r="F234" s="35" t="str">
        <f>IF(ISNUMBER(SMALL(Order_Form!$C:$C,1+($C234))),(VLOOKUP(SMALL(Order_Form!$C:$C,1+($C234)),Order_Form!$B:$Q,5,FALSE)),"")</f>
        <v/>
      </c>
      <c r="G234" s="35" t="str">
        <f>IF(ISNUMBER(SMALL(Order_Form!$C:$C,1+($C234))),(VLOOKUP(SMALL(Order_Form!$C:$C,1+($C234)),Order_Form!$B:$Q,6,FALSE)),"")</f>
        <v/>
      </c>
      <c r="H234" s="32" t="str">
        <f>IF(ISNUMBER(SMALL(Order_Form!$C:$C,1+($C234))),(VLOOKUP(SMALL(Order_Form!$C:$C,1+($C234)),Order_Form!$B:$Q,7,FALSE)),"")</f>
        <v/>
      </c>
      <c r="I234" s="15"/>
      <c r="J234" s="15"/>
      <c r="K234" s="35" t="str">
        <f>IF(ISNUMBER(SMALL(Order_Form!$C:$C,1+($C234))),(VLOOKUP(SMALL(Order_Form!$C:$C,1+($C234)),Order_Form!$B:$Q,8,FALSE)),"")</f>
        <v/>
      </c>
      <c r="L234" s="35" t="str">
        <f>IF(ISNUMBER(SMALL(Order_Form!$C:$C,1+($C234))),(VLOOKUP(SMALL(Order_Form!$C:$C,1+($C234)),Order_Form!$B:$Q,9,FALSE)),"")</f>
        <v/>
      </c>
      <c r="M234" s="35" t="str">
        <f>IF(ISNUMBER(SMALL(Order_Form!$C:$C,1+($C234))),(VLOOKUP(SMALL(Order_Form!$C:$C,1+($C234)),Order_Form!$B:$Q,10,FALSE)),"")</f>
        <v/>
      </c>
      <c r="N234" s="35" t="str">
        <f>IF(ISNUMBER(SMALL(Order_Form!$C:$C,1+($C234))),(VLOOKUP(SMALL(Order_Form!$C:$C,1+($C234)),Order_Form!$B:$Q,11,FALSE)),"")</f>
        <v/>
      </c>
      <c r="O234" s="35" t="str">
        <f>IF(ISNUMBER(SMALL(Order_Form!$C:$C,1+($C234))),(VLOOKUP(SMALL(Order_Form!$C:$C,1+($C234)),Order_Form!$B:$Q,12,FALSE)),"")</f>
        <v/>
      </c>
      <c r="P234" s="35" t="str">
        <f>IF(ISNUMBER(SMALL(Order_Form!$C:$C,1+($C234))),(VLOOKUP(SMALL(Order_Form!$C:$C,1+($C234)),Order_Form!$B:$Q,13,FALSE)),"")</f>
        <v/>
      </c>
      <c r="Q234" s="35" t="str">
        <f>IF(ISNUMBER(SMALL(Order_Form!$C:$C,1+($C234))),(VLOOKUP(SMALL(Order_Form!$C:$C,1+($C234)),Order_Form!$B:$Q,14,FALSE)),"")</f>
        <v/>
      </c>
      <c r="R234" s="35" t="str">
        <f>IF(ISNUMBER(SMALL(Order_Form!$C:$C,1+($C234))),(VLOOKUP(SMALL(Order_Form!$C:$C,1+($C234)),Order_Form!$B:$Q,15,FALSE)),"")</f>
        <v/>
      </c>
      <c r="U234" s="14">
        <f t="shared" si="9"/>
        <v>0</v>
      </c>
      <c r="V234" s="14">
        <f t="shared" si="10"/>
        <v>0</v>
      </c>
      <c r="W234" s="14">
        <f t="shared" si="11"/>
        <v>0</v>
      </c>
    </row>
    <row r="235" spans="3:23" ht="22.9" customHeight="1" x14ac:dyDescent="0.2">
      <c r="C235" s="14">
        <v>217</v>
      </c>
      <c r="D235" s="15" t="str">
        <f>IF(ISNUMBER(SMALL(Order_Form!$C:$C,1+($C235))),(VLOOKUP(SMALL(Order_Form!$C:$C,1+($C235)),Order_Form!$B:$Q,3,FALSE)),"")</f>
        <v/>
      </c>
      <c r="E235" s="35" t="str">
        <f>IF(ISNUMBER(SMALL(Order_Form!$C:$C,1+($C235))),(VLOOKUP(SMALL(Order_Form!$C:$C,1+($C235)),Order_Form!$B:$Q,4,FALSE)),"")</f>
        <v/>
      </c>
      <c r="F235" s="35" t="str">
        <f>IF(ISNUMBER(SMALL(Order_Form!$C:$C,1+($C235))),(VLOOKUP(SMALL(Order_Form!$C:$C,1+($C235)),Order_Form!$B:$Q,5,FALSE)),"")</f>
        <v/>
      </c>
      <c r="G235" s="35" t="str">
        <f>IF(ISNUMBER(SMALL(Order_Form!$C:$C,1+($C235))),(VLOOKUP(SMALL(Order_Form!$C:$C,1+($C235)),Order_Form!$B:$Q,6,FALSE)),"")</f>
        <v/>
      </c>
      <c r="H235" s="32" t="str">
        <f>IF(ISNUMBER(SMALL(Order_Form!$C:$C,1+($C235))),(VLOOKUP(SMALL(Order_Form!$C:$C,1+($C235)),Order_Form!$B:$Q,7,FALSE)),"")</f>
        <v/>
      </c>
      <c r="I235" s="15"/>
      <c r="J235" s="15"/>
      <c r="K235" s="35" t="str">
        <f>IF(ISNUMBER(SMALL(Order_Form!$C:$C,1+($C235))),(VLOOKUP(SMALL(Order_Form!$C:$C,1+($C235)),Order_Form!$B:$Q,8,FALSE)),"")</f>
        <v/>
      </c>
      <c r="L235" s="35" t="str">
        <f>IF(ISNUMBER(SMALL(Order_Form!$C:$C,1+($C235))),(VLOOKUP(SMALL(Order_Form!$C:$C,1+($C235)),Order_Form!$B:$Q,9,FALSE)),"")</f>
        <v/>
      </c>
      <c r="M235" s="35" t="str">
        <f>IF(ISNUMBER(SMALL(Order_Form!$C:$C,1+($C235))),(VLOOKUP(SMALL(Order_Form!$C:$C,1+($C235)),Order_Form!$B:$Q,10,FALSE)),"")</f>
        <v/>
      </c>
      <c r="N235" s="35" t="str">
        <f>IF(ISNUMBER(SMALL(Order_Form!$C:$C,1+($C235))),(VLOOKUP(SMALL(Order_Form!$C:$C,1+($C235)),Order_Form!$B:$Q,11,FALSE)),"")</f>
        <v/>
      </c>
      <c r="O235" s="35" t="str">
        <f>IF(ISNUMBER(SMALL(Order_Form!$C:$C,1+($C235))),(VLOOKUP(SMALL(Order_Form!$C:$C,1+($C235)),Order_Form!$B:$Q,12,FALSE)),"")</f>
        <v/>
      </c>
      <c r="P235" s="35" t="str">
        <f>IF(ISNUMBER(SMALL(Order_Form!$C:$C,1+($C235))),(VLOOKUP(SMALL(Order_Form!$C:$C,1+($C235)),Order_Form!$B:$Q,13,FALSE)),"")</f>
        <v/>
      </c>
      <c r="Q235" s="35" t="str">
        <f>IF(ISNUMBER(SMALL(Order_Form!$C:$C,1+($C235))),(VLOOKUP(SMALL(Order_Form!$C:$C,1+($C235)),Order_Form!$B:$Q,14,FALSE)),"")</f>
        <v/>
      </c>
      <c r="R235" s="35" t="str">
        <f>IF(ISNUMBER(SMALL(Order_Form!$C:$C,1+($C235))),(VLOOKUP(SMALL(Order_Form!$C:$C,1+($C235)),Order_Form!$B:$Q,15,FALSE)),"")</f>
        <v/>
      </c>
      <c r="U235" s="14">
        <f t="shared" si="9"/>
        <v>0</v>
      </c>
      <c r="V235" s="14">
        <f t="shared" si="10"/>
        <v>0</v>
      </c>
      <c r="W235" s="14">
        <f t="shared" si="11"/>
        <v>0</v>
      </c>
    </row>
    <row r="236" spans="3:23" ht="22.9" customHeight="1" x14ac:dyDescent="0.2">
      <c r="C236" s="14">
        <v>218</v>
      </c>
      <c r="D236" s="15" t="str">
        <f>IF(ISNUMBER(SMALL(Order_Form!$C:$C,1+($C236))),(VLOOKUP(SMALL(Order_Form!$C:$C,1+($C236)),Order_Form!$B:$Q,3,FALSE)),"")</f>
        <v/>
      </c>
      <c r="E236" s="35" t="str">
        <f>IF(ISNUMBER(SMALL(Order_Form!$C:$C,1+($C236))),(VLOOKUP(SMALL(Order_Form!$C:$C,1+($C236)),Order_Form!$B:$Q,4,FALSE)),"")</f>
        <v/>
      </c>
      <c r="F236" s="35" t="str">
        <f>IF(ISNUMBER(SMALL(Order_Form!$C:$C,1+($C236))),(VLOOKUP(SMALL(Order_Form!$C:$C,1+($C236)),Order_Form!$B:$Q,5,FALSE)),"")</f>
        <v/>
      </c>
      <c r="G236" s="35" t="str">
        <f>IF(ISNUMBER(SMALL(Order_Form!$C:$C,1+($C236))),(VLOOKUP(SMALL(Order_Form!$C:$C,1+($C236)),Order_Form!$B:$Q,6,FALSE)),"")</f>
        <v/>
      </c>
      <c r="H236" s="32" t="str">
        <f>IF(ISNUMBER(SMALL(Order_Form!$C:$C,1+($C236))),(VLOOKUP(SMALL(Order_Form!$C:$C,1+($C236)),Order_Form!$B:$Q,7,FALSE)),"")</f>
        <v/>
      </c>
      <c r="I236" s="15"/>
      <c r="J236" s="15"/>
      <c r="K236" s="35" t="str">
        <f>IF(ISNUMBER(SMALL(Order_Form!$C:$C,1+($C236))),(VLOOKUP(SMALL(Order_Form!$C:$C,1+($C236)),Order_Form!$B:$Q,8,FALSE)),"")</f>
        <v/>
      </c>
      <c r="L236" s="35" t="str">
        <f>IF(ISNUMBER(SMALL(Order_Form!$C:$C,1+($C236))),(VLOOKUP(SMALL(Order_Form!$C:$C,1+($C236)),Order_Form!$B:$Q,9,FALSE)),"")</f>
        <v/>
      </c>
      <c r="M236" s="35" t="str">
        <f>IF(ISNUMBER(SMALL(Order_Form!$C:$C,1+($C236))),(VLOOKUP(SMALL(Order_Form!$C:$C,1+($C236)),Order_Form!$B:$Q,10,FALSE)),"")</f>
        <v/>
      </c>
      <c r="N236" s="35" t="str">
        <f>IF(ISNUMBER(SMALL(Order_Form!$C:$C,1+($C236))),(VLOOKUP(SMALL(Order_Form!$C:$C,1+($C236)),Order_Form!$B:$Q,11,FALSE)),"")</f>
        <v/>
      </c>
      <c r="O236" s="35" t="str">
        <f>IF(ISNUMBER(SMALL(Order_Form!$C:$C,1+($C236))),(VLOOKUP(SMALL(Order_Form!$C:$C,1+($C236)),Order_Form!$B:$Q,12,FALSE)),"")</f>
        <v/>
      </c>
      <c r="P236" s="35" t="str">
        <f>IF(ISNUMBER(SMALL(Order_Form!$C:$C,1+($C236))),(VLOOKUP(SMALL(Order_Form!$C:$C,1+($C236)),Order_Form!$B:$Q,13,FALSE)),"")</f>
        <v/>
      </c>
      <c r="Q236" s="35" t="str">
        <f>IF(ISNUMBER(SMALL(Order_Form!$C:$C,1+($C236))),(VLOOKUP(SMALL(Order_Form!$C:$C,1+($C236)),Order_Form!$B:$Q,14,FALSE)),"")</f>
        <v/>
      </c>
      <c r="R236" s="35" t="str">
        <f>IF(ISNUMBER(SMALL(Order_Form!$C:$C,1+($C236))),(VLOOKUP(SMALL(Order_Form!$C:$C,1+($C236)),Order_Form!$B:$Q,15,FALSE)),"")</f>
        <v/>
      </c>
      <c r="U236" s="14">
        <f t="shared" si="9"/>
        <v>0</v>
      </c>
      <c r="V236" s="14">
        <f t="shared" si="10"/>
        <v>0</v>
      </c>
      <c r="W236" s="14">
        <f t="shared" si="11"/>
        <v>0</v>
      </c>
    </row>
    <row r="237" spans="3:23" ht="22.9" customHeight="1" x14ac:dyDescent="0.2">
      <c r="C237" s="14">
        <v>219</v>
      </c>
      <c r="D237" s="15" t="str">
        <f>IF(ISNUMBER(SMALL(Order_Form!$C:$C,1+($C237))),(VLOOKUP(SMALL(Order_Form!$C:$C,1+($C237)),Order_Form!$B:$Q,3,FALSE)),"")</f>
        <v/>
      </c>
      <c r="E237" s="35" t="str">
        <f>IF(ISNUMBER(SMALL(Order_Form!$C:$C,1+($C237))),(VLOOKUP(SMALL(Order_Form!$C:$C,1+($C237)),Order_Form!$B:$Q,4,FALSE)),"")</f>
        <v/>
      </c>
      <c r="F237" s="35" t="str">
        <f>IF(ISNUMBER(SMALL(Order_Form!$C:$C,1+($C237))),(VLOOKUP(SMALL(Order_Form!$C:$C,1+($C237)),Order_Form!$B:$Q,5,FALSE)),"")</f>
        <v/>
      </c>
      <c r="G237" s="35" t="str">
        <f>IF(ISNUMBER(SMALL(Order_Form!$C:$C,1+($C237))),(VLOOKUP(SMALL(Order_Form!$C:$C,1+($C237)),Order_Form!$B:$Q,6,FALSE)),"")</f>
        <v/>
      </c>
      <c r="H237" s="32" t="str">
        <f>IF(ISNUMBER(SMALL(Order_Form!$C:$C,1+($C237))),(VLOOKUP(SMALL(Order_Form!$C:$C,1+($C237)),Order_Form!$B:$Q,7,FALSE)),"")</f>
        <v/>
      </c>
      <c r="I237" s="15"/>
      <c r="J237" s="15"/>
      <c r="K237" s="35" t="str">
        <f>IF(ISNUMBER(SMALL(Order_Form!$C:$C,1+($C237))),(VLOOKUP(SMALL(Order_Form!$C:$C,1+($C237)),Order_Form!$B:$Q,8,FALSE)),"")</f>
        <v/>
      </c>
      <c r="L237" s="35" t="str">
        <f>IF(ISNUMBER(SMALL(Order_Form!$C:$C,1+($C237))),(VLOOKUP(SMALL(Order_Form!$C:$C,1+($C237)),Order_Form!$B:$Q,9,FALSE)),"")</f>
        <v/>
      </c>
      <c r="M237" s="35" t="str">
        <f>IF(ISNUMBER(SMALL(Order_Form!$C:$C,1+($C237))),(VLOOKUP(SMALL(Order_Form!$C:$C,1+($C237)),Order_Form!$B:$Q,10,FALSE)),"")</f>
        <v/>
      </c>
      <c r="N237" s="35" t="str">
        <f>IF(ISNUMBER(SMALL(Order_Form!$C:$C,1+($C237))),(VLOOKUP(SMALL(Order_Form!$C:$C,1+($C237)),Order_Form!$B:$Q,11,FALSE)),"")</f>
        <v/>
      </c>
      <c r="O237" s="35" t="str">
        <f>IF(ISNUMBER(SMALL(Order_Form!$C:$C,1+($C237))),(VLOOKUP(SMALL(Order_Form!$C:$C,1+($C237)),Order_Form!$B:$Q,12,FALSE)),"")</f>
        <v/>
      </c>
      <c r="P237" s="35" t="str">
        <f>IF(ISNUMBER(SMALL(Order_Form!$C:$C,1+($C237))),(VLOOKUP(SMALL(Order_Form!$C:$C,1+($C237)),Order_Form!$B:$Q,13,FALSE)),"")</f>
        <v/>
      </c>
      <c r="Q237" s="35" t="str">
        <f>IF(ISNUMBER(SMALL(Order_Form!$C:$C,1+($C237))),(VLOOKUP(SMALL(Order_Form!$C:$C,1+($C237)),Order_Form!$B:$Q,14,FALSE)),"")</f>
        <v/>
      </c>
      <c r="R237" s="35" t="str">
        <f>IF(ISNUMBER(SMALL(Order_Form!$C:$C,1+($C237))),(VLOOKUP(SMALL(Order_Form!$C:$C,1+($C237)),Order_Form!$B:$Q,15,FALSE)),"")</f>
        <v/>
      </c>
      <c r="U237" s="14">
        <f t="shared" si="9"/>
        <v>0</v>
      </c>
      <c r="V237" s="14">
        <f t="shared" si="10"/>
        <v>0</v>
      </c>
      <c r="W237" s="14">
        <f t="shared" si="11"/>
        <v>0</v>
      </c>
    </row>
    <row r="238" spans="3:23" ht="22.9" customHeight="1" x14ac:dyDescent="0.2">
      <c r="C238" s="14">
        <v>220</v>
      </c>
      <c r="D238" s="15" t="str">
        <f>IF(ISNUMBER(SMALL(Order_Form!$C:$C,1+($C238))),(VLOOKUP(SMALL(Order_Form!$C:$C,1+($C238)),Order_Form!$B:$Q,3,FALSE)),"")</f>
        <v/>
      </c>
      <c r="E238" s="35" t="str">
        <f>IF(ISNUMBER(SMALL(Order_Form!$C:$C,1+($C238))),(VLOOKUP(SMALL(Order_Form!$C:$C,1+($C238)),Order_Form!$B:$Q,4,FALSE)),"")</f>
        <v/>
      </c>
      <c r="F238" s="35" t="str">
        <f>IF(ISNUMBER(SMALL(Order_Form!$C:$C,1+($C238))),(VLOOKUP(SMALL(Order_Form!$C:$C,1+($C238)),Order_Form!$B:$Q,5,FALSE)),"")</f>
        <v/>
      </c>
      <c r="G238" s="35" t="str">
        <f>IF(ISNUMBER(SMALL(Order_Form!$C:$C,1+($C238))),(VLOOKUP(SMALL(Order_Form!$C:$C,1+($C238)),Order_Form!$B:$Q,6,FALSE)),"")</f>
        <v/>
      </c>
      <c r="H238" s="32" t="str">
        <f>IF(ISNUMBER(SMALL(Order_Form!$C:$C,1+($C238))),(VLOOKUP(SMALL(Order_Form!$C:$C,1+($C238)),Order_Form!$B:$Q,7,FALSE)),"")</f>
        <v/>
      </c>
      <c r="I238" s="15"/>
      <c r="J238" s="15"/>
      <c r="K238" s="35" t="str">
        <f>IF(ISNUMBER(SMALL(Order_Form!$C:$C,1+($C238))),(VLOOKUP(SMALL(Order_Form!$C:$C,1+($C238)),Order_Form!$B:$Q,8,FALSE)),"")</f>
        <v/>
      </c>
      <c r="L238" s="35" t="str">
        <f>IF(ISNUMBER(SMALL(Order_Form!$C:$C,1+($C238))),(VLOOKUP(SMALL(Order_Form!$C:$C,1+($C238)),Order_Form!$B:$Q,9,FALSE)),"")</f>
        <v/>
      </c>
      <c r="M238" s="35" t="str">
        <f>IF(ISNUMBER(SMALL(Order_Form!$C:$C,1+($C238))),(VLOOKUP(SMALL(Order_Form!$C:$C,1+($C238)),Order_Form!$B:$Q,10,FALSE)),"")</f>
        <v/>
      </c>
      <c r="N238" s="35" t="str">
        <f>IF(ISNUMBER(SMALL(Order_Form!$C:$C,1+($C238))),(VLOOKUP(SMALL(Order_Form!$C:$C,1+($C238)),Order_Form!$B:$Q,11,FALSE)),"")</f>
        <v/>
      </c>
      <c r="O238" s="35" t="str">
        <f>IF(ISNUMBER(SMALL(Order_Form!$C:$C,1+($C238))),(VLOOKUP(SMALL(Order_Form!$C:$C,1+($C238)),Order_Form!$B:$Q,12,FALSE)),"")</f>
        <v/>
      </c>
      <c r="P238" s="35" t="str">
        <f>IF(ISNUMBER(SMALL(Order_Form!$C:$C,1+($C238))),(VLOOKUP(SMALL(Order_Form!$C:$C,1+($C238)),Order_Form!$B:$Q,13,FALSE)),"")</f>
        <v/>
      </c>
      <c r="Q238" s="35" t="str">
        <f>IF(ISNUMBER(SMALL(Order_Form!$C:$C,1+($C238))),(VLOOKUP(SMALL(Order_Form!$C:$C,1+($C238)),Order_Form!$B:$Q,14,FALSE)),"")</f>
        <v/>
      </c>
      <c r="R238" s="35" t="str">
        <f>IF(ISNUMBER(SMALL(Order_Form!$C:$C,1+($C238))),(VLOOKUP(SMALL(Order_Form!$C:$C,1+($C238)),Order_Form!$B:$Q,15,FALSE)),"")</f>
        <v/>
      </c>
      <c r="U238" s="14">
        <f t="shared" si="9"/>
        <v>0</v>
      </c>
      <c r="V238" s="14">
        <f t="shared" si="10"/>
        <v>0</v>
      </c>
      <c r="W238" s="14">
        <f t="shared" si="11"/>
        <v>0</v>
      </c>
    </row>
    <row r="239" spans="3:23" ht="22.9" customHeight="1" x14ac:dyDescent="0.2">
      <c r="C239" s="14">
        <v>221</v>
      </c>
      <c r="D239" s="15" t="str">
        <f>IF(ISNUMBER(SMALL(Order_Form!$C:$C,1+($C239))),(VLOOKUP(SMALL(Order_Form!$C:$C,1+($C239)),Order_Form!$B:$Q,3,FALSE)),"")</f>
        <v/>
      </c>
      <c r="E239" s="35" t="str">
        <f>IF(ISNUMBER(SMALL(Order_Form!$C:$C,1+($C239))),(VLOOKUP(SMALL(Order_Form!$C:$C,1+($C239)),Order_Form!$B:$Q,4,FALSE)),"")</f>
        <v/>
      </c>
      <c r="F239" s="35" t="str">
        <f>IF(ISNUMBER(SMALL(Order_Form!$C:$C,1+($C239))),(VLOOKUP(SMALL(Order_Form!$C:$C,1+($C239)),Order_Form!$B:$Q,5,FALSE)),"")</f>
        <v/>
      </c>
      <c r="G239" s="35" t="str">
        <f>IF(ISNUMBER(SMALL(Order_Form!$C:$C,1+($C239))),(VLOOKUP(SMALL(Order_Form!$C:$C,1+($C239)),Order_Form!$B:$Q,6,FALSE)),"")</f>
        <v/>
      </c>
      <c r="H239" s="32" t="str">
        <f>IF(ISNUMBER(SMALL(Order_Form!$C:$C,1+($C239))),(VLOOKUP(SMALL(Order_Form!$C:$C,1+($C239)),Order_Form!$B:$Q,7,FALSE)),"")</f>
        <v/>
      </c>
      <c r="I239" s="15"/>
      <c r="J239" s="15"/>
      <c r="K239" s="35" t="str">
        <f>IF(ISNUMBER(SMALL(Order_Form!$C:$C,1+($C239))),(VLOOKUP(SMALL(Order_Form!$C:$C,1+($C239)),Order_Form!$B:$Q,8,FALSE)),"")</f>
        <v/>
      </c>
      <c r="L239" s="35" t="str">
        <f>IF(ISNUMBER(SMALL(Order_Form!$C:$C,1+($C239))),(VLOOKUP(SMALL(Order_Form!$C:$C,1+($C239)),Order_Form!$B:$Q,9,FALSE)),"")</f>
        <v/>
      </c>
      <c r="M239" s="35" t="str">
        <f>IF(ISNUMBER(SMALL(Order_Form!$C:$C,1+($C239))),(VLOOKUP(SMALL(Order_Form!$C:$C,1+($C239)),Order_Form!$B:$Q,10,FALSE)),"")</f>
        <v/>
      </c>
      <c r="N239" s="35" t="str">
        <f>IF(ISNUMBER(SMALL(Order_Form!$C:$C,1+($C239))),(VLOOKUP(SMALL(Order_Form!$C:$C,1+($C239)),Order_Form!$B:$Q,11,FALSE)),"")</f>
        <v/>
      </c>
      <c r="O239" s="35" t="str">
        <f>IF(ISNUMBER(SMALL(Order_Form!$C:$C,1+($C239))),(VLOOKUP(SMALL(Order_Form!$C:$C,1+($C239)),Order_Form!$B:$Q,12,FALSE)),"")</f>
        <v/>
      </c>
      <c r="P239" s="35" t="str">
        <f>IF(ISNUMBER(SMALL(Order_Form!$C:$C,1+($C239))),(VLOOKUP(SMALL(Order_Form!$C:$C,1+($C239)),Order_Form!$B:$Q,13,FALSE)),"")</f>
        <v/>
      </c>
      <c r="Q239" s="35" t="str">
        <f>IF(ISNUMBER(SMALL(Order_Form!$C:$C,1+($C239))),(VLOOKUP(SMALL(Order_Form!$C:$C,1+($C239)),Order_Form!$B:$Q,14,FALSE)),"")</f>
        <v/>
      </c>
      <c r="R239" s="35" t="str">
        <f>IF(ISNUMBER(SMALL(Order_Form!$C:$C,1+($C239))),(VLOOKUP(SMALL(Order_Form!$C:$C,1+($C239)),Order_Form!$B:$Q,15,FALSE)),"")</f>
        <v/>
      </c>
      <c r="U239" s="14">
        <f t="shared" si="9"/>
        <v>0</v>
      </c>
      <c r="V239" s="14">
        <f t="shared" si="10"/>
        <v>0</v>
      </c>
      <c r="W239" s="14">
        <f t="shared" si="11"/>
        <v>0</v>
      </c>
    </row>
    <row r="240" spans="3:23" ht="22.9" customHeight="1" x14ac:dyDescent="0.2">
      <c r="C240" s="14">
        <v>222</v>
      </c>
      <c r="D240" s="15" t="str">
        <f>IF(ISNUMBER(SMALL(Order_Form!$C:$C,1+($C240))),(VLOOKUP(SMALL(Order_Form!$C:$C,1+($C240)),Order_Form!$B:$Q,3,FALSE)),"")</f>
        <v/>
      </c>
      <c r="E240" s="35" t="str">
        <f>IF(ISNUMBER(SMALL(Order_Form!$C:$C,1+($C240))),(VLOOKUP(SMALL(Order_Form!$C:$C,1+($C240)),Order_Form!$B:$Q,4,FALSE)),"")</f>
        <v/>
      </c>
      <c r="F240" s="35" t="str">
        <f>IF(ISNUMBER(SMALL(Order_Form!$C:$C,1+($C240))),(VLOOKUP(SMALL(Order_Form!$C:$C,1+($C240)),Order_Form!$B:$Q,5,FALSE)),"")</f>
        <v/>
      </c>
      <c r="G240" s="35" t="str">
        <f>IF(ISNUMBER(SMALL(Order_Form!$C:$C,1+($C240))),(VLOOKUP(SMALL(Order_Form!$C:$C,1+($C240)),Order_Form!$B:$Q,6,FALSE)),"")</f>
        <v/>
      </c>
      <c r="H240" s="32" t="str">
        <f>IF(ISNUMBER(SMALL(Order_Form!$C:$C,1+($C240))),(VLOOKUP(SMALL(Order_Form!$C:$C,1+($C240)),Order_Form!$B:$Q,7,FALSE)),"")</f>
        <v/>
      </c>
      <c r="I240" s="15"/>
      <c r="J240" s="15"/>
      <c r="K240" s="35" t="str">
        <f>IF(ISNUMBER(SMALL(Order_Form!$C:$C,1+($C240))),(VLOOKUP(SMALL(Order_Form!$C:$C,1+($C240)),Order_Form!$B:$Q,8,FALSE)),"")</f>
        <v/>
      </c>
      <c r="L240" s="35" t="str">
        <f>IF(ISNUMBER(SMALL(Order_Form!$C:$C,1+($C240))),(VLOOKUP(SMALL(Order_Form!$C:$C,1+($C240)),Order_Form!$B:$Q,9,FALSE)),"")</f>
        <v/>
      </c>
      <c r="M240" s="35" t="str">
        <f>IF(ISNUMBER(SMALL(Order_Form!$C:$C,1+($C240))),(VLOOKUP(SMALL(Order_Form!$C:$C,1+($C240)),Order_Form!$B:$Q,10,FALSE)),"")</f>
        <v/>
      </c>
      <c r="N240" s="35" t="str">
        <f>IF(ISNUMBER(SMALL(Order_Form!$C:$C,1+($C240))),(VLOOKUP(SMALL(Order_Form!$C:$C,1+($C240)),Order_Form!$B:$Q,11,FALSE)),"")</f>
        <v/>
      </c>
      <c r="O240" s="35" t="str">
        <f>IF(ISNUMBER(SMALL(Order_Form!$C:$C,1+($C240))),(VLOOKUP(SMALL(Order_Form!$C:$C,1+($C240)),Order_Form!$B:$Q,12,FALSE)),"")</f>
        <v/>
      </c>
      <c r="P240" s="35" t="str">
        <f>IF(ISNUMBER(SMALL(Order_Form!$C:$C,1+($C240))),(VLOOKUP(SMALL(Order_Form!$C:$C,1+($C240)),Order_Form!$B:$Q,13,FALSE)),"")</f>
        <v/>
      </c>
      <c r="Q240" s="35" t="str">
        <f>IF(ISNUMBER(SMALL(Order_Form!$C:$C,1+($C240))),(VLOOKUP(SMALL(Order_Form!$C:$C,1+($C240)),Order_Form!$B:$Q,14,FALSE)),"")</f>
        <v/>
      </c>
      <c r="R240" s="35" t="str">
        <f>IF(ISNUMBER(SMALL(Order_Form!$C:$C,1+($C240))),(VLOOKUP(SMALL(Order_Form!$C:$C,1+($C240)),Order_Form!$B:$Q,15,FALSE)),"")</f>
        <v/>
      </c>
      <c r="U240" s="14">
        <f t="shared" si="9"/>
        <v>0</v>
      </c>
      <c r="V240" s="14">
        <f t="shared" si="10"/>
        <v>0</v>
      </c>
      <c r="W240" s="14">
        <f t="shared" si="11"/>
        <v>0</v>
      </c>
    </row>
    <row r="241" spans="3:23" ht="22.9" customHeight="1" x14ac:dyDescent="0.2">
      <c r="C241" s="14">
        <v>223</v>
      </c>
      <c r="D241" s="15" t="str">
        <f>IF(ISNUMBER(SMALL(Order_Form!$C:$C,1+($C241))),(VLOOKUP(SMALL(Order_Form!$C:$C,1+($C241)),Order_Form!$B:$Q,3,FALSE)),"")</f>
        <v/>
      </c>
      <c r="E241" s="35" t="str">
        <f>IF(ISNUMBER(SMALL(Order_Form!$C:$C,1+($C241))),(VLOOKUP(SMALL(Order_Form!$C:$C,1+($C241)),Order_Form!$B:$Q,4,FALSE)),"")</f>
        <v/>
      </c>
      <c r="F241" s="35" t="str">
        <f>IF(ISNUMBER(SMALL(Order_Form!$C:$C,1+($C241))),(VLOOKUP(SMALL(Order_Form!$C:$C,1+($C241)),Order_Form!$B:$Q,5,FALSE)),"")</f>
        <v/>
      </c>
      <c r="G241" s="35" t="str">
        <f>IF(ISNUMBER(SMALL(Order_Form!$C:$C,1+($C241))),(VLOOKUP(SMALL(Order_Form!$C:$C,1+($C241)),Order_Form!$B:$Q,6,FALSE)),"")</f>
        <v/>
      </c>
      <c r="H241" s="32" t="str">
        <f>IF(ISNUMBER(SMALL(Order_Form!$C:$C,1+($C241))),(VLOOKUP(SMALL(Order_Form!$C:$C,1+($C241)),Order_Form!$B:$Q,7,FALSE)),"")</f>
        <v/>
      </c>
      <c r="I241" s="15"/>
      <c r="J241" s="15"/>
      <c r="K241" s="35" t="str">
        <f>IF(ISNUMBER(SMALL(Order_Form!$C:$C,1+($C241))),(VLOOKUP(SMALL(Order_Form!$C:$C,1+($C241)),Order_Form!$B:$Q,8,FALSE)),"")</f>
        <v/>
      </c>
      <c r="L241" s="35" t="str">
        <f>IF(ISNUMBER(SMALL(Order_Form!$C:$C,1+($C241))),(VLOOKUP(SMALL(Order_Form!$C:$C,1+($C241)),Order_Form!$B:$Q,9,FALSE)),"")</f>
        <v/>
      </c>
      <c r="M241" s="35" t="str">
        <f>IF(ISNUMBER(SMALL(Order_Form!$C:$C,1+($C241))),(VLOOKUP(SMALL(Order_Form!$C:$C,1+($C241)),Order_Form!$B:$Q,10,FALSE)),"")</f>
        <v/>
      </c>
      <c r="N241" s="35" t="str">
        <f>IF(ISNUMBER(SMALL(Order_Form!$C:$C,1+($C241))),(VLOOKUP(SMALL(Order_Form!$C:$C,1+($C241)),Order_Form!$B:$Q,11,FALSE)),"")</f>
        <v/>
      </c>
      <c r="O241" s="35" t="str">
        <f>IF(ISNUMBER(SMALL(Order_Form!$C:$C,1+($C241))),(VLOOKUP(SMALL(Order_Form!$C:$C,1+($C241)),Order_Form!$B:$Q,12,FALSE)),"")</f>
        <v/>
      </c>
      <c r="P241" s="35" t="str">
        <f>IF(ISNUMBER(SMALL(Order_Form!$C:$C,1+($C241))),(VLOOKUP(SMALL(Order_Form!$C:$C,1+($C241)),Order_Form!$B:$Q,13,FALSE)),"")</f>
        <v/>
      </c>
      <c r="Q241" s="35" t="str">
        <f>IF(ISNUMBER(SMALL(Order_Form!$C:$C,1+($C241))),(VLOOKUP(SMALL(Order_Form!$C:$C,1+($C241)),Order_Form!$B:$Q,14,FALSE)),"")</f>
        <v/>
      </c>
      <c r="R241" s="35" t="str">
        <f>IF(ISNUMBER(SMALL(Order_Form!$C:$C,1+($C241))),(VLOOKUP(SMALL(Order_Form!$C:$C,1+($C241)),Order_Form!$B:$Q,15,FALSE)),"")</f>
        <v/>
      </c>
      <c r="U241" s="14">
        <f t="shared" si="9"/>
        <v>0</v>
      </c>
      <c r="V241" s="14">
        <f t="shared" si="10"/>
        <v>0</v>
      </c>
      <c r="W241" s="14">
        <f t="shared" si="11"/>
        <v>0</v>
      </c>
    </row>
    <row r="242" spans="3:23" ht="22.9" customHeight="1" x14ac:dyDescent="0.2">
      <c r="C242" s="14">
        <v>224</v>
      </c>
      <c r="D242" s="15" t="str">
        <f>IF(ISNUMBER(SMALL(Order_Form!$C:$C,1+($C242))),(VLOOKUP(SMALL(Order_Form!$C:$C,1+($C242)),Order_Form!$B:$Q,3,FALSE)),"")</f>
        <v/>
      </c>
      <c r="E242" s="35" t="str">
        <f>IF(ISNUMBER(SMALL(Order_Form!$C:$C,1+($C242))),(VLOOKUP(SMALL(Order_Form!$C:$C,1+($C242)),Order_Form!$B:$Q,4,FALSE)),"")</f>
        <v/>
      </c>
      <c r="F242" s="35" t="str">
        <f>IF(ISNUMBER(SMALL(Order_Form!$C:$C,1+($C242))),(VLOOKUP(SMALL(Order_Form!$C:$C,1+($C242)),Order_Form!$B:$Q,5,FALSE)),"")</f>
        <v/>
      </c>
      <c r="G242" s="35" t="str">
        <f>IF(ISNUMBER(SMALL(Order_Form!$C:$C,1+($C242))),(VLOOKUP(SMALL(Order_Form!$C:$C,1+($C242)),Order_Form!$B:$Q,6,FALSE)),"")</f>
        <v/>
      </c>
      <c r="H242" s="32" t="str">
        <f>IF(ISNUMBER(SMALL(Order_Form!$C:$C,1+($C242))),(VLOOKUP(SMALL(Order_Form!$C:$C,1+($C242)),Order_Form!$B:$Q,7,FALSE)),"")</f>
        <v/>
      </c>
      <c r="I242" s="15"/>
      <c r="J242" s="15"/>
      <c r="K242" s="35" t="str">
        <f>IF(ISNUMBER(SMALL(Order_Form!$C:$C,1+($C242))),(VLOOKUP(SMALL(Order_Form!$C:$C,1+($C242)),Order_Form!$B:$Q,8,FALSE)),"")</f>
        <v/>
      </c>
      <c r="L242" s="35" t="str">
        <f>IF(ISNUMBER(SMALL(Order_Form!$C:$C,1+($C242))),(VLOOKUP(SMALL(Order_Form!$C:$C,1+($C242)),Order_Form!$B:$Q,9,FALSE)),"")</f>
        <v/>
      </c>
      <c r="M242" s="35" t="str">
        <f>IF(ISNUMBER(SMALL(Order_Form!$C:$C,1+($C242))),(VLOOKUP(SMALL(Order_Form!$C:$C,1+($C242)),Order_Form!$B:$Q,10,FALSE)),"")</f>
        <v/>
      </c>
      <c r="N242" s="35" t="str">
        <f>IF(ISNUMBER(SMALL(Order_Form!$C:$C,1+($C242))),(VLOOKUP(SMALL(Order_Form!$C:$C,1+($C242)),Order_Form!$B:$Q,11,FALSE)),"")</f>
        <v/>
      </c>
      <c r="O242" s="35" t="str">
        <f>IF(ISNUMBER(SMALL(Order_Form!$C:$C,1+($C242))),(VLOOKUP(SMALL(Order_Form!$C:$C,1+($C242)),Order_Form!$B:$Q,12,FALSE)),"")</f>
        <v/>
      </c>
      <c r="P242" s="35" t="str">
        <f>IF(ISNUMBER(SMALL(Order_Form!$C:$C,1+($C242))),(VLOOKUP(SMALL(Order_Form!$C:$C,1+($C242)),Order_Form!$B:$Q,13,FALSE)),"")</f>
        <v/>
      </c>
      <c r="Q242" s="35" t="str">
        <f>IF(ISNUMBER(SMALL(Order_Form!$C:$C,1+($C242))),(VLOOKUP(SMALL(Order_Form!$C:$C,1+($C242)),Order_Form!$B:$Q,14,FALSE)),"")</f>
        <v/>
      </c>
      <c r="R242" s="35" t="str">
        <f>IF(ISNUMBER(SMALL(Order_Form!$C:$C,1+($C242))),(VLOOKUP(SMALL(Order_Form!$C:$C,1+($C242)),Order_Form!$B:$Q,15,FALSE)),"")</f>
        <v/>
      </c>
      <c r="U242" s="14">
        <f t="shared" si="9"/>
        <v>0</v>
      </c>
      <c r="V242" s="14">
        <f t="shared" si="10"/>
        <v>0</v>
      </c>
      <c r="W242" s="14">
        <f t="shared" si="11"/>
        <v>0</v>
      </c>
    </row>
    <row r="243" spans="3:23" ht="22.9" customHeight="1" x14ac:dyDescent="0.2">
      <c r="C243" s="14">
        <v>225</v>
      </c>
      <c r="D243" s="15" t="str">
        <f>IF(ISNUMBER(SMALL(Order_Form!$C:$C,1+($C243))),(VLOOKUP(SMALL(Order_Form!$C:$C,1+($C243)),Order_Form!$B:$Q,3,FALSE)),"")</f>
        <v/>
      </c>
      <c r="E243" s="35" t="str">
        <f>IF(ISNUMBER(SMALL(Order_Form!$C:$C,1+($C243))),(VLOOKUP(SMALL(Order_Form!$C:$C,1+($C243)),Order_Form!$B:$Q,4,FALSE)),"")</f>
        <v/>
      </c>
      <c r="F243" s="35" t="str">
        <f>IF(ISNUMBER(SMALL(Order_Form!$C:$C,1+($C243))),(VLOOKUP(SMALL(Order_Form!$C:$C,1+($C243)),Order_Form!$B:$Q,5,FALSE)),"")</f>
        <v/>
      </c>
      <c r="G243" s="35" t="str">
        <f>IF(ISNUMBER(SMALL(Order_Form!$C:$C,1+($C243))),(VLOOKUP(SMALL(Order_Form!$C:$C,1+($C243)),Order_Form!$B:$Q,6,FALSE)),"")</f>
        <v/>
      </c>
      <c r="H243" s="32" t="str">
        <f>IF(ISNUMBER(SMALL(Order_Form!$C:$C,1+($C243))),(VLOOKUP(SMALL(Order_Form!$C:$C,1+($C243)),Order_Form!$B:$Q,7,FALSE)),"")</f>
        <v/>
      </c>
      <c r="I243" s="15"/>
      <c r="J243" s="15"/>
      <c r="K243" s="35" t="str">
        <f>IF(ISNUMBER(SMALL(Order_Form!$C:$C,1+($C243))),(VLOOKUP(SMALL(Order_Form!$C:$C,1+($C243)),Order_Form!$B:$Q,8,FALSE)),"")</f>
        <v/>
      </c>
      <c r="L243" s="35" t="str">
        <f>IF(ISNUMBER(SMALL(Order_Form!$C:$C,1+($C243))),(VLOOKUP(SMALL(Order_Form!$C:$C,1+($C243)),Order_Form!$B:$Q,9,FALSE)),"")</f>
        <v/>
      </c>
      <c r="M243" s="35" t="str">
        <f>IF(ISNUMBER(SMALL(Order_Form!$C:$C,1+($C243))),(VLOOKUP(SMALL(Order_Form!$C:$C,1+($C243)),Order_Form!$B:$Q,10,FALSE)),"")</f>
        <v/>
      </c>
      <c r="N243" s="35" t="str">
        <f>IF(ISNUMBER(SMALL(Order_Form!$C:$C,1+($C243))),(VLOOKUP(SMALL(Order_Form!$C:$C,1+($C243)),Order_Form!$B:$Q,11,FALSE)),"")</f>
        <v/>
      </c>
      <c r="O243" s="35" t="str">
        <f>IF(ISNUMBER(SMALL(Order_Form!$C:$C,1+($C243))),(VLOOKUP(SMALL(Order_Form!$C:$C,1+($C243)),Order_Form!$B:$Q,12,FALSE)),"")</f>
        <v/>
      </c>
      <c r="P243" s="35" t="str">
        <f>IF(ISNUMBER(SMALL(Order_Form!$C:$C,1+($C243))),(VLOOKUP(SMALL(Order_Form!$C:$C,1+($C243)),Order_Form!$B:$Q,13,FALSE)),"")</f>
        <v/>
      </c>
      <c r="Q243" s="35" t="str">
        <f>IF(ISNUMBER(SMALL(Order_Form!$C:$C,1+($C243))),(VLOOKUP(SMALL(Order_Form!$C:$C,1+($C243)),Order_Form!$B:$Q,14,FALSE)),"")</f>
        <v/>
      </c>
      <c r="R243" s="35" t="str">
        <f>IF(ISNUMBER(SMALL(Order_Form!$C:$C,1+($C243))),(VLOOKUP(SMALL(Order_Form!$C:$C,1+($C243)),Order_Form!$B:$Q,15,FALSE)),"")</f>
        <v/>
      </c>
      <c r="U243" s="14">
        <f t="shared" si="9"/>
        <v>0</v>
      </c>
      <c r="V243" s="14">
        <f t="shared" si="10"/>
        <v>0</v>
      </c>
      <c r="W243" s="14">
        <f t="shared" si="11"/>
        <v>0</v>
      </c>
    </row>
    <row r="244" spans="3:23" ht="22.9" customHeight="1" x14ac:dyDescent="0.2">
      <c r="C244" s="14">
        <v>226</v>
      </c>
      <c r="D244" s="15" t="str">
        <f>IF(ISNUMBER(SMALL(Order_Form!$C:$C,1+($C244))),(VLOOKUP(SMALL(Order_Form!$C:$C,1+($C244)),Order_Form!$B:$Q,3,FALSE)),"")</f>
        <v/>
      </c>
      <c r="E244" s="35" t="str">
        <f>IF(ISNUMBER(SMALL(Order_Form!$C:$C,1+($C244))),(VLOOKUP(SMALL(Order_Form!$C:$C,1+($C244)),Order_Form!$B:$Q,4,FALSE)),"")</f>
        <v/>
      </c>
      <c r="F244" s="35" t="str">
        <f>IF(ISNUMBER(SMALL(Order_Form!$C:$C,1+($C244))),(VLOOKUP(SMALL(Order_Form!$C:$C,1+($C244)),Order_Form!$B:$Q,5,FALSE)),"")</f>
        <v/>
      </c>
      <c r="G244" s="35" t="str">
        <f>IF(ISNUMBER(SMALL(Order_Form!$C:$C,1+($C244))),(VLOOKUP(SMALL(Order_Form!$C:$C,1+($C244)),Order_Form!$B:$Q,6,FALSE)),"")</f>
        <v/>
      </c>
      <c r="H244" s="32" t="str">
        <f>IF(ISNUMBER(SMALL(Order_Form!$C:$C,1+($C244))),(VLOOKUP(SMALL(Order_Form!$C:$C,1+($C244)),Order_Form!$B:$Q,7,FALSE)),"")</f>
        <v/>
      </c>
      <c r="I244" s="15"/>
      <c r="J244" s="15"/>
      <c r="K244" s="35" t="str">
        <f>IF(ISNUMBER(SMALL(Order_Form!$C:$C,1+($C244))),(VLOOKUP(SMALL(Order_Form!$C:$C,1+($C244)),Order_Form!$B:$Q,8,FALSE)),"")</f>
        <v/>
      </c>
      <c r="L244" s="35" t="str">
        <f>IF(ISNUMBER(SMALL(Order_Form!$C:$C,1+($C244))),(VLOOKUP(SMALL(Order_Form!$C:$C,1+($C244)),Order_Form!$B:$Q,9,FALSE)),"")</f>
        <v/>
      </c>
      <c r="M244" s="35" t="str">
        <f>IF(ISNUMBER(SMALL(Order_Form!$C:$C,1+($C244))),(VLOOKUP(SMALL(Order_Form!$C:$C,1+($C244)),Order_Form!$B:$Q,10,FALSE)),"")</f>
        <v/>
      </c>
      <c r="N244" s="35" t="str">
        <f>IF(ISNUMBER(SMALL(Order_Form!$C:$C,1+($C244))),(VLOOKUP(SMALL(Order_Form!$C:$C,1+($C244)),Order_Form!$B:$Q,11,FALSE)),"")</f>
        <v/>
      </c>
      <c r="O244" s="35" t="str">
        <f>IF(ISNUMBER(SMALL(Order_Form!$C:$C,1+($C244))),(VLOOKUP(SMALL(Order_Form!$C:$C,1+($C244)),Order_Form!$B:$Q,12,FALSE)),"")</f>
        <v/>
      </c>
      <c r="P244" s="35" t="str">
        <f>IF(ISNUMBER(SMALL(Order_Form!$C:$C,1+($C244))),(VLOOKUP(SMALL(Order_Form!$C:$C,1+($C244)),Order_Form!$B:$Q,13,FALSE)),"")</f>
        <v/>
      </c>
      <c r="Q244" s="35" t="str">
        <f>IF(ISNUMBER(SMALL(Order_Form!$C:$C,1+($C244))),(VLOOKUP(SMALL(Order_Form!$C:$C,1+($C244)),Order_Form!$B:$Q,14,FALSE)),"")</f>
        <v/>
      </c>
      <c r="R244" s="35" t="str">
        <f>IF(ISNUMBER(SMALL(Order_Form!$C:$C,1+($C244))),(VLOOKUP(SMALL(Order_Form!$C:$C,1+($C244)),Order_Form!$B:$Q,15,FALSE)),"")</f>
        <v/>
      </c>
      <c r="U244" s="14">
        <f t="shared" si="9"/>
        <v>0</v>
      </c>
      <c r="V244" s="14">
        <f t="shared" si="10"/>
        <v>0</v>
      </c>
      <c r="W244" s="14">
        <f t="shared" si="11"/>
        <v>0</v>
      </c>
    </row>
    <row r="245" spans="3:23" ht="22.9" customHeight="1" x14ac:dyDescent="0.2">
      <c r="C245" s="14">
        <v>227</v>
      </c>
      <c r="D245" s="15" t="str">
        <f>IF(ISNUMBER(SMALL(Order_Form!$C:$C,1+($C245))),(VLOOKUP(SMALL(Order_Form!$C:$C,1+($C245)),Order_Form!$B:$Q,3,FALSE)),"")</f>
        <v/>
      </c>
      <c r="E245" s="35" t="str">
        <f>IF(ISNUMBER(SMALL(Order_Form!$C:$C,1+($C245))),(VLOOKUP(SMALL(Order_Form!$C:$C,1+($C245)),Order_Form!$B:$Q,4,FALSE)),"")</f>
        <v/>
      </c>
      <c r="F245" s="35" t="str">
        <f>IF(ISNUMBER(SMALL(Order_Form!$C:$C,1+($C245))),(VLOOKUP(SMALL(Order_Form!$C:$C,1+($C245)),Order_Form!$B:$Q,5,FALSE)),"")</f>
        <v/>
      </c>
      <c r="G245" s="35" t="str">
        <f>IF(ISNUMBER(SMALL(Order_Form!$C:$C,1+($C245))),(VLOOKUP(SMALL(Order_Form!$C:$C,1+($C245)),Order_Form!$B:$Q,6,FALSE)),"")</f>
        <v/>
      </c>
      <c r="H245" s="32" t="str">
        <f>IF(ISNUMBER(SMALL(Order_Form!$C:$C,1+($C245))),(VLOOKUP(SMALL(Order_Form!$C:$C,1+($C245)),Order_Form!$B:$Q,7,FALSE)),"")</f>
        <v/>
      </c>
      <c r="I245" s="15"/>
      <c r="J245" s="15"/>
      <c r="K245" s="35" t="str">
        <f>IF(ISNUMBER(SMALL(Order_Form!$C:$C,1+($C245))),(VLOOKUP(SMALL(Order_Form!$C:$C,1+($C245)),Order_Form!$B:$Q,8,FALSE)),"")</f>
        <v/>
      </c>
      <c r="L245" s="35" t="str">
        <f>IF(ISNUMBER(SMALL(Order_Form!$C:$C,1+($C245))),(VLOOKUP(SMALL(Order_Form!$C:$C,1+($C245)),Order_Form!$B:$Q,9,FALSE)),"")</f>
        <v/>
      </c>
      <c r="M245" s="35" t="str">
        <f>IF(ISNUMBER(SMALL(Order_Form!$C:$C,1+($C245))),(VLOOKUP(SMALL(Order_Form!$C:$C,1+($C245)),Order_Form!$B:$Q,10,FALSE)),"")</f>
        <v/>
      </c>
      <c r="N245" s="35" t="str">
        <f>IF(ISNUMBER(SMALL(Order_Form!$C:$C,1+($C245))),(VLOOKUP(SMALL(Order_Form!$C:$C,1+($C245)),Order_Form!$B:$Q,11,FALSE)),"")</f>
        <v/>
      </c>
      <c r="O245" s="35" t="str">
        <f>IF(ISNUMBER(SMALL(Order_Form!$C:$C,1+($C245))),(VLOOKUP(SMALL(Order_Form!$C:$C,1+($C245)),Order_Form!$B:$Q,12,FALSE)),"")</f>
        <v/>
      </c>
      <c r="P245" s="35" t="str">
        <f>IF(ISNUMBER(SMALL(Order_Form!$C:$C,1+($C245))),(VLOOKUP(SMALL(Order_Form!$C:$C,1+($C245)),Order_Form!$B:$Q,13,FALSE)),"")</f>
        <v/>
      </c>
      <c r="Q245" s="35" t="str">
        <f>IF(ISNUMBER(SMALL(Order_Form!$C:$C,1+($C245))),(VLOOKUP(SMALL(Order_Form!$C:$C,1+($C245)),Order_Form!$B:$Q,14,FALSE)),"")</f>
        <v/>
      </c>
      <c r="R245" s="35" t="str">
        <f>IF(ISNUMBER(SMALL(Order_Form!$C:$C,1+($C245))),(VLOOKUP(SMALL(Order_Form!$C:$C,1+($C245)),Order_Form!$B:$Q,15,FALSE)),"")</f>
        <v/>
      </c>
      <c r="U245" s="14">
        <f t="shared" si="9"/>
        <v>0</v>
      </c>
      <c r="V245" s="14">
        <f t="shared" si="10"/>
        <v>0</v>
      </c>
      <c r="W245" s="14">
        <f t="shared" si="11"/>
        <v>0</v>
      </c>
    </row>
    <row r="246" spans="3:23" ht="22.9" customHeight="1" x14ac:dyDescent="0.2">
      <c r="C246" s="14">
        <v>228</v>
      </c>
      <c r="D246" s="15" t="str">
        <f>IF(ISNUMBER(SMALL(Order_Form!$C:$C,1+($C246))),(VLOOKUP(SMALL(Order_Form!$C:$C,1+($C246)),Order_Form!$B:$Q,3,FALSE)),"")</f>
        <v/>
      </c>
      <c r="E246" s="35" t="str">
        <f>IF(ISNUMBER(SMALL(Order_Form!$C:$C,1+($C246))),(VLOOKUP(SMALL(Order_Form!$C:$C,1+($C246)),Order_Form!$B:$Q,4,FALSE)),"")</f>
        <v/>
      </c>
      <c r="F246" s="35" t="str">
        <f>IF(ISNUMBER(SMALL(Order_Form!$C:$C,1+($C246))),(VLOOKUP(SMALL(Order_Form!$C:$C,1+($C246)),Order_Form!$B:$Q,5,FALSE)),"")</f>
        <v/>
      </c>
      <c r="G246" s="35" t="str">
        <f>IF(ISNUMBER(SMALL(Order_Form!$C:$C,1+($C246))),(VLOOKUP(SMALL(Order_Form!$C:$C,1+($C246)),Order_Form!$B:$Q,6,FALSE)),"")</f>
        <v/>
      </c>
      <c r="H246" s="32" t="str">
        <f>IF(ISNUMBER(SMALL(Order_Form!$C:$C,1+($C246))),(VLOOKUP(SMALL(Order_Form!$C:$C,1+($C246)),Order_Form!$B:$Q,7,FALSE)),"")</f>
        <v/>
      </c>
      <c r="I246" s="15"/>
      <c r="J246" s="15"/>
      <c r="K246" s="35" t="str">
        <f>IF(ISNUMBER(SMALL(Order_Form!$C:$C,1+($C246))),(VLOOKUP(SMALL(Order_Form!$C:$C,1+($C246)),Order_Form!$B:$Q,8,FALSE)),"")</f>
        <v/>
      </c>
      <c r="L246" s="35" t="str">
        <f>IF(ISNUMBER(SMALL(Order_Form!$C:$C,1+($C246))),(VLOOKUP(SMALL(Order_Form!$C:$C,1+($C246)),Order_Form!$B:$Q,9,FALSE)),"")</f>
        <v/>
      </c>
      <c r="M246" s="35" t="str">
        <f>IF(ISNUMBER(SMALL(Order_Form!$C:$C,1+($C246))),(VLOOKUP(SMALL(Order_Form!$C:$C,1+($C246)),Order_Form!$B:$Q,10,FALSE)),"")</f>
        <v/>
      </c>
      <c r="N246" s="35" t="str">
        <f>IF(ISNUMBER(SMALL(Order_Form!$C:$C,1+($C246))),(VLOOKUP(SMALL(Order_Form!$C:$C,1+($C246)),Order_Form!$B:$Q,11,FALSE)),"")</f>
        <v/>
      </c>
      <c r="O246" s="35" t="str">
        <f>IF(ISNUMBER(SMALL(Order_Form!$C:$C,1+($C246))),(VLOOKUP(SMALL(Order_Form!$C:$C,1+($C246)),Order_Form!$B:$Q,12,FALSE)),"")</f>
        <v/>
      </c>
      <c r="P246" s="35" t="str">
        <f>IF(ISNUMBER(SMALL(Order_Form!$C:$C,1+($C246))),(VLOOKUP(SMALL(Order_Form!$C:$C,1+($C246)),Order_Form!$B:$Q,13,FALSE)),"")</f>
        <v/>
      </c>
      <c r="Q246" s="35" t="str">
        <f>IF(ISNUMBER(SMALL(Order_Form!$C:$C,1+($C246))),(VLOOKUP(SMALL(Order_Form!$C:$C,1+($C246)),Order_Form!$B:$Q,14,FALSE)),"")</f>
        <v/>
      </c>
      <c r="R246" s="35" t="str">
        <f>IF(ISNUMBER(SMALL(Order_Form!$C:$C,1+($C246))),(VLOOKUP(SMALL(Order_Form!$C:$C,1+($C246)),Order_Form!$B:$Q,15,FALSE)),"")</f>
        <v/>
      </c>
      <c r="U246" s="14">
        <f t="shared" si="9"/>
        <v>0</v>
      </c>
      <c r="V246" s="14">
        <f t="shared" si="10"/>
        <v>0</v>
      </c>
      <c r="W246" s="14">
        <f t="shared" si="11"/>
        <v>0</v>
      </c>
    </row>
    <row r="247" spans="3:23" ht="22.9" customHeight="1" x14ac:dyDescent="0.2">
      <c r="C247" s="14">
        <v>229</v>
      </c>
      <c r="D247" s="15" t="str">
        <f>IF(ISNUMBER(SMALL(Order_Form!$C:$C,1+($C247))),(VLOOKUP(SMALL(Order_Form!$C:$C,1+($C247)),Order_Form!$B:$Q,3,FALSE)),"")</f>
        <v/>
      </c>
      <c r="E247" s="35" t="str">
        <f>IF(ISNUMBER(SMALL(Order_Form!$C:$C,1+($C247))),(VLOOKUP(SMALL(Order_Form!$C:$C,1+($C247)),Order_Form!$B:$Q,4,FALSE)),"")</f>
        <v/>
      </c>
      <c r="F247" s="35" t="str">
        <f>IF(ISNUMBER(SMALL(Order_Form!$C:$C,1+($C247))),(VLOOKUP(SMALL(Order_Form!$C:$C,1+($C247)),Order_Form!$B:$Q,5,FALSE)),"")</f>
        <v/>
      </c>
      <c r="G247" s="35" t="str">
        <f>IF(ISNUMBER(SMALL(Order_Form!$C:$C,1+($C247))),(VLOOKUP(SMALL(Order_Form!$C:$C,1+($C247)),Order_Form!$B:$Q,6,FALSE)),"")</f>
        <v/>
      </c>
      <c r="H247" s="32" t="str">
        <f>IF(ISNUMBER(SMALL(Order_Form!$C:$C,1+($C247))),(VLOOKUP(SMALL(Order_Form!$C:$C,1+($C247)),Order_Form!$B:$Q,7,FALSE)),"")</f>
        <v/>
      </c>
      <c r="I247" s="15"/>
      <c r="J247" s="15"/>
      <c r="K247" s="35" t="str">
        <f>IF(ISNUMBER(SMALL(Order_Form!$C:$C,1+($C247))),(VLOOKUP(SMALL(Order_Form!$C:$C,1+($C247)),Order_Form!$B:$Q,8,FALSE)),"")</f>
        <v/>
      </c>
      <c r="L247" s="35" t="str">
        <f>IF(ISNUMBER(SMALL(Order_Form!$C:$C,1+($C247))),(VLOOKUP(SMALL(Order_Form!$C:$C,1+($C247)),Order_Form!$B:$Q,9,FALSE)),"")</f>
        <v/>
      </c>
      <c r="M247" s="35" t="str">
        <f>IF(ISNUMBER(SMALL(Order_Form!$C:$C,1+($C247))),(VLOOKUP(SMALL(Order_Form!$C:$C,1+($C247)),Order_Form!$B:$Q,10,FALSE)),"")</f>
        <v/>
      </c>
      <c r="N247" s="35" t="str">
        <f>IF(ISNUMBER(SMALL(Order_Form!$C:$C,1+($C247))),(VLOOKUP(SMALL(Order_Form!$C:$C,1+($C247)),Order_Form!$B:$Q,11,FALSE)),"")</f>
        <v/>
      </c>
      <c r="O247" s="35" t="str">
        <f>IF(ISNUMBER(SMALL(Order_Form!$C:$C,1+($C247))),(VLOOKUP(SMALL(Order_Form!$C:$C,1+($C247)),Order_Form!$B:$Q,12,FALSE)),"")</f>
        <v/>
      </c>
      <c r="P247" s="35" t="str">
        <f>IF(ISNUMBER(SMALL(Order_Form!$C:$C,1+($C247))),(VLOOKUP(SMALL(Order_Form!$C:$C,1+($C247)),Order_Form!$B:$Q,13,FALSE)),"")</f>
        <v/>
      </c>
      <c r="Q247" s="35" t="str">
        <f>IF(ISNUMBER(SMALL(Order_Form!$C:$C,1+($C247))),(VLOOKUP(SMALL(Order_Form!$C:$C,1+($C247)),Order_Form!$B:$Q,14,FALSE)),"")</f>
        <v/>
      </c>
      <c r="R247" s="35" t="str">
        <f>IF(ISNUMBER(SMALL(Order_Form!$C:$C,1+($C247))),(VLOOKUP(SMALL(Order_Form!$C:$C,1+($C247)),Order_Form!$B:$Q,15,FALSE)),"")</f>
        <v/>
      </c>
      <c r="U247" s="14">
        <f t="shared" si="9"/>
        <v>0</v>
      </c>
      <c r="V247" s="14">
        <f t="shared" si="10"/>
        <v>0</v>
      </c>
      <c r="W247" s="14">
        <f t="shared" si="11"/>
        <v>0</v>
      </c>
    </row>
    <row r="248" spans="3:23" ht="22.9" customHeight="1" x14ac:dyDescent="0.2">
      <c r="C248" s="14">
        <v>230</v>
      </c>
      <c r="D248" s="15" t="str">
        <f>IF(ISNUMBER(SMALL(Order_Form!$C:$C,1+($C248))),(VLOOKUP(SMALL(Order_Form!$C:$C,1+($C248)),Order_Form!$B:$Q,3,FALSE)),"")</f>
        <v/>
      </c>
      <c r="E248" s="35" t="str">
        <f>IF(ISNUMBER(SMALL(Order_Form!$C:$C,1+($C248))),(VLOOKUP(SMALL(Order_Form!$C:$C,1+($C248)),Order_Form!$B:$Q,4,FALSE)),"")</f>
        <v/>
      </c>
      <c r="F248" s="35" t="str">
        <f>IF(ISNUMBER(SMALL(Order_Form!$C:$C,1+($C248))),(VLOOKUP(SMALL(Order_Form!$C:$C,1+($C248)),Order_Form!$B:$Q,5,FALSE)),"")</f>
        <v/>
      </c>
      <c r="G248" s="35" t="str">
        <f>IF(ISNUMBER(SMALL(Order_Form!$C:$C,1+($C248))),(VLOOKUP(SMALL(Order_Form!$C:$C,1+($C248)),Order_Form!$B:$Q,6,FALSE)),"")</f>
        <v/>
      </c>
      <c r="H248" s="32" t="str">
        <f>IF(ISNUMBER(SMALL(Order_Form!$C:$C,1+($C248))),(VLOOKUP(SMALL(Order_Form!$C:$C,1+($C248)),Order_Form!$B:$Q,7,FALSE)),"")</f>
        <v/>
      </c>
      <c r="I248" s="15"/>
      <c r="J248" s="15"/>
      <c r="K248" s="35" t="str">
        <f>IF(ISNUMBER(SMALL(Order_Form!$C:$C,1+($C248))),(VLOOKUP(SMALL(Order_Form!$C:$C,1+($C248)),Order_Form!$B:$Q,8,FALSE)),"")</f>
        <v/>
      </c>
      <c r="L248" s="35" t="str">
        <f>IF(ISNUMBER(SMALL(Order_Form!$C:$C,1+($C248))),(VLOOKUP(SMALL(Order_Form!$C:$C,1+($C248)),Order_Form!$B:$Q,9,FALSE)),"")</f>
        <v/>
      </c>
      <c r="M248" s="35" t="str">
        <f>IF(ISNUMBER(SMALL(Order_Form!$C:$C,1+($C248))),(VLOOKUP(SMALL(Order_Form!$C:$C,1+($C248)),Order_Form!$B:$Q,10,FALSE)),"")</f>
        <v/>
      </c>
      <c r="N248" s="35" t="str">
        <f>IF(ISNUMBER(SMALL(Order_Form!$C:$C,1+($C248))),(VLOOKUP(SMALL(Order_Form!$C:$C,1+($C248)),Order_Form!$B:$Q,11,FALSE)),"")</f>
        <v/>
      </c>
      <c r="O248" s="35" t="str">
        <f>IF(ISNUMBER(SMALL(Order_Form!$C:$C,1+($C248))),(VLOOKUP(SMALL(Order_Form!$C:$C,1+($C248)),Order_Form!$B:$Q,12,FALSE)),"")</f>
        <v/>
      </c>
      <c r="P248" s="35" t="str">
        <f>IF(ISNUMBER(SMALL(Order_Form!$C:$C,1+($C248))),(VLOOKUP(SMALL(Order_Form!$C:$C,1+($C248)),Order_Form!$B:$Q,13,FALSE)),"")</f>
        <v/>
      </c>
      <c r="Q248" s="35" t="str">
        <f>IF(ISNUMBER(SMALL(Order_Form!$C:$C,1+($C248))),(VLOOKUP(SMALL(Order_Form!$C:$C,1+($C248)),Order_Form!$B:$Q,14,FALSE)),"")</f>
        <v/>
      </c>
      <c r="R248" s="35" t="str">
        <f>IF(ISNUMBER(SMALL(Order_Form!$C:$C,1+($C248))),(VLOOKUP(SMALL(Order_Form!$C:$C,1+($C248)),Order_Form!$B:$Q,15,FALSE)),"")</f>
        <v/>
      </c>
      <c r="U248" s="14">
        <f t="shared" si="9"/>
        <v>0</v>
      </c>
      <c r="V248" s="14">
        <f t="shared" si="10"/>
        <v>0</v>
      </c>
      <c r="W248" s="14">
        <f t="shared" si="11"/>
        <v>0</v>
      </c>
    </row>
    <row r="249" spans="3:23" ht="22.9" customHeight="1" x14ac:dyDescent="0.2">
      <c r="C249" s="14">
        <v>231</v>
      </c>
      <c r="D249" s="15" t="str">
        <f>IF(ISNUMBER(SMALL(Order_Form!$C:$C,1+($C249))),(VLOOKUP(SMALL(Order_Form!$C:$C,1+($C249)),Order_Form!$B:$Q,3,FALSE)),"")</f>
        <v/>
      </c>
      <c r="E249" s="35" t="str">
        <f>IF(ISNUMBER(SMALL(Order_Form!$C:$C,1+($C249))),(VLOOKUP(SMALL(Order_Form!$C:$C,1+($C249)),Order_Form!$B:$Q,4,FALSE)),"")</f>
        <v/>
      </c>
      <c r="F249" s="35" t="str">
        <f>IF(ISNUMBER(SMALL(Order_Form!$C:$C,1+($C249))),(VLOOKUP(SMALL(Order_Form!$C:$C,1+($C249)),Order_Form!$B:$Q,5,FALSE)),"")</f>
        <v/>
      </c>
      <c r="G249" s="35" t="str">
        <f>IF(ISNUMBER(SMALL(Order_Form!$C:$C,1+($C249))),(VLOOKUP(SMALL(Order_Form!$C:$C,1+($C249)),Order_Form!$B:$Q,6,FALSE)),"")</f>
        <v/>
      </c>
      <c r="H249" s="32" t="str">
        <f>IF(ISNUMBER(SMALL(Order_Form!$C:$C,1+($C249))),(VLOOKUP(SMALL(Order_Form!$C:$C,1+($C249)),Order_Form!$B:$Q,7,FALSE)),"")</f>
        <v/>
      </c>
      <c r="I249" s="15"/>
      <c r="J249" s="15"/>
      <c r="K249" s="35" t="str">
        <f>IF(ISNUMBER(SMALL(Order_Form!$C:$C,1+($C249))),(VLOOKUP(SMALL(Order_Form!$C:$C,1+($C249)),Order_Form!$B:$Q,8,FALSE)),"")</f>
        <v/>
      </c>
      <c r="L249" s="35" t="str">
        <f>IF(ISNUMBER(SMALL(Order_Form!$C:$C,1+($C249))),(VLOOKUP(SMALL(Order_Form!$C:$C,1+($C249)),Order_Form!$B:$Q,9,FALSE)),"")</f>
        <v/>
      </c>
      <c r="M249" s="35" t="str">
        <f>IF(ISNUMBER(SMALL(Order_Form!$C:$C,1+($C249))),(VLOOKUP(SMALL(Order_Form!$C:$C,1+($C249)),Order_Form!$B:$Q,10,FALSE)),"")</f>
        <v/>
      </c>
      <c r="N249" s="35" t="str">
        <f>IF(ISNUMBER(SMALL(Order_Form!$C:$C,1+($C249))),(VLOOKUP(SMALL(Order_Form!$C:$C,1+($C249)),Order_Form!$B:$Q,11,FALSE)),"")</f>
        <v/>
      </c>
      <c r="O249" s="35" t="str">
        <f>IF(ISNUMBER(SMALL(Order_Form!$C:$C,1+($C249))),(VLOOKUP(SMALL(Order_Form!$C:$C,1+($C249)),Order_Form!$B:$Q,12,FALSE)),"")</f>
        <v/>
      </c>
      <c r="P249" s="35" t="str">
        <f>IF(ISNUMBER(SMALL(Order_Form!$C:$C,1+($C249))),(VLOOKUP(SMALL(Order_Form!$C:$C,1+($C249)),Order_Form!$B:$Q,13,FALSE)),"")</f>
        <v/>
      </c>
      <c r="Q249" s="35" t="str">
        <f>IF(ISNUMBER(SMALL(Order_Form!$C:$C,1+($C249))),(VLOOKUP(SMALL(Order_Form!$C:$C,1+($C249)),Order_Form!$B:$Q,14,FALSE)),"")</f>
        <v/>
      </c>
      <c r="R249" s="35" t="str">
        <f>IF(ISNUMBER(SMALL(Order_Form!$C:$C,1+($C249))),(VLOOKUP(SMALL(Order_Form!$C:$C,1+($C249)),Order_Form!$B:$Q,15,FALSE)),"")</f>
        <v/>
      </c>
      <c r="U249" s="14">
        <f t="shared" si="9"/>
        <v>0</v>
      </c>
      <c r="V249" s="14">
        <f t="shared" si="10"/>
        <v>0</v>
      </c>
      <c r="W249" s="14">
        <f t="shared" si="11"/>
        <v>0</v>
      </c>
    </row>
    <row r="250" spans="3:23" ht="22.9" customHeight="1" x14ac:dyDescent="0.2">
      <c r="C250" s="14">
        <v>232</v>
      </c>
      <c r="D250" s="15" t="str">
        <f>IF(ISNUMBER(SMALL(Order_Form!$C:$C,1+($C250))),(VLOOKUP(SMALL(Order_Form!$C:$C,1+($C250)),Order_Form!$B:$Q,3,FALSE)),"")</f>
        <v/>
      </c>
      <c r="E250" s="35" t="str">
        <f>IF(ISNUMBER(SMALL(Order_Form!$C:$C,1+($C250))),(VLOOKUP(SMALL(Order_Form!$C:$C,1+($C250)),Order_Form!$B:$Q,4,FALSE)),"")</f>
        <v/>
      </c>
      <c r="F250" s="35" t="str">
        <f>IF(ISNUMBER(SMALL(Order_Form!$C:$C,1+($C250))),(VLOOKUP(SMALL(Order_Form!$C:$C,1+($C250)),Order_Form!$B:$Q,5,FALSE)),"")</f>
        <v/>
      </c>
      <c r="G250" s="35" t="str">
        <f>IF(ISNUMBER(SMALL(Order_Form!$C:$C,1+($C250))),(VLOOKUP(SMALL(Order_Form!$C:$C,1+($C250)),Order_Form!$B:$Q,6,FALSE)),"")</f>
        <v/>
      </c>
      <c r="H250" s="32" t="str">
        <f>IF(ISNUMBER(SMALL(Order_Form!$C:$C,1+($C250))),(VLOOKUP(SMALL(Order_Form!$C:$C,1+($C250)),Order_Form!$B:$Q,7,FALSE)),"")</f>
        <v/>
      </c>
      <c r="I250" s="15"/>
      <c r="J250" s="15"/>
      <c r="K250" s="35" t="str">
        <f>IF(ISNUMBER(SMALL(Order_Form!$C:$C,1+($C250))),(VLOOKUP(SMALL(Order_Form!$C:$C,1+($C250)),Order_Form!$B:$Q,8,FALSE)),"")</f>
        <v/>
      </c>
      <c r="L250" s="35" t="str">
        <f>IF(ISNUMBER(SMALL(Order_Form!$C:$C,1+($C250))),(VLOOKUP(SMALL(Order_Form!$C:$C,1+($C250)),Order_Form!$B:$Q,9,FALSE)),"")</f>
        <v/>
      </c>
      <c r="M250" s="35" t="str">
        <f>IF(ISNUMBER(SMALL(Order_Form!$C:$C,1+($C250))),(VLOOKUP(SMALL(Order_Form!$C:$C,1+($C250)),Order_Form!$B:$Q,10,FALSE)),"")</f>
        <v/>
      </c>
      <c r="N250" s="35" t="str">
        <f>IF(ISNUMBER(SMALL(Order_Form!$C:$C,1+($C250))),(VLOOKUP(SMALL(Order_Form!$C:$C,1+($C250)),Order_Form!$B:$Q,11,FALSE)),"")</f>
        <v/>
      </c>
      <c r="O250" s="35" t="str">
        <f>IF(ISNUMBER(SMALL(Order_Form!$C:$C,1+($C250))),(VLOOKUP(SMALL(Order_Form!$C:$C,1+($C250)),Order_Form!$B:$Q,12,FALSE)),"")</f>
        <v/>
      </c>
      <c r="P250" s="35" t="str">
        <f>IF(ISNUMBER(SMALL(Order_Form!$C:$C,1+($C250))),(VLOOKUP(SMALL(Order_Form!$C:$C,1+($C250)),Order_Form!$B:$Q,13,FALSE)),"")</f>
        <v/>
      </c>
      <c r="Q250" s="35" t="str">
        <f>IF(ISNUMBER(SMALL(Order_Form!$C:$C,1+($C250))),(VLOOKUP(SMALL(Order_Form!$C:$C,1+($C250)),Order_Form!$B:$Q,14,FALSE)),"")</f>
        <v/>
      </c>
      <c r="R250" s="35" t="str">
        <f>IF(ISNUMBER(SMALL(Order_Form!$C:$C,1+($C250))),(VLOOKUP(SMALL(Order_Form!$C:$C,1+($C250)),Order_Form!$B:$Q,15,FALSE)),"")</f>
        <v/>
      </c>
      <c r="U250" s="14">
        <f t="shared" si="9"/>
        <v>0</v>
      </c>
      <c r="V250" s="14">
        <f t="shared" si="10"/>
        <v>0</v>
      </c>
      <c r="W250" s="14">
        <f t="shared" si="11"/>
        <v>0</v>
      </c>
    </row>
    <row r="251" spans="3:23" ht="22.9" customHeight="1" x14ac:dyDescent="0.2">
      <c r="C251" s="14">
        <v>233</v>
      </c>
      <c r="D251" s="15" t="str">
        <f>IF(ISNUMBER(SMALL(Order_Form!$C:$C,1+($C251))),(VLOOKUP(SMALL(Order_Form!$C:$C,1+($C251)),Order_Form!$B:$Q,3,FALSE)),"")</f>
        <v/>
      </c>
      <c r="E251" s="35" t="str">
        <f>IF(ISNUMBER(SMALL(Order_Form!$C:$C,1+($C251))),(VLOOKUP(SMALL(Order_Form!$C:$C,1+($C251)),Order_Form!$B:$Q,4,FALSE)),"")</f>
        <v/>
      </c>
      <c r="F251" s="35" t="str">
        <f>IF(ISNUMBER(SMALL(Order_Form!$C:$C,1+($C251))),(VLOOKUP(SMALL(Order_Form!$C:$C,1+($C251)),Order_Form!$B:$Q,5,FALSE)),"")</f>
        <v/>
      </c>
      <c r="G251" s="35" t="str">
        <f>IF(ISNUMBER(SMALL(Order_Form!$C:$C,1+($C251))),(VLOOKUP(SMALL(Order_Form!$C:$C,1+($C251)),Order_Form!$B:$Q,6,FALSE)),"")</f>
        <v/>
      </c>
      <c r="H251" s="32" t="str">
        <f>IF(ISNUMBER(SMALL(Order_Form!$C:$C,1+($C251))),(VLOOKUP(SMALL(Order_Form!$C:$C,1+($C251)),Order_Form!$B:$Q,7,FALSE)),"")</f>
        <v/>
      </c>
      <c r="I251" s="15"/>
      <c r="J251" s="15"/>
      <c r="K251" s="35" t="str">
        <f>IF(ISNUMBER(SMALL(Order_Form!$C:$C,1+($C251))),(VLOOKUP(SMALL(Order_Form!$C:$C,1+($C251)),Order_Form!$B:$Q,8,FALSE)),"")</f>
        <v/>
      </c>
      <c r="L251" s="35" t="str">
        <f>IF(ISNUMBER(SMALL(Order_Form!$C:$C,1+($C251))),(VLOOKUP(SMALL(Order_Form!$C:$C,1+($C251)),Order_Form!$B:$Q,9,FALSE)),"")</f>
        <v/>
      </c>
      <c r="M251" s="35" t="str">
        <f>IF(ISNUMBER(SMALL(Order_Form!$C:$C,1+($C251))),(VLOOKUP(SMALL(Order_Form!$C:$C,1+($C251)),Order_Form!$B:$Q,10,FALSE)),"")</f>
        <v/>
      </c>
      <c r="N251" s="35" t="str">
        <f>IF(ISNUMBER(SMALL(Order_Form!$C:$C,1+($C251))),(VLOOKUP(SMALL(Order_Form!$C:$C,1+($C251)),Order_Form!$B:$Q,11,FALSE)),"")</f>
        <v/>
      </c>
      <c r="O251" s="35" t="str">
        <f>IF(ISNUMBER(SMALL(Order_Form!$C:$C,1+($C251))),(VLOOKUP(SMALL(Order_Form!$C:$C,1+($C251)),Order_Form!$B:$Q,12,FALSE)),"")</f>
        <v/>
      </c>
      <c r="P251" s="35" t="str">
        <f>IF(ISNUMBER(SMALL(Order_Form!$C:$C,1+($C251))),(VLOOKUP(SMALL(Order_Form!$C:$C,1+($C251)),Order_Form!$B:$Q,13,FALSE)),"")</f>
        <v/>
      </c>
      <c r="Q251" s="35" t="str">
        <f>IF(ISNUMBER(SMALL(Order_Form!$C:$C,1+($C251))),(VLOOKUP(SMALL(Order_Form!$C:$C,1+($C251)),Order_Form!$B:$Q,14,FALSE)),"")</f>
        <v/>
      </c>
      <c r="R251" s="35" t="str">
        <f>IF(ISNUMBER(SMALL(Order_Form!$C:$C,1+($C251))),(VLOOKUP(SMALL(Order_Form!$C:$C,1+($C251)),Order_Form!$B:$Q,15,FALSE)),"")</f>
        <v/>
      </c>
      <c r="U251" s="14">
        <f t="shared" si="9"/>
        <v>0</v>
      </c>
      <c r="V251" s="14">
        <f t="shared" si="10"/>
        <v>0</v>
      </c>
      <c r="W251" s="14">
        <f t="shared" si="11"/>
        <v>0</v>
      </c>
    </row>
    <row r="252" spans="3:23" ht="22.9" customHeight="1" x14ac:dyDescent="0.2">
      <c r="C252" s="14">
        <v>234</v>
      </c>
      <c r="D252" s="15" t="str">
        <f>IF(ISNUMBER(SMALL(Order_Form!$C:$C,1+($C252))),(VLOOKUP(SMALL(Order_Form!$C:$C,1+($C252)),Order_Form!$B:$Q,3,FALSE)),"")</f>
        <v/>
      </c>
      <c r="E252" s="35" t="str">
        <f>IF(ISNUMBER(SMALL(Order_Form!$C:$C,1+($C252))),(VLOOKUP(SMALL(Order_Form!$C:$C,1+($C252)),Order_Form!$B:$Q,4,FALSE)),"")</f>
        <v/>
      </c>
      <c r="F252" s="35" t="str">
        <f>IF(ISNUMBER(SMALL(Order_Form!$C:$C,1+($C252))),(VLOOKUP(SMALL(Order_Form!$C:$C,1+($C252)),Order_Form!$B:$Q,5,FALSE)),"")</f>
        <v/>
      </c>
      <c r="G252" s="35" t="str">
        <f>IF(ISNUMBER(SMALL(Order_Form!$C:$C,1+($C252))),(VLOOKUP(SMALL(Order_Form!$C:$C,1+($C252)),Order_Form!$B:$Q,6,FALSE)),"")</f>
        <v/>
      </c>
      <c r="H252" s="32" t="str">
        <f>IF(ISNUMBER(SMALL(Order_Form!$C:$C,1+($C252))),(VLOOKUP(SMALL(Order_Form!$C:$C,1+($C252)),Order_Form!$B:$Q,7,FALSE)),"")</f>
        <v/>
      </c>
      <c r="I252" s="15"/>
      <c r="J252" s="15"/>
      <c r="K252" s="35" t="str">
        <f>IF(ISNUMBER(SMALL(Order_Form!$C:$C,1+($C252))),(VLOOKUP(SMALL(Order_Form!$C:$C,1+($C252)),Order_Form!$B:$Q,8,FALSE)),"")</f>
        <v/>
      </c>
      <c r="L252" s="35" t="str">
        <f>IF(ISNUMBER(SMALL(Order_Form!$C:$C,1+($C252))),(VLOOKUP(SMALL(Order_Form!$C:$C,1+($C252)),Order_Form!$B:$Q,9,FALSE)),"")</f>
        <v/>
      </c>
      <c r="M252" s="35" t="str">
        <f>IF(ISNUMBER(SMALL(Order_Form!$C:$C,1+($C252))),(VLOOKUP(SMALL(Order_Form!$C:$C,1+($C252)),Order_Form!$B:$Q,10,FALSE)),"")</f>
        <v/>
      </c>
      <c r="N252" s="35" t="str">
        <f>IF(ISNUMBER(SMALL(Order_Form!$C:$C,1+($C252))),(VLOOKUP(SMALL(Order_Form!$C:$C,1+($C252)),Order_Form!$B:$Q,11,FALSE)),"")</f>
        <v/>
      </c>
      <c r="O252" s="35" t="str">
        <f>IF(ISNUMBER(SMALL(Order_Form!$C:$C,1+($C252))),(VLOOKUP(SMALL(Order_Form!$C:$C,1+($C252)),Order_Form!$B:$Q,12,FALSE)),"")</f>
        <v/>
      </c>
      <c r="P252" s="35" t="str">
        <f>IF(ISNUMBER(SMALL(Order_Form!$C:$C,1+($C252))),(VLOOKUP(SMALL(Order_Form!$C:$C,1+($C252)),Order_Form!$B:$Q,13,FALSE)),"")</f>
        <v/>
      </c>
      <c r="Q252" s="35" t="str">
        <f>IF(ISNUMBER(SMALL(Order_Form!$C:$C,1+($C252))),(VLOOKUP(SMALL(Order_Form!$C:$C,1+($C252)),Order_Form!$B:$Q,14,FALSE)),"")</f>
        <v/>
      </c>
      <c r="R252" s="35" t="str">
        <f>IF(ISNUMBER(SMALL(Order_Form!$C:$C,1+($C252))),(VLOOKUP(SMALL(Order_Form!$C:$C,1+($C252)),Order_Form!$B:$Q,15,FALSE)),"")</f>
        <v/>
      </c>
      <c r="U252" s="14">
        <f t="shared" si="9"/>
        <v>0</v>
      </c>
      <c r="V252" s="14">
        <f t="shared" si="10"/>
        <v>0</v>
      </c>
      <c r="W252" s="14">
        <f t="shared" si="11"/>
        <v>0</v>
      </c>
    </row>
    <row r="253" spans="3:23" ht="22.9" customHeight="1" x14ac:dyDescent="0.2">
      <c r="C253" s="14">
        <v>235</v>
      </c>
      <c r="D253" s="15" t="str">
        <f>IF(ISNUMBER(SMALL(Order_Form!$C:$C,1+($C253))),(VLOOKUP(SMALL(Order_Form!$C:$C,1+($C253)),Order_Form!$B:$Q,3,FALSE)),"")</f>
        <v/>
      </c>
      <c r="E253" s="35" t="str">
        <f>IF(ISNUMBER(SMALL(Order_Form!$C:$C,1+($C253))),(VLOOKUP(SMALL(Order_Form!$C:$C,1+($C253)),Order_Form!$B:$Q,4,FALSE)),"")</f>
        <v/>
      </c>
      <c r="F253" s="35" t="str">
        <f>IF(ISNUMBER(SMALL(Order_Form!$C:$C,1+($C253))),(VLOOKUP(SMALL(Order_Form!$C:$C,1+($C253)),Order_Form!$B:$Q,5,FALSE)),"")</f>
        <v/>
      </c>
      <c r="G253" s="35" t="str">
        <f>IF(ISNUMBER(SMALL(Order_Form!$C:$C,1+($C253))),(VLOOKUP(SMALL(Order_Form!$C:$C,1+($C253)),Order_Form!$B:$Q,6,FALSE)),"")</f>
        <v/>
      </c>
      <c r="H253" s="32" t="str">
        <f>IF(ISNUMBER(SMALL(Order_Form!$C:$C,1+($C253))),(VLOOKUP(SMALL(Order_Form!$C:$C,1+($C253)),Order_Form!$B:$Q,7,FALSE)),"")</f>
        <v/>
      </c>
      <c r="I253" s="15"/>
      <c r="J253" s="15"/>
      <c r="K253" s="35" t="str">
        <f>IF(ISNUMBER(SMALL(Order_Form!$C:$C,1+($C253))),(VLOOKUP(SMALL(Order_Form!$C:$C,1+($C253)),Order_Form!$B:$Q,8,FALSE)),"")</f>
        <v/>
      </c>
      <c r="L253" s="35" t="str">
        <f>IF(ISNUMBER(SMALL(Order_Form!$C:$C,1+($C253))),(VLOOKUP(SMALL(Order_Form!$C:$C,1+($C253)),Order_Form!$B:$Q,9,FALSE)),"")</f>
        <v/>
      </c>
      <c r="M253" s="35" t="str">
        <f>IF(ISNUMBER(SMALL(Order_Form!$C:$C,1+($C253))),(VLOOKUP(SMALL(Order_Form!$C:$C,1+($C253)),Order_Form!$B:$Q,10,FALSE)),"")</f>
        <v/>
      </c>
      <c r="N253" s="35" t="str">
        <f>IF(ISNUMBER(SMALL(Order_Form!$C:$C,1+($C253))),(VLOOKUP(SMALL(Order_Form!$C:$C,1+($C253)),Order_Form!$B:$Q,11,FALSE)),"")</f>
        <v/>
      </c>
      <c r="O253" s="35" t="str">
        <f>IF(ISNUMBER(SMALL(Order_Form!$C:$C,1+($C253))),(VLOOKUP(SMALL(Order_Form!$C:$C,1+($C253)),Order_Form!$B:$Q,12,FALSE)),"")</f>
        <v/>
      </c>
      <c r="P253" s="35" t="str">
        <f>IF(ISNUMBER(SMALL(Order_Form!$C:$C,1+($C253))),(VLOOKUP(SMALL(Order_Form!$C:$C,1+($C253)),Order_Form!$B:$Q,13,FALSE)),"")</f>
        <v/>
      </c>
      <c r="Q253" s="35" t="str">
        <f>IF(ISNUMBER(SMALL(Order_Form!$C:$C,1+($C253))),(VLOOKUP(SMALL(Order_Form!$C:$C,1+($C253)),Order_Form!$B:$Q,14,FALSE)),"")</f>
        <v/>
      </c>
      <c r="R253" s="35" t="str">
        <f>IF(ISNUMBER(SMALL(Order_Form!$C:$C,1+($C253))),(VLOOKUP(SMALL(Order_Form!$C:$C,1+($C253)),Order_Form!$B:$Q,15,FALSE)),"")</f>
        <v/>
      </c>
      <c r="U253" s="14">
        <f t="shared" si="9"/>
        <v>0</v>
      </c>
      <c r="V253" s="14">
        <f t="shared" si="10"/>
        <v>0</v>
      </c>
      <c r="W253" s="14">
        <f t="shared" si="11"/>
        <v>0</v>
      </c>
    </row>
    <row r="254" spans="3:23" ht="22.9" customHeight="1" x14ac:dyDescent="0.2">
      <c r="C254" s="14">
        <v>236</v>
      </c>
      <c r="D254" s="15" t="str">
        <f>IF(ISNUMBER(SMALL(Order_Form!$C:$C,1+($C254))),(VLOOKUP(SMALL(Order_Form!$C:$C,1+($C254)),Order_Form!$B:$Q,3,FALSE)),"")</f>
        <v/>
      </c>
      <c r="E254" s="35" t="str">
        <f>IF(ISNUMBER(SMALL(Order_Form!$C:$C,1+($C254))),(VLOOKUP(SMALL(Order_Form!$C:$C,1+($C254)),Order_Form!$B:$Q,4,FALSE)),"")</f>
        <v/>
      </c>
      <c r="F254" s="35" t="str">
        <f>IF(ISNUMBER(SMALL(Order_Form!$C:$C,1+($C254))),(VLOOKUP(SMALL(Order_Form!$C:$C,1+($C254)),Order_Form!$B:$Q,5,FALSE)),"")</f>
        <v/>
      </c>
      <c r="G254" s="35" t="str">
        <f>IF(ISNUMBER(SMALL(Order_Form!$C:$C,1+($C254))),(VLOOKUP(SMALL(Order_Form!$C:$C,1+($C254)),Order_Form!$B:$Q,6,FALSE)),"")</f>
        <v/>
      </c>
      <c r="H254" s="32" t="str">
        <f>IF(ISNUMBER(SMALL(Order_Form!$C:$C,1+($C254))),(VLOOKUP(SMALL(Order_Form!$C:$C,1+($C254)),Order_Form!$B:$Q,7,FALSE)),"")</f>
        <v/>
      </c>
      <c r="I254" s="15"/>
      <c r="J254" s="15"/>
      <c r="K254" s="35" t="str">
        <f>IF(ISNUMBER(SMALL(Order_Form!$C:$C,1+($C254))),(VLOOKUP(SMALL(Order_Form!$C:$C,1+($C254)),Order_Form!$B:$Q,8,FALSE)),"")</f>
        <v/>
      </c>
      <c r="L254" s="35" t="str">
        <f>IF(ISNUMBER(SMALL(Order_Form!$C:$C,1+($C254))),(VLOOKUP(SMALL(Order_Form!$C:$C,1+($C254)),Order_Form!$B:$Q,9,FALSE)),"")</f>
        <v/>
      </c>
      <c r="M254" s="35" t="str">
        <f>IF(ISNUMBER(SMALL(Order_Form!$C:$C,1+($C254))),(VLOOKUP(SMALL(Order_Form!$C:$C,1+($C254)),Order_Form!$B:$Q,10,FALSE)),"")</f>
        <v/>
      </c>
      <c r="N254" s="35" t="str">
        <f>IF(ISNUMBER(SMALL(Order_Form!$C:$C,1+($C254))),(VLOOKUP(SMALL(Order_Form!$C:$C,1+($C254)),Order_Form!$B:$Q,11,FALSE)),"")</f>
        <v/>
      </c>
      <c r="O254" s="35" t="str">
        <f>IF(ISNUMBER(SMALL(Order_Form!$C:$C,1+($C254))),(VLOOKUP(SMALL(Order_Form!$C:$C,1+($C254)),Order_Form!$B:$Q,12,FALSE)),"")</f>
        <v/>
      </c>
      <c r="P254" s="35" t="str">
        <f>IF(ISNUMBER(SMALL(Order_Form!$C:$C,1+($C254))),(VLOOKUP(SMALL(Order_Form!$C:$C,1+($C254)),Order_Form!$B:$Q,13,FALSE)),"")</f>
        <v/>
      </c>
      <c r="Q254" s="35" t="str">
        <f>IF(ISNUMBER(SMALL(Order_Form!$C:$C,1+($C254))),(VLOOKUP(SMALL(Order_Form!$C:$C,1+($C254)),Order_Form!$B:$Q,14,FALSE)),"")</f>
        <v/>
      </c>
      <c r="R254" s="35" t="str">
        <f>IF(ISNUMBER(SMALL(Order_Form!$C:$C,1+($C254))),(VLOOKUP(SMALL(Order_Form!$C:$C,1+($C254)),Order_Form!$B:$Q,15,FALSE)),"")</f>
        <v/>
      </c>
      <c r="U254" s="14">
        <f t="shared" si="9"/>
        <v>0</v>
      </c>
      <c r="V254" s="14">
        <f t="shared" si="10"/>
        <v>0</v>
      </c>
      <c r="W254" s="14">
        <f t="shared" si="11"/>
        <v>0</v>
      </c>
    </row>
    <row r="255" spans="3:23" ht="22.9" customHeight="1" x14ac:dyDescent="0.2">
      <c r="C255" s="14">
        <v>237</v>
      </c>
      <c r="D255" s="15" t="str">
        <f>IF(ISNUMBER(SMALL(Order_Form!$C:$C,1+($C255))),(VLOOKUP(SMALL(Order_Form!$C:$C,1+($C255)),Order_Form!$B:$Q,3,FALSE)),"")</f>
        <v/>
      </c>
      <c r="E255" s="35" t="str">
        <f>IF(ISNUMBER(SMALL(Order_Form!$C:$C,1+($C255))),(VLOOKUP(SMALL(Order_Form!$C:$C,1+($C255)),Order_Form!$B:$Q,4,FALSE)),"")</f>
        <v/>
      </c>
      <c r="F255" s="35" t="str">
        <f>IF(ISNUMBER(SMALL(Order_Form!$C:$C,1+($C255))),(VLOOKUP(SMALL(Order_Form!$C:$C,1+($C255)),Order_Form!$B:$Q,5,FALSE)),"")</f>
        <v/>
      </c>
      <c r="G255" s="35" t="str">
        <f>IF(ISNUMBER(SMALL(Order_Form!$C:$C,1+($C255))),(VLOOKUP(SMALL(Order_Form!$C:$C,1+($C255)),Order_Form!$B:$Q,6,FALSE)),"")</f>
        <v/>
      </c>
      <c r="H255" s="32" t="str">
        <f>IF(ISNUMBER(SMALL(Order_Form!$C:$C,1+($C255))),(VLOOKUP(SMALL(Order_Form!$C:$C,1+($C255)),Order_Form!$B:$Q,7,FALSE)),"")</f>
        <v/>
      </c>
      <c r="I255" s="15"/>
      <c r="J255" s="15"/>
      <c r="K255" s="35" t="str">
        <f>IF(ISNUMBER(SMALL(Order_Form!$C:$C,1+($C255))),(VLOOKUP(SMALL(Order_Form!$C:$C,1+($C255)),Order_Form!$B:$Q,8,FALSE)),"")</f>
        <v/>
      </c>
      <c r="L255" s="35" t="str">
        <f>IF(ISNUMBER(SMALL(Order_Form!$C:$C,1+($C255))),(VLOOKUP(SMALL(Order_Form!$C:$C,1+($C255)),Order_Form!$B:$Q,9,FALSE)),"")</f>
        <v/>
      </c>
      <c r="M255" s="35" t="str">
        <f>IF(ISNUMBER(SMALL(Order_Form!$C:$C,1+($C255))),(VLOOKUP(SMALL(Order_Form!$C:$C,1+($C255)),Order_Form!$B:$Q,10,FALSE)),"")</f>
        <v/>
      </c>
      <c r="N255" s="35" t="str">
        <f>IF(ISNUMBER(SMALL(Order_Form!$C:$C,1+($C255))),(VLOOKUP(SMALL(Order_Form!$C:$C,1+($C255)),Order_Form!$B:$Q,11,FALSE)),"")</f>
        <v/>
      </c>
      <c r="O255" s="35" t="str">
        <f>IF(ISNUMBER(SMALL(Order_Form!$C:$C,1+($C255))),(VLOOKUP(SMALL(Order_Form!$C:$C,1+($C255)),Order_Form!$B:$Q,12,FALSE)),"")</f>
        <v/>
      </c>
      <c r="P255" s="35" t="str">
        <f>IF(ISNUMBER(SMALL(Order_Form!$C:$C,1+($C255))),(VLOOKUP(SMALL(Order_Form!$C:$C,1+($C255)),Order_Form!$B:$Q,13,FALSE)),"")</f>
        <v/>
      </c>
      <c r="Q255" s="35" t="str">
        <f>IF(ISNUMBER(SMALL(Order_Form!$C:$C,1+($C255))),(VLOOKUP(SMALL(Order_Form!$C:$C,1+($C255)),Order_Form!$B:$Q,14,FALSE)),"")</f>
        <v/>
      </c>
      <c r="R255" s="35" t="str">
        <f>IF(ISNUMBER(SMALL(Order_Form!$C:$C,1+($C255))),(VLOOKUP(SMALL(Order_Form!$C:$C,1+($C255)),Order_Form!$B:$Q,15,FALSE)),"")</f>
        <v/>
      </c>
      <c r="U255" s="14">
        <f t="shared" si="9"/>
        <v>0</v>
      </c>
      <c r="V255" s="14">
        <f t="shared" si="10"/>
        <v>0</v>
      </c>
      <c r="W255" s="14">
        <f t="shared" si="11"/>
        <v>0</v>
      </c>
    </row>
    <row r="256" spans="3:23" ht="22.9" customHeight="1" x14ac:dyDescent="0.2">
      <c r="C256" s="14">
        <v>238</v>
      </c>
      <c r="D256" s="15" t="str">
        <f>IF(ISNUMBER(SMALL(Order_Form!$C:$C,1+($C256))),(VLOOKUP(SMALL(Order_Form!$C:$C,1+($C256)),Order_Form!$B:$Q,3,FALSE)),"")</f>
        <v/>
      </c>
      <c r="E256" s="35" t="str">
        <f>IF(ISNUMBER(SMALL(Order_Form!$C:$C,1+($C256))),(VLOOKUP(SMALL(Order_Form!$C:$C,1+($C256)),Order_Form!$B:$Q,4,FALSE)),"")</f>
        <v/>
      </c>
      <c r="F256" s="35" t="str">
        <f>IF(ISNUMBER(SMALL(Order_Form!$C:$C,1+($C256))),(VLOOKUP(SMALL(Order_Form!$C:$C,1+($C256)),Order_Form!$B:$Q,5,FALSE)),"")</f>
        <v/>
      </c>
      <c r="G256" s="35" t="str">
        <f>IF(ISNUMBER(SMALL(Order_Form!$C:$C,1+($C256))),(VLOOKUP(SMALL(Order_Form!$C:$C,1+($C256)),Order_Form!$B:$Q,6,FALSE)),"")</f>
        <v/>
      </c>
      <c r="H256" s="32" t="str">
        <f>IF(ISNUMBER(SMALL(Order_Form!$C:$C,1+($C256))),(VLOOKUP(SMALL(Order_Form!$C:$C,1+($C256)),Order_Form!$B:$Q,7,FALSE)),"")</f>
        <v/>
      </c>
      <c r="I256" s="15"/>
      <c r="J256" s="15"/>
      <c r="K256" s="35" t="str">
        <f>IF(ISNUMBER(SMALL(Order_Form!$C:$C,1+($C256))),(VLOOKUP(SMALL(Order_Form!$C:$C,1+($C256)),Order_Form!$B:$Q,8,FALSE)),"")</f>
        <v/>
      </c>
      <c r="L256" s="35" t="str">
        <f>IF(ISNUMBER(SMALL(Order_Form!$C:$C,1+($C256))),(VLOOKUP(SMALL(Order_Form!$C:$C,1+($C256)),Order_Form!$B:$Q,9,FALSE)),"")</f>
        <v/>
      </c>
      <c r="M256" s="35" t="str">
        <f>IF(ISNUMBER(SMALL(Order_Form!$C:$C,1+($C256))),(VLOOKUP(SMALL(Order_Form!$C:$C,1+($C256)),Order_Form!$B:$Q,10,FALSE)),"")</f>
        <v/>
      </c>
      <c r="N256" s="35" t="str">
        <f>IF(ISNUMBER(SMALL(Order_Form!$C:$C,1+($C256))),(VLOOKUP(SMALL(Order_Form!$C:$C,1+($C256)),Order_Form!$B:$Q,11,FALSE)),"")</f>
        <v/>
      </c>
      <c r="O256" s="35" t="str">
        <f>IF(ISNUMBER(SMALL(Order_Form!$C:$C,1+($C256))),(VLOOKUP(SMALL(Order_Form!$C:$C,1+($C256)),Order_Form!$B:$Q,12,FALSE)),"")</f>
        <v/>
      </c>
      <c r="P256" s="35" t="str">
        <f>IF(ISNUMBER(SMALL(Order_Form!$C:$C,1+($C256))),(VLOOKUP(SMALL(Order_Form!$C:$C,1+($C256)),Order_Form!$B:$Q,13,FALSE)),"")</f>
        <v/>
      </c>
      <c r="Q256" s="35" t="str">
        <f>IF(ISNUMBER(SMALL(Order_Form!$C:$C,1+($C256))),(VLOOKUP(SMALL(Order_Form!$C:$C,1+($C256)),Order_Form!$B:$Q,14,FALSE)),"")</f>
        <v/>
      </c>
      <c r="R256" s="35" t="str">
        <f>IF(ISNUMBER(SMALL(Order_Form!$C:$C,1+($C256))),(VLOOKUP(SMALL(Order_Form!$C:$C,1+($C256)),Order_Form!$B:$Q,15,FALSE)),"")</f>
        <v/>
      </c>
      <c r="U256" s="14">
        <f t="shared" si="9"/>
        <v>0</v>
      </c>
      <c r="V256" s="14">
        <f t="shared" si="10"/>
        <v>0</v>
      </c>
      <c r="W256" s="14">
        <f t="shared" si="11"/>
        <v>0</v>
      </c>
    </row>
    <row r="257" spans="3:23" ht="22.9" customHeight="1" x14ac:dyDescent="0.2">
      <c r="C257" s="14">
        <v>239</v>
      </c>
      <c r="D257" s="15" t="str">
        <f>IF(ISNUMBER(SMALL(Order_Form!$C:$C,1+($C257))),(VLOOKUP(SMALL(Order_Form!$C:$C,1+($C257)),Order_Form!$B:$Q,3,FALSE)),"")</f>
        <v/>
      </c>
      <c r="E257" s="35" t="str">
        <f>IF(ISNUMBER(SMALL(Order_Form!$C:$C,1+($C257))),(VLOOKUP(SMALL(Order_Form!$C:$C,1+($C257)),Order_Form!$B:$Q,4,FALSE)),"")</f>
        <v/>
      </c>
      <c r="F257" s="35" t="str">
        <f>IF(ISNUMBER(SMALL(Order_Form!$C:$C,1+($C257))),(VLOOKUP(SMALL(Order_Form!$C:$C,1+($C257)),Order_Form!$B:$Q,5,FALSE)),"")</f>
        <v/>
      </c>
      <c r="G257" s="35" t="str">
        <f>IF(ISNUMBER(SMALL(Order_Form!$C:$C,1+($C257))),(VLOOKUP(SMALL(Order_Form!$C:$C,1+($C257)),Order_Form!$B:$Q,6,FALSE)),"")</f>
        <v/>
      </c>
      <c r="H257" s="32" t="str">
        <f>IF(ISNUMBER(SMALL(Order_Form!$C:$C,1+($C257))),(VLOOKUP(SMALL(Order_Form!$C:$C,1+($C257)),Order_Form!$B:$Q,7,FALSE)),"")</f>
        <v/>
      </c>
      <c r="I257" s="15"/>
      <c r="J257" s="15"/>
      <c r="K257" s="35" t="str">
        <f>IF(ISNUMBER(SMALL(Order_Form!$C:$C,1+($C257))),(VLOOKUP(SMALL(Order_Form!$C:$C,1+($C257)),Order_Form!$B:$Q,8,FALSE)),"")</f>
        <v/>
      </c>
      <c r="L257" s="35" t="str">
        <f>IF(ISNUMBER(SMALL(Order_Form!$C:$C,1+($C257))),(VLOOKUP(SMALL(Order_Form!$C:$C,1+($C257)),Order_Form!$B:$Q,9,FALSE)),"")</f>
        <v/>
      </c>
      <c r="M257" s="35" t="str">
        <f>IF(ISNUMBER(SMALL(Order_Form!$C:$C,1+($C257))),(VLOOKUP(SMALL(Order_Form!$C:$C,1+($C257)),Order_Form!$B:$Q,10,FALSE)),"")</f>
        <v/>
      </c>
      <c r="N257" s="35" t="str">
        <f>IF(ISNUMBER(SMALL(Order_Form!$C:$C,1+($C257))),(VLOOKUP(SMALL(Order_Form!$C:$C,1+($C257)),Order_Form!$B:$Q,11,FALSE)),"")</f>
        <v/>
      </c>
      <c r="O257" s="35" t="str">
        <f>IF(ISNUMBER(SMALL(Order_Form!$C:$C,1+($C257))),(VLOOKUP(SMALL(Order_Form!$C:$C,1+($C257)),Order_Form!$B:$Q,12,FALSE)),"")</f>
        <v/>
      </c>
      <c r="P257" s="35" t="str">
        <f>IF(ISNUMBER(SMALL(Order_Form!$C:$C,1+($C257))),(VLOOKUP(SMALL(Order_Form!$C:$C,1+($C257)),Order_Form!$B:$Q,13,FALSE)),"")</f>
        <v/>
      </c>
      <c r="Q257" s="35" t="str">
        <f>IF(ISNUMBER(SMALL(Order_Form!$C:$C,1+($C257))),(VLOOKUP(SMALL(Order_Form!$C:$C,1+($C257)),Order_Form!$B:$Q,14,FALSE)),"")</f>
        <v/>
      </c>
      <c r="R257" s="35" t="str">
        <f>IF(ISNUMBER(SMALL(Order_Form!$C:$C,1+($C257))),(VLOOKUP(SMALL(Order_Form!$C:$C,1+($C257)),Order_Form!$B:$Q,15,FALSE)),"")</f>
        <v/>
      </c>
      <c r="U257" s="14">
        <f t="shared" si="9"/>
        <v>0</v>
      </c>
      <c r="V257" s="14">
        <f t="shared" si="10"/>
        <v>0</v>
      </c>
      <c r="W257" s="14">
        <f t="shared" si="11"/>
        <v>0</v>
      </c>
    </row>
    <row r="258" spans="3:23" ht="22.9" customHeight="1" x14ac:dyDescent="0.2">
      <c r="C258" s="14">
        <v>240</v>
      </c>
      <c r="D258" s="15" t="str">
        <f>IF(ISNUMBER(SMALL(Order_Form!$C:$C,1+($C258))),(VLOOKUP(SMALL(Order_Form!$C:$C,1+($C258)),Order_Form!$B:$Q,3,FALSE)),"")</f>
        <v/>
      </c>
      <c r="E258" s="35" t="str">
        <f>IF(ISNUMBER(SMALL(Order_Form!$C:$C,1+($C258))),(VLOOKUP(SMALL(Order_Form!$C:$C,1+($C258)),Order_Form!$B:$Q,4,FALSE)),"")</f>
        <v/>
      </c>
      <c r="F258" s="35" t="str">
        <f>IF(ISNUMBER(SMALL(Order_Form!$C:$C,1+($C258))),(VLOOKUP(SMALL(Order_Form!$C:$C,1+($C258)),Order_Form!$B:$Q,5,FALSE)),"")</f>
        <v/>
      </c>
      <c r="G258" s="35" t="str">
        <f>IF(ISNUMBER(SMALL(Order_Form!$C:$C,1+($C258))),(VLOOKUP(SMALL(Order_Form!$C:$C,1+($C258)),Order_Form!$B:$Q,6,FALSE)),"")</f>
        <v/>
      </c>
      <c r="H258" s="32" t="str">
        <f>IF(ISNUMBER(SMALL(Order_Form!$C:$C,1+($C258))),(VLOOKUP(SMALL(Order_Form!$C:$C,1+($C258)),Order_Form!$B:$Q,7,FALSE)),"")</f>
        <v/>
      </c>
      <c r="I258" s="15"/>
      <c r="J258" s="15"/>
      <c r="K258" s="35" t="str">
        <f>IF(ISNUMBER(SMALL(Order_Form!$C:$C,1+($C258))),(VLOOKUP(SMALL(Order_Form!$C:$C,1+($C258)),Order_Form!$B:$Q,8,FALSE)),"")</f>
        <v/>
      </c>
      <c r="L258" s="35" t="str">
        <f>IF(ISNUMBER(SMALL(Order_Form!$C:$C,1+($C258))),(VLOOKUP(SMALL(Order_Form!$C:$C,1+($C258)),Order_Form!$B:$Q,9,FALSE)),"")</f>
        <v/>
      </c>
      <c r="M258" s="35" t="str">
        <f>IF(ISNUMBER(SMALL(Order_Form!$C:$C,1+($C258))),(VLOOKUP(SMALL(Order_Form!$C:$C,1+($C258)),Order_Form!$B:$Q,10,FALSE)),"")</f>
        <v/>
      </c>
      <c r="N258" s="35" t="str">
        <f>IF(ISNUMBER(SMALL(Order_Form!$C:$C,1+($C258))),(VLOOKUP(SMALL(Order_Form!$C:$C,1+($C258)),Order_Form!$B:$Q,11,FALSE)),"")</f>
        <v/>
      </c>
      <c r="O258" s="35" t="str">
        <f>IF(ISNUMBER(SMALL(Order_Form!$C:$C,1+($C258))),(VLOOKUP(SMALL(Order_Form!$C:$C,1+($C258)),Order_Form!$B:$Q,12,FALSE)),"")</f>
        <v/>
      </c>
      <c r="P258" s="35" t="str">
        <f>IF(ISNUMBER(SMALL(Order_Form!$C:$C,1+($C258))),(VLOOKUP(SMALL(Order_Form!$C:$C,1+($C258)),Order_Form!$B:$Q,13,FALSE)),"")</f>
        <v/>
      </c>
      <c r="Q258" s="35" t="str">
        <f>IF(ISNUMBER(SMALL(Order_Form!$C:$C,1+($C258))),(VLOOKUP(SMALL(Order_Form!$C:$C,1+($C258)),Order_Form!$B:$Q,14,FALSE)),"")</f>
        <v/>
      </c>
      <c r="R258" s="35" t="str">
        <f>IF(ISNUMBER(SMALL(Order_Form!$C:$C,1+($C258))),(VLOOKUP(SMALL(Order_Form!$C:$C,1+($C258)),Order_Form!$B:$Q,15,FALSE)),"")</f>
        <v/>
      </c>
      <c r="U258" s="14">
        <f t="shared" si="9"/>
        <v>0</v>
      </c>
      <c r="V258" s="14">
        <f t="shared" si="10"/>
        <v>0</v>
      </c>
      <c r="W258" s="14">
        <f t="shared" si="11"/>
        <v>0</v>
      </c>
    </row>
    <row r="259" spans="3:23" ht="22.9" customHeight="1" x14ac:dyDescent="0.2">
      <c r="C259" s="14">
        <v>241</v>
      </c>
      <c r="D259" s="15" t="str">
        <f>IF(ISNUMBER(SMALL(Order_Form!$C:$C,1+($C259))),(VLOOKUP(SMALL(Order_Form!$C:$C,1+($C259)),Order_Form!$B:$Q,3,FALSE)),"")</f>
        <v/>
      </c>
      <c r="E259" s="35" t="str">
        <f>IF(ISNUMBER(SMALL(Order_Form!$C:$C,1+($C259))),(VLOOKUP(SMALL(Order_Form!$C:$C,1+($C259)),Order_Form!$B:$Q,4,FALSE)),"")</f>
        <v/>
      </c>
      <c r="F259" s="35" t="str">
        <f>IF(ISNUMBER(SMALL(Order_Form!$C:$C,1+($C259))),(VLOOKUP(SMALL(Order_Form!$C:$C,1+($C259)),Order_Form!$B:$Q,5,FALSE)),"")</f>
        <v/>
      </c>
      <c r="G259" s="35" t="str">
        <f>IF(ISNUMBER(SMALL(Order_Form!$C:$C,1+($C259))),(VLOOKUP(SMALL(Order_Form!$C:$C,1+($C259)),Order_Form!$B:$Q,6,FALSE)),"")</f>
        <v/>
      </c>
      <c r="H259" s="32" t="str">
        <f>IF(ISNUMBER(SMALL(Order_Form!$C:$C,1+($C259))),(VLOOKUP(SMALL(Order_Form!$C:$C,1+($C259)),Order_Form!$B:$Q,7,FALSE)),"")</f>
        <v/>
      </c>
      <c r="I259" s="15"/>
      <c r="J259" s="15"/>
      <c r="K259" s="35" t="str">
        <f>IF(ISNUMBER(SMALL(Order_Form!$C:$C,1+($C259))),(VLOOKUP(SMALL(Order_Form!$C:$C,1+($C259)),Order_Form!$B:$Q,8,FALSE)),"")</f>
        <v/>
      </c>
      <c r="L259" s="35" t="str">
        <f>IF(ISNUMBER(SMALL(Order_Form!$C:$C,1+($C259))),(VLOOKUP(SMALL(Order_Form!$C:$C,1+($C259)),Order_Form!$B:$Q,9,FALSE)),"")</f>
        <v/>
      </c>
      <c r="M259" s="35" t="str">
        <f>IF(ISNUMBER(SMALL(Order_Form!$C:$C,1+($C259))),(VLOOKUP(SMALL(Order_Form!$C:$C,1+($C259)),Order_Form!$B:$Q,10,FALSE)),"")</f>
        <v/>
      </c>
      <c r="N259" s="35" t="str">
        <f>IF(ISNUMBER(SMALL(Order_Form!$C:$C,1+($C259))),(VLOOKUP(SMALL(Order_Form!$C:$C,1+($C259)),Order_Form!$B:$Q,11,FALSE)),"")</f>
        <v/>
      </c>
      <c r="O259" s="35" t="str">
        <f>IF(ISNUMBER(SMALL(Order_Form!$C:$C,1+($C259))),(VLOOKUP(SMALL(Order_Form!$C:$C,1+($C259)),Order_Form!$B:$Q,12,FALSE)),"")</f>
        <v/>
      </c>
      <c r="P259" s="35" t="str">
        <f>IF(ISNUMBER(SMALL(Order_Form!$C:$C,1+($C259))),(VLOOKUP(SMALL(Order_Form!$C:$C,1+($C259)),Order_Form!$B:$Q,13,FALSE)),"")</f>
        <v/>
      </c>
      <c r="Q259" s="35" t="str">
        <f>IF(ISNUMBER(SMALL(Order_Form!$C:$C,1+($C259))),(VLOOKUP(SMALL(Order_Form!$C:$C,1+($C259)),Order_Form!$B:$Q,14,FALSE)),"")</f>
        <v/>
      </c>
      <c r="R259" s="35" t="str">
        <f>IF(ISNUMBER(SMALL(Order_Form!$C:$C,1+($C259))),(VLOOKUP(SMALL(Order_Form!$C:$C,1+($C259)),Order_Form!$B:$Q,15,FALSE)),"")</f>
        <v/>
      </c>
      <c r="U259" s="14">
        <f t="shared" si="9"/>
        <v>0</v>
      </c>
      <c r="V259" s="14">
        <f t="shared" si="10"/>
        <v>0</v>
      </c>
      <c r="W259" s="14">
        <f t="shared" si="11"/>
        <v>0</v>
      </c>
    </row>
    <row r="260" spans="3:23" ht="22.9" customHeight="1" x14ac:dyDescent="0.2">
      <c r="C260" s="14">
        <v>242</v>
      </c>
      <c r="D260" s="15" t="str">
        <f>IF(ISNUMBER(SMALL(Order_Form!$C:$C,1+($C260))),(VLOOKUP(SMALL(Order_Form!$C:$C,1+($C260)),Order_Form!$B:$Q,3,FALSE)),"")</f>
        <v/>
      </c>
      <c r="E260" s="35" t="str">
        <f>IF(ISNUMBER(SMALL(Order_Form!$C:$C,1+($C260))),(VLOOKUP(SMALL(Order_Form!$C:$C,1+($C260)),Order_Form!$B:$Q,4,FALSE)),"")</f>
        <v/>
      </c>
      <c r="F260" s="35" t="str">
        <f>IF(ISNUMBER(SMALL(Order_Form!$C:$C,1+($C260))),(VLOOKUP(SMALL(Order_Form!$C:$C,1+($C260)),Order_Form!$B:$Q,5,FALSE)),"")</f>
        <v/>
      </c>
      <c r="G260" s="35" t="str">
        <f>IF(ISNUMBER(SMALL(Order_Form!$C:$C,1+($C260))),(VLOOKUP(SMALL(Order_Form!$C:$C,1+($C260)),Order_Form!$B:$Q,6,FALSE)),"")</f>
        <v/>
      </c>
      <c r="H260" s="32" t="str">
        <f>IF(ISNUMBER(SMALL(Order_Form!$C:$C,1+($C260))),(VLOOKUP(SMALL(Order_Form!$C:$C,1+($C260)),Order_Form!$B:$Q,7,FALSE)),"")</f>
        <v/>
      </c>
      <c r="I260" s="15"/>
      <c r="J260" s="15"/>
      <c r="K260" s="35" t="str">
        <f>IF(ISNUMBER(SMALL(Order_Form!$C:$C,1+($C260))),(VLOOKUP(SMALL(Order_Form!$C:$C,1+($C260)),Order_Form!$B:$Q,8,FALSE)),"")</f>
        <v/>
      </c>
      <c r="L260" s="35" t="str">
        <f>IF(ISNUMBER(SMALL(Order_Form!$C:$C,1+($C260))),(VLOOKUP(SMALL(Order_Form!$C:$C,1+($C260)),Order_Form!$B:$Q,9,FALSE)),"")</f>
        <v/>
      </c>
      <c r="M260" s="35" t="str">
        <f>IF(ISNUMBER(SMALL(Order_Form!$C:$C,1+($C260))),(VLOOKUP(SMALL(Order_Form!$C:$C,1+($C260)),Order_Form!$B:$Q,10,FALSE)),"")</f>
        <v/>
      </c>
      <c r="N260" s="35" t="str">
        <f>IF(ISNUMBER(SMALL(Order_Form!$C:$C,1+($C260))),(VLOOKUP(SMALL(Order_Form!$C:$C,1+($C260)),Order_Form!$B:$Q,11,FALSE)),"")</f>
        <v/>
      </c>
      <c r="O260" s="35" t="str">
        <f>IF(ISNUMBER(SMALL(Order_Form!$C:$C,1+($C260))),(VLOOKUP(SMALL(Order_Form!$C:$C,1+($C260)),Order_Form!$B:$Q,12,FALSE)),"")</f>
        <v/>
      </c>
      <c r="P260" s="35" t="str">
        <f>IF(ISNUMBER(SMALL(Order_Form!$C:$C,1+($C260))),(VLOOKUP(SMALL(Order_Form!$C:$C,1+($C260)),Order_Form!$B:$Q,13,FALSE)),"")</f>
        <v/>
      </c>
      <c r="Q260" s="35" t="str">
        <f>IF(ISNUMBER(SMALL(Order_Form!$C:$C,1+($C260))),(VLOOKUP(SMALL(Order_Form!$C:$C,1+($C260)),Order_Form!$B:$Q,14,FALSE)),"")</f>
        <v/>
      </c>
      <c r="R260" s="35" t="str">
        <f>IF(ISNUMBER(SMALL(Order_Form!$C:$C,1+($C260))),(VLOOKUP(SMALL(Order_Form!$C:$C,1+($C260)),Order_Form!$B:$Q,15,FALSE)),"")</f>
        <v/>
      </c>
      <c r="U260" s="14">
        <f t="shared" si="9"/>
        <v>0</v>
      </c>
      <c r="V260" s="14">
        <f t="shared" si="10"/>
        <v>0</v>
      </c>
      <c r="W260" s="14">
        <f t="shared" si="11"/>
        <v>0</v>
      </c>
    </row>
    <row r="261" spans="3:23" ht="22.9" customHeight="1" x14ac:dyDescent="0.2">
      <c r="C261" s="14">
        <v>243</v>
      </c>
      <c r="D261" s="15" t="str">
        <f>IF(ISNUMBER(SMALL(Order_Form!$C:$C,1+($C261))),(VLOOKUP(SMALL(Order_Form!$C:$C,1+($C261)),Order_Form!$B:$Q,3,FALSE)),"")</f>
        <v/>
      </c>
      <c r="E261" s="35" t="str">
        <f>IF(ISNUMBER(SMALL(Order_Form!$C:$C,1+($C261))),(VLOOKUP(SMALL(Order_Form!$C:$C,1+($C261)),Order_Form!$B:$Q,4,FALSE)),"")</f>
        <v/>
      </c>
      <c r="F261" s="35" t="str">
        <f>IF(ISNUMBER(SMALL(Order_Form!$C:$C,1+($C261))),(VLOOKUP(SMALL(Order_Form!$C:$C,1+($C261)),Order_Form!$B:$Q,5,FALSE)),"")</f>
        <v/>
      </c>
      <c r="G261" s="35" t="str">
        <f>IF(ISNUMBER(SMALL(Order_Form!$C:$C,1+($C261))),(VLOOKUP(SMALL(Order_Form!$C:$C,1+($C261)),Order_Form!$B:$Q,6,FALSE)),"")</f>
        <v/>
      </c>
      <c r="H261" s="32" t="str">
        <f>IF(ISNUMBER(SMALL(Order_Form!$C:$C,1+($C261))),(VLOOKUP(SMALL(Order_Form!$C:$C,1+($C261)),Order_Form!$B:$Q,7,FALSE)),"")</f>
        <v/>
      </c>
      <c r="I261" s="15"/>
      <c r="J261" s="15"/>
      <c r="K261" s="35" t="str">
        <f>IF(ISNUMBER(SMALL(Order_Form!$C:$C,1+($C261))),(VLOOKUP(SMALL(Order_Form!$C:$C,1+($C261)),Order_Form!$B:$Q,8,FALSE)),"")</f>
        <v/>
      </c>
      <c r="L261" s="35" t="str">
        <f>IF(ISNUMBER(SMALL(Order_Form!$C:$C,1+($C261))),(VLOOKUP(SMALL(Order_Form!$C:$C,1+($C261)),Order_Form!$B:$Q,9,FALSE)),"")</f>
        <v/>
      </c>
      <c r="M261" s="35" t="str">
        <f>IF(ISNUMBER(SMALL(Order_Form!$C:$C,1+($C261))),(VLOOKUP(SMALL(Order_Form!$C:$C,1+($C261)),Order_Form!$B:$Q,10,FALSE)),"")</f>
        <v/>
      </c>
      <c r="N261" s="35" t="str">
        <f>IF(ISNUMBER(SMALL(Order_Form!$C:$C,1+($C261))),(VLOOKUP(SMALL(Order_Form!$C:$C,1+($C261)),Order_Form!$B:$Q,11,FALSE)),"")</f>
        <v/>
      </c>
      <c r="O261" s="35" t="str">
        <f>IF(ISNUMBER(SMALL(Order_Form!$C:$C,1+($C261))),(VLOOKUP(SMALL(Order_Form!$C:$C,1+($C261)),Order_Form!$B:$Q,12,FALSE)),"")</f>
        <v/>
      </c>
      <c r="P261" s="35" t="str">
        <f>IF(ISNUMBER(SMALL(Order_Form!$C:$C,1+($C261))),(VLOOKUP(SMALL(Order_Form!$C:$C,1+($C261)),Order_Form!$B:$Q,13,FALSE)),"")</f>
        <v/>
      </c>
      <c r="Q261" s="35" t="str">
        <f>IF(ISNUMBER(SMALL(Order_Form!$C:$C,1+($C261))),(VLOOKUP(SMALL(Order_Form!$C:$C,1+($C261)),Order_Form!$B:$Q,14,FALSE)),"")</f>
        <v/>
      </c>
      <c r="R261" s="35" t="str">
        <f>IF(ISNUMBER(SMALL(Order_Form!$C:$C,1+($C261))),(VLOOKUP(SMALL(Order_Form!$C:$C,1+($C261)),Order_Form!$B:$Q,15,FALSE)),"")</f>
        <v/>
      </c>
      <c r="U261" s="14">
        <f t="shared" si="9"/>
        <v>0</v>
      </c>
      <c r="V261" s="14">
        <f t="shared" si="10"/>
        <v>0</v>
      </c>
      <c r="W261" s="14">
        <f t="shared" si="11"/>
        <v>0</v>
      </c>
    </row>
    <row r="262" spans="3:23" ht="22.9" customHeight="1" x14ac:dyDescent="0.2">
      <c r="C262" s="14">
        <v>244</v>
      </c>
      <c r="D262" s="15" t="str">
        <f>IF(ISNUMBER(SMALL(Order_Form!$C:$C,1+($C262))),(VLOOKUP(SMALL(Order_Form!$C:$C,1+($C262)),Order_Form!$B:$Q,3,FALSE)),"")</f>
        <v/>
      </c>
      <c r="E262" s="35" t="str">
        <f>IF(ISNUMBER(SMALL(Order_Form!$C:$C,1+($C262))),(VLOOKUP(SMALL(Order_Form!$C:$C,1+($C262)),Order_Form!$B:$Q,4,FALSE)),"")</f>
        <v/>
      </c>
      <c r="F262" s="35" t="str">
        <f>IF(ISNUMBER(SMALL(Order_Form!$C:$C,1+($C262))),(VLOOKUP(SMALL(Order_Form!$C:$C,1+($C262)),Order_Form!$B:$Q,5,FALSE)),"")</f>
        <v/>
      </c>
      <c r="G262" s="35" t="str">
        <f>IF(ISNUMBER(SMALL(Order_Form!$C:$C,1+($C262))),(VLOOKUP(SMALL(Order_Form!$C:$C,1+($C262)),Order_Form!$B:$Q,6,FALSE)),"")</f>
        <v/>
      </c>
      <c r="H262" s="32" t="str">
        <f>IF(ISNUMBER(SMALL(Order_Form!$C:$C,1+($C262))),(VLOOKUP(SMALL(Order_Form!$C:$C,1+($C262)),Order_Form!$B:$Q,7,FALSE)),"")</f>
        <v/>
      </c>
      <c r="I262" s="15"/>
      <c r="J262" s="15"/>
      <c r="K262" s="35" t="str">
        <f>IF(ISNUMBER(SMALL(Order_Form!$C:$C,1+($C262))),(VLOOKUP(SMALL(Order_Form!$C:$C,1+($C262)),Order_Form!$B:$Q,8,FALSE)),"")</f>
        <v/>
      </c>
      <c r="L262" s="35" t="str">
        <f>IF(ISNUMBER(SMALL(Order_Form!$C:$C,1+($C262))),(VLOOKUP(SMALL(Order_Form!$C:$C,1+($C262)),Order_Form!$B:$Q,9,FALSE)),"")</f>
        <v/>
      </c>
      <c r="M262" s="35" t="str">
        <f>IF(ISNUMBER(SMALL(Order_Form!$C:$C,1+($C262))),(VLOOKUP(SMALL(Order_Form!$C:$C,1+($C262)),Order_Form!$B:$Q,10,FALSE)),"")</f>
        <v/>
      </c>
      <c r="N262" s="35" t="str">
        <f>IF(ISNUMBER(SMALL(Order_Form!$C:$C,1+($C262))),(VLOOKUP(SMALL(Order_Form!$C:$C,1+($C262)),Order_Form!$B:$Q,11,FALSE)),"")</f>
        <v/>
      </c>
      <c r="O262" s="35" t="str">
        <f>IF(ISNUMBER(SMALL(Order_Form!$C:$C,1+($C262))),(VLOOKUP(SMALL(Order_Form!$C:$C,1+($C262)),Order_Form!$B:$Q,12,FALSE)),"")</f>
        <v/>
      </c>
      <c r="P262" s="35" t="str">
        <f>IF(ISNUMBER(SMALL(Order_Form!$C:$C,1+($C262))),(VLOOKUP(SMALL(Order_Form!$C:$C,1+($C262)),Order_Form!$B:$Q,13,FALSE)),"")</f>
        <v/>
      </c>
      <c r="Q262" s="35" t="str">
        <f>IF(ISNUMBER(SMALL(Order_Form!$C:$C,1+($C262))),(VLOOKUP(SMALL(Order_Form!$C:$C,1+($C262)),Order_Form!$B:$Q,14,FALSE)),"")</f>
        <v/>
      </c>
      <c r="R262" s="35" t="str">
        <f>IF(ISNUMBER(SMALL(Order_Form!$C:$C,1+($C262))),(VLOOKUP(SMALL(Order_Form!$C:$C,1+($C262)),Order_Form!$B:$Q,15,FALSE)),"")</f>
        <v/>
      </c>
      <c r="U262" s="14">
        <f t="shared" si="9"/>
        <v>0</v>
      </c>
      <c r="V262" s="14">
        <f t="shared" si="10"/>
        <v>0</v>
      </c>
      <c r="W262" s="14">
        <f t="shared" si="11"/>
        <v>0</v>
      </c>
    </row>
    <row r="263" spans="3:23" ht="22.9" customHeight="1" x14ac:dyDescent="0.2">
      <c r="C263" s="14">
        <v>245</v>
      </c>
      <c r="D263" s="15" t="str">
        <f>IF(ISNUMBER(SMALL(Order_Form!$C:$C,1+($C263))),(VLOOKUP(SMALL(Order_Form!$C:$C,1+($C263)),Order_Form!$B:$Q,3,FALSE)),"")</f>
        <v/>
      </c>
      <c r="E263" s="35" t="str">
        <f>IF(ISNUMBER(SMALL(Order_Form!$C:$C,1+($C263))),(VLOOKUP(SMALL(Order_Form!$C:$C,1+($C263)),Order_Form!$B:$Q,4,FALSE)),"")</f>
        <v/>
      </c>
      <c r="F263" s="35" t="str">
        <f>IF(ISNUMBER(SMALL(Order_Form!$C:$C,1+($C263))),(VLOOKUP(SMALL(Order_Form!$C:$C,1+($C263)),Order_Form!$B:$Q,5,FALSE)),"")</f>
        <v/>
      </c>
      <c r="G263" s="35" t="str">
        <f>IF(ISNUMBER(SMALL(Order_Form!$C:$C,1+($C263))),(VLOOKUP(SMALL(Order_Form!$C:$C,1+($C263)),Order_Form!$B:$Q,6,FALSE)),"")</f>
        <v/>
      </c>
      <c r="H263" s="32" t="str">
        <f>IF(ISNUMBER(SMALL(Order_Form!$C:$C,1+($C263))),(VLOOKUP(SMALL(Order_Form!$C:$C,1+($C263)),Order_Form!$B:$Q,7,FALSE)),"")</f>
        <v/>
      </c>
      <c r="I263" s="15"/>
      <c r="J263" s="15"/>
      <c r="K263" s="35" t="str">
        <f>IF(ISNUMBER(SMALL(Order_Form!$C:$C,1+($C263))),(VLOOKUP(SMALL(Order_Form!$C:$C,1+($C263)),Order_Form!$B:$Q,8,FALSE)),"")</f>
        <v/>
      </c>
      <c r="L263" s="35" t="str">
        <f>IF(ISNUMBER(SMALL(Order_Form!$C:$C,1+($C263))),(VLOOKUP(SMALL(Order_Form!$C:$C,1+($C263)),Order_Form!$B:$Q,9,FALSE)),"")</f>
        <v/>
      </c>
      <c r="M263" s="35" t="str">
        <f>IF(ISNUMBER(SMALL(Order_Form!$C:$C,1+($C263))),(VLOOKUP(SMALL(Order_Form!$C:$C,1+($C263)),Order_Form!$B:$Q,10,FALSE)),"")</f>
        <v/>
      </c>
      <c r="N263" s="35" t="str">
        <f>IF(ISNUMBER(SMALL(Order_Form!$C:$C,1+($C263))),(VLOOKUP(SMALL(Order_Form!$C:$C,1+($C263)),Order_Form!$B:$Q,11,FALSE)),"")</f>
        <v/>
      </c>
      <c r="O263" s="35" t="str">
        <f>IF(ISNUMBER(SMALL(Order_Form!$C:$C,1+($C263))),(VLOOKUP(SMALL(Order_Form!$C:$C,1+($C263)),Order_Form!$B:$Q,12,FALSE)),"")</f>
        <v/>
      </c>
      <c r="P263" s="35" t="str">
        <f>IF(ISNUMBER(SMALL(Order_Form!$C:$C,1+($C263))),(VLOOKUP(SMALL(Order_Form!$C:$C,1+($C263)),Order_Form!$B:$Q,13,FALSE)),"")</f>
        <v/>
      </c>
      <c r="Q263" s="35" t="str">
        <f>IF(ISNUMBER(SMALL(Order_Form!$C:$C,1+($C263))),(VLOOKUP(SMALL(Order_Form!$C:$C,1+($C263)),Order_Form!$B:$Q,14,FALSE)),"")</f>
        <v/>
      </c>
      <c r="R263" s="35" t="str">
        <f>IF(ISNUMBER(SMALL(Order_Form!$C:$C,1+($C263))),(VLOOKUP(SMALL(Order_Form!$C:$C,1+($C263)),Order_Form!$B:$Q,15,FALSE)),"")</f>
        <v/>
      </c>
      <c r="U263" s="14">
        <f t="shared" si="9"/>
        <v>0</v>
      </c>
      <c r="V263" s="14">
        <f t="shared" si="10"/>
        <v>0</v>
      </c>
      <c r="W263" s="14">
        <f t="shared" si="11"/>
        <v>0</v>
      </c>
    </row>
    <row r="264" spans="3:23" ht="22.9" customHeight="1" x14ac:dyDescent="0.2">
      <c r="C264" s="14">
        <v>246</v>
      </c>
      <c r="D264" s="15" t="str">
        <f>IF(ISNUMBER(SMALL(Order_Form!$C:$C,1+($C264))),(VLOOKUP(SMALL(Order_Form!$C:$C,1+($C264)),Order_Form!$B:$Q,3,FALSE)),"")</f>
        <v/>
      </c>
      <c r="E264" s="35" t="str">
        <f>IF(ISNUMBER(SMALL(Order_Form!$C:$C,1+($C264))),(VLOOKUP(SMALL(Order_Form!$C:$C,1+($C264)),Order_Form!$B:$Q,4,FALSE)),"")</f>
        <v/>
      </c>
      <c r="F264" s="35" t="str">
        <f>IF(ISNUMBER(SMALL(Order_Form!$C:$C,1+($C264))),(VLOOKUP(SMALL(Order_Form!$C:$C,1+($C264)),Order_Form!$B:$Q,5,FALSE)),"")</f>
        <v/>
      </c>
      <c r="G264" s="35" t="str">
        <f>IF(ISNUMBER(SMALL(Order_Form!$C:$C,1+($C264))),(VLOOKUP(SMALL(Order_Form!$C:$C,1+($C264)),Order_Form!$B:$Q,6,FALSE)),"")</f>
        <v/>
      </c>
      <c r="H264" s="32" t="str">
        <f>IF(ISNUMBER(SMALL(Order_Form!$C:$C,1+($C264))),(VLOOKUP(SMALL(Order_Form!$C:$C,1+($C264)),Order_Form!$B:$Q,7,FALSE)),"")</f>
        <v/>
      </c>
      <c r="I264" s="15"/>
      <c r="J264" s="15"/>
      <c r="K264" s="35" t="str">
        <f>IF(ISNUMBER(SMALL(Order_Form!$C:$C,1+($C264))),(VLOOKUP(SMALL(Order_Form!$C:$C,1+($C264)),Order_Form!$B:$Q,8,FALSE)),"")</f>
        <v/>
      </c>
      <c r="L264" s="35" t="str">
        <f>IF(ISNUMBER(SMALL(Order_Form!$C:$C,1+($C264))),(VLOOKUP(SMALL(Order_Form!$C:$C,1+($C264)),Order_Form!$B:$Q,9,FALSE)),"")</f>
        <v/>
      </c>
      <c r="M264" s="35" t="str">
        <f>IF(ISNUMBER(SMALL(Order_Form!$C:$C,1+($C264))),(VLOOKUP(SMALL(Order_Form!$C:$C,1+($C264)),Order_Form!$B:$Q,10,FALSE)),"")</f>
        <v/>
      </c>
      <c r="N264" s="35" t="str">
        <f>IF(ISNUMBER(SMALL(Order_Form!$C:$C,1+($C264))),(VLOOKUP(SMALL(Order_Form!$C:$C,1+($C264)),Order_Form!$B:$Q,11,FALSE)),"")</f>
        <v/>
      </c>
      <c r="O264" s="35" t="str">
        <f>IF(ISNUMBER(SMALL(Order_Form!$C:$C,1+($C264))),(VLOOKUP(SMALL(Order_Form!$C:$C,1+($C264)),Order_Form!$B:$Q,12,FALSE)),"")</f>
        <v/>
      </c>
      <c r="P264" s="35" t="str">
        <f>IF(ISNUMBER(SMALL(Order_Form!$C:$C,1+($C264))),(VLOOKUP(SMALL(Order_Form!$C:$C,1+($C264)),Order_Form!$B:$Q,13,FALSE)),"")</f>
        <v/>
      </c>
      <c r="Q264" s="35" t="str">
        <f>IF(ISNUMBER(SMALL(Order_Form!$C:$C,1+($C264))),(VLOOKUP(SMALL(Order_Form!$C:$C,1+($C264)),Order_Form!$B:$Q,14,FALSE)),"")</f>
        <v/>
      </c>
      <c r="R264" s="35" t="str">
        <f>IF(ISNUMBER(SMALL(Order_Form!$C:$C,1+($C264))),(VLOOKUP(SMALL(Order_Form!$C:$C,1+($C264)),Order_Form!$B:$Q,15,FALSE)),"")</f>
        <v/>
      </c>
      <c r="U264" s="14">
        <f t="shared" si="9"/>
        <v>0</v>
      </c>
      <c r="V264" s="14">
        <f t="shared" si="10"/>
        <v>0</v>
      </c>
      <c r="W264" s="14">
        <f t="shared" si="11"/>
        <v>0</v>
      </c>
    </row>
    <row r="265" spans="3:23" ht="22.9" customHeight="1" x14ac:dyDescent="0.2">
      <c r="C265" s="14">
        <v>247</v>
      </c>
      <c r="D265" s="15" t="str">
        <f>IF(ISNUMBER(SMALL(Order_Form!$C:$C,1+($C265))),(VLOOKUP(SMALL(Order_Form!$C:$C,1+($C265)),Order_Form!$B:$Q,3,FALSE)),"")</f>
        <v/>
      </c>
      <c r="E265" s="35" t="str">
        <f>IF(ISNUMBER(SMALL(Order_Form!$C:$C,1+($C265))),(VLOOKUP(SMALL(Order_Form!$C:$C,1+($C265)),Order_Form!$B:$Q,4,FALSE)),"")</f>
        <v/>
      </c>
      <c r="F265" s="35" t="str">
        <f>IF(ISNUMBER(SMALL(Order_Form!$C:$C,1+($C265))),(VLOOKUP(SMALL(Order_Form!$C:$C,1+($C265)),Order_Form!$B:$Q,5,FALSE)),"")</f>
        <v/>
      </c>
      <c r="G265" s="35" t="str">
        <f>IF(ISNUMBER(SMALL(Order_Form!$C:$C,1+($C265))),(VLOOKUP(SMALL(Order_Form!$C:$C,1+($C265)),Order_Form!$B:$Q,6,FALSE)),"")</f>
        <v/>
      </c>
      <c r="H265" s="32" t="str">
        <f>IF(ISNUMBER(SMALL(Order_Form!$C:$C,1+($C265))),(VLOOKUP(SMALL(Order_Form!$C:$C,1+($C265)),Order_Form!$B:$Q,7,FALSE)),"")</f>
        <v/>
      </c>
      <c r="I265" s="15"/>
      <c r="J265" s="15"/>
      <c r="K265" s="35" t="str">
        <f>IF(ISNUMBER(SMALL(Order_Form!$C:$C,1+($C265))),(VLOOKUP(SMALL(Order_Form!$C:$C,1+($C265)),Order_Form!$B:$Q,8,FALSE)),"")</f>
        <v/>
      </c>
      <c r="L265" s="35" t="str">
        <f>IF(ISNUMBER(SMALL(Order_Form!$C:$C,1+($C265))),(VLOOKUP(SMALL(Order_Form!$C:$C,1+($C265)),Order_Form!$B:$Q,9,FALSE)),"")</f>
        <v/>
      </c>
      <c r="M265" s="35" t="str">
        <f>IF(ISNUMBER(SMALL(Order_Form!$C:$C,1+($C265))),(VLOOKUP(SMALL(Order_Form!$C:$C,1+($C265)),Order_Form!$B:$Q,10,FALSE)),"")</f>
        <v/>
      </c>
      <c r="N265" s="35" t="str">
        <f>IF(ISNUMBER(SMALL(Order_Form!$C:$C,1+($C265))),(VLOOKUP(SMALL(Order_Form!$C:$C,1+($C265)),Order_Form!$B:$Q,11,FALSE)),"")</f>
        <v/>
      </c>
      <c r="O265" s="35" t="str">
        <f>IF(ISNUMBER(SMALL(Order_Form!$C:$C,1+($C265))),(VLOOKUP(SMALL(Order_Form!$C:$C,1+($C265)),Order_Form!$B:$Q,12,FALSE)),"")</f>
        <v/>
      </c>
      <c r="P265" s="35" t="str">
        <f>IF(ISNUMBER(SMALL(Order_Form!$C:$C,1+($C265))),(VLOOKUP(SMALL(Order_Form!$C:$C,1+($C265)),Order_Form!$B:$Q,13,FALSE)),"")</f>
        <v/>
      </c>
      <c r="Q265" s="35" t="str">
        <f>IF(ISNUMBER(SMALL(Order_Form!$C:$C,1+($C265))),(VLOOKUP(SMALL(Order_Form!$C:$C,1+($C265)),Order_Form!$B:$Q,14,FALSE)),"")</f>
        <v/>
      </c>
      <c r="R265" s="35" t="str">
        <f>IF(ISNUMBER(SMALL(Order_Form!$C:$C,1+($C265))),(VLOOKUP(SMALL(Order_Form!$C:$C,1+($C265)),Order_Form!$B:$Q,15,FALSE)),"")</f>
        <v/>
      </c>
      <c r="U265" s="14">
        <f t="shared" si="9"/>
        <v>0</v>
      </c>
      <c r="V265" s="14">
        <f t="shared" si="10"/>
        <v>0</v>
      </c>
      <c r="W265" s="14">
        <f t="shared" si="11"/>
        <v>0</v>
      </c>
    </row>
    <row r="266" spans="3:23" ht="22.9" customHeight="1" x14ac:dyDescent="0.2">
      <c r="C266" s="14">
        <v>248</v>
      </c>
      <c r="D266" s="15" t="str">
        <f>IF(ISNUMBER(SMALL(Order_Form!$C:$C,1+($C266))),(VLOOKUP(SMALL(Order_Form!$C:$C,1+($C266)),Order_Form!$B:$Q,3,FALSE)),"")</f>
        <v/>
      </c>
      <c r="E266" s="35" t="str">
        <f>IF(ISNUMBER(SMALL(Order_Form!$C:$C,1+($C266))),(VLOOKUP(SMALL(Order_Form!$C:$C,1+($C266)),Order_Form!$B:$Q,4,FALSE)),"")</f>
        <v/>
      </c>
      <c r="F266" s="35" t="str">
        <f>IF(ISNUMBER(SMALL(Order_Form!$C:$C,1+($C266))),(VLOOKUP(SMALL(Order_Form!$C:$C,1+($C266)),Order_Form!$B:$Q,5,FALSE)),"")</f>
        <v/>
      </c>
      <c r="G266" s="35" t="str">
        <f>IF(ISNUMBER(SMALL(Order_Form!$C:$C,1+($C266))),(VLOOKUP(SMALL(Order_Form!$C:$C,1+($C266)),Order_Form!$B:$Q,6,FALSE)),"")</f>
        <v/>
      </c>
      <c r="H266" s="32" t="str">
        <f>IF(ISNUMBER(SMALL(Order_Form!$C:$C,1+($C266))),(VLOOKUP(SMALL(Order_Form!$C:$C,1+($C266)),Order_Form!$B:$Q,7,FALSE)),"")</f>
        <v/>
      </c>
      <c r="I266" s="15"/>
      <c r="J266" s="15"/>
      <c r="K266" s="35" t="str">
        <f>IF(ISNUMBER(SMALL(Order_Form!$C:$C,1+($C266))),(VLOOKUP(SMALL(Order_Form!$C:$C,1+($C266)),Order_Form!$B:$Q,8,FALSE)),"")</f>
        <v/>
      </c>
      <c r="L266" s="35" t="str">
        <f>IF(ISNUMBER(SMALL(Order_Form!$C:$C,1+($C266))),(VLOOKUP(SMALL(Order_Form!$C:$C,1+($C266)),Order_Form!$B:$Q,9,FALSE)),"")</f>
        <v/>
      </c>
      <c r="M266" s="35" t="str">
        <f>IF(ISNUMBER(SMALL(Order_Form!$C:$C,1+($C266))),(VLOOKUP(SMALL(Order_Form!$C:$C,1+($C266)),Order_Form!$B:$Q,10,FALSE)),"")</f>
        <v/>
      </c>
      <c r="N266" s="35" t="str">
        <f>IF(ISNUMBER(SMALL(Order_Form!$C:$C,1+($C266))),(VLOOKUP(SMALL(Order_Form!$C:$C,1+($C266)),Order_Form!$B:$Q,11,FALSE)),"")</f>
        <v/>
      </c>
      <c r="O266" s="35" t="str">
        <f>IF(ISNUMBER(SMALL(Order_Form!$C:$C,1+($C266))),(VLOOKUP(SMALL(Order_Form!$C:$C,1+($C266)),Order_Form!$B:$Q,12,FALSE)),"")</f>
        <v/>
      </c>
      <c r="P266" s="35" t="str">
        <f>IF(ISNUMBER(SMALL(Order_Form!$C:$C,1+($C266))),(VLOOKUP(SMALL(Order_Form!$C:$C,1+($C266)),Order_Form!$B:$Q,13,FALSE)),"")</f>
        <v/>
      </c>
      <c r="Q266" s="35" t="str">
        <f>IF(ISNUMBER(SMALL(Order_Form!$C:$C,1+($C266))),(VLOOKUP(SMALL(Order_Form!$C:$C,1+($C266)),Order_Form!$B:$Q,14,FALSE)),"")</f>
        <v/>
      </c>
      <c r="R266" s="35" t="str">
        <f>IF(ISNUMBER(SMALL(Order_Form!$C:$C,1+($C266))),(VLOOKUP(SMALL(Order_Form!$C:$C,1+($C266)),Order_Form!$B:$Q,15,FALSE)),"")</f>
        <v/>
      </c>
      <c r="U266" s="14">
        <f t="shared" si="9"/>
        <v>0</v>
      </c>
      <c r="V266" s="14">
        <f t="shared" si="10"/>
        <v>0</v>
      </c>
      <c r="W266" s="14">
        <f t="shared" si="11"/>
        <v>0</v>
      </c>
    </row>
    <row r="267" spans="3:23" ht="22.9" customHeight="1" x14ac:dyDescent="0.2">
      <c r="C267" s="14">
        <v>249</v>
      </c>
      <c r="D267" s="15" t="str">
        <f>IF(ISNUMBER(SMALL(Order_Form!$C:$C,1+($C267))),(VLOOKUP(SMALL(Order_Form!$C:$C,1+($C267)),Order_Form!$B:$Q,3,FALSE)),"")</f>
        <v/>
      </c>
      <c r="E267" s="35" t="str">
        <f>IF(ISNUMBER(SMALL(Order_Form!$C:$C,1+($C267))),(VLOOKUP(SMALL(Order_Form!$C:$C,1+($C267)),Order_Form!$B:$Q,4,FALSE)),"")</f>
        <v/>
      </c>
      <c r="F267" s="35" t="str">
        <f>IF(ISNUMBER(SMALL(Order_Form!$C:$C,1+($C267))),(VLOOKUP(SMALL(Order_Form!$C:$C,1+($C267)),Order_Form!$B:$Q,5,FALSE)),"")</f>
        <v/>
      </c>
      <c r="G267" s="35" t="str">
        <f>IF(ISNUMBER(SMALL(Order_Form!$C:$C,1+($C267))),(VLOOKUP(SMALL(Order_Form!$C:$C,1+($C267)),Order_Form!$B:$Q,6,FALSE)),"")</f>
        <v/>
      </c>
      <c r="H267" s="32" t="str">
        <f>IF(ISNUMBER(SMALL(Order_Form!$C:$C,1+($C267))),(VLOOKUP(SMALL(Order_Form!$C:$C,1+($C267)),Order_Form!$B:$Q,7,FALSE)),"")</f>
        <v/>
      </c>
      <c r="I267" s="15"/>
      <c r="J267" s="15"/>
      <c r="K267" s="35" t="str">
        <f>IF(ISNUMBER(SMALL(Order_Form!$C:$C,1+($C267))),(VLOOKUP(SMALL(Order_Form!$C:$C,1+($C267)),Order_Form!$B:$Q,8,FALSE)),"")</f>
        <v/>
      </c>
      <c r="L267" s="35" t="str">
        <f>IF(ISNUMBER(SMALL(Order_Form!$C:$C,1+($C267))),(VLOOKUP(SMALL(Order_Form!$C:$C,1+($C267)),Order_Form!$B:$Q,9,FALSE)),"")</f>
        <v/>
      </c>
      <c r="M267" s="35" t="str">
        <f>IF(ISNUMBER(SMALL(Order_Form!$C:$C,1+($C267))),(VLOOKUP(SMALL(Order_Form!$C:$C,1+($C267)),Order_Form!$B:$Q,10,FALSE)),"")</f>
        <v/>
      </c>
      <c r="N267" s="35" t="str">
        <f>IF(ISNUMBER(SMALL(Order_Form!$C:$C,1+($C267))),(VLOOKUP(SMALL(Order_Form!$C:$C,1+($C267)),Order_Form!$B:$Q,11,FALSE)),"")</f>
        <v/>
      </c>
      <c r="O267" s="35" t="str">
        <f>IF(ISNUMBER(SMALL(Order_Form!$C:$C,1+($C267))),(VLOOKUP(SMALL(Order_Form!$C:$C,1+($C267)),Order_Form!$B:$Q,12,FALSE)),"")</f>
        <v/>
      </c>
      <c r="P267" s="35" t="str">
        <f>IF(ISNUMBER(SMALL(Order_Form!$C:$C,1+($C267))),(VLOOKUP(SMALL(Order_Form!$C:$C,1+($C267)),Order_Form!$B:$Q,13,FALSE)),"")</f>
        <v/>
      </c>
      <c r="Q267" s="35" t="str">
        <f>IF(ISNUMBER(SMALL(Order_Form!$C:$C,1+($C267))),(VLOOKUP(SMALL(Order_Form!$C:$C,1+($C267)),Order_Form!$B:$Q,14,FALSE)),"")</f>
        <v/>
      </c>
      <c r="R267" s="35" t="str">
        <f>IF(ISNUMBER(SMALL(Order_Form!$C:$C,1+($C267))),(VLOOKUP(SMALL(Order_Form!$C:$C,1+($C267)),Order_Form!$B:$Q,15,FALSE)),"")</f>
        <v/>
      </c>
      <c r="U267" s="14">
        <f t="shared" si="9"/>
        <v>0</v>
      </c>
      <c r="V267" s="14">
        <f t="shared" si="10"/>
        <v>0</v>
      </c>
      <c r="W267" s="14">
        <f t="shared" si="11"/>
        <v>0</v>
      </c>
    </row>
    <row r="268" spans="3:23" ht="22.9" customHeight="1" x14ac:dyDescent="0.2">
      <c r="C268" s="14">
        <v>250</v>
      </c>
      <c r="D268" s="15" t="str">
        <f>IF(ISNUMBER(SMALL(Order_Form!$C:$C,1+($C268))),(VLOOKUP(SMALL(Order_Form!$C:$C,1+($C268)),Order_Form!$B:$Q,3,FALSE)),"")</f>
        <v/>
      </c>
      <c r="E268" s="35" t="str">
        <f>IF(ISNUMBER(SMALL(Order_Form!$C:$C,1+($C268))),(VLOOKUP(SMALL(Order_Form!$C:$C,1+($C268)),Order_Form!$B:$Q,4,FALSE)),"")</f>
        <v/>
      </c>
      <c r="F268" s="35" t="str">
        <f>IF(ISNUMBER(SMALL(Order_Form!$C:$C,1+($C268))),(VLOOKUP(SMALL(Order_Form!$C:$C,1+($C268)),Order_Form!$B:$Q,5,FALSE)),"")</f>
        <v/>
      </c>
      <c r="G268" s="35" t="str">
        <f>IF(ISNUMBER(SMALL(Order_Form!$C:$C,1+($C268))),(VLOOKUP(SMALL(Order_Form!$C:$C,1+($C268)),Order_Form!$B:$Q,6,FALSE)),"")</f>
        <v/>
      </c>
      <c r="H268" s="32" t="str">
        <f>IF(ISNUMBER(SMALL(Order_Form!$C:$C,1+($C268))),(VLOOKUP(SMALL(Order_Form!$C:$C,1+($C268)),Order_Form!$B:$Q,7,FALSE)),"")</f>
        <v/>
      </c>
      <c r="I268" s="15"/>
      <c r="J268" s="15"/>
      <c r="K268" s="35" t="str">
        <f>IF(ISNUMBER(SMALL(Order_Form!$C:$C,1+($C268))),(VLOOKUP(SMALL(Order_Form!$C:$C,1+($C268)),Order_Form!$B:$Q,8,FALSE)),"")</f>
        <v/>
      </c>
      <c r="L268" s="35" t="str">
        <f>IF(ISNUMBER(SMALL(Order_Form!$C:$C,1+($C268))),(VLOOKUP(SMALL(Order_Form!$C:$C,1+($C268)),Order_Form!$B:$Q,9,FALSE)),"")</f>
        <v/>
      </c>
      <c r="M268" s="35" t="str">
        <f>IF(ISNUMBER(SMALL(Order_Form!$C:$C,1+($C268))),(VLOOKUP(SMALL(Order_Form!$C:$C,1+($C268)),Order_Form!$B:$Q,10,FALSE)),"")</f>
        <v/>
      </c>
      <c r="N268" s="35" t="str">
        <f>IF(ISNUMBER(SMALL(Order_Form!$C:$C,1+($C268))),(VLOOKUP(SMALL(Order_Form!$C:$C,1+($C268)),Order_Form!$B:$Q,11,FALSE)),"")</f>
        <v/>
      </c>
      <c r="O268" s="35" t="str">
        <f>IF(ISNUMBER(SMALL(Order_Form!$C:$C,1+($C268))),(VLOOKUP(SMALL(Order_Form!$C:$C,1+($C268)),Order_Form!$B:$Q,12,FALSE)),"")</f>
        <v/>
      </c>
      <c r="P268" s="35" t="str">
        <f>IF(ISNUMBER(SMALL(Order_Form!$C:$C,1+($C268))),(VLOOKUP(SMALL(Order_Form!$C:$C,1+($C268)),Order_Form!$B:$Q,13,FALSE)),"")</f>
        <v/>
      </c>
      <c r="Q268" s="35" t="str">
        <f>IF(ISNUMBER(SMALL(Order_Form!$C:$C,1+($C268))),(VLOOKUP(SMALL(Order_Form!$C:$C,1+($C268)),Order_Form!$B:$Q,14,FALSE)),"")</f>
        <v/>
      </c>
      <c r="R268" s="35" t="str">
        <f>IF(ISNUMBER(SMALL(Order_Form!$C:$C,1+($C268))),(VLOOKUP(SMALL(Order_Form!$C:$C,1+($C268)),Order_Form!$B:$Q,15,FALSE)),"")</f>
        <v/>
      </c>
      <c r="U268" s="14">
        <f t="shared" si="9"/>
        <v>0</v>
      </c>
      <c r="V268" s="14">
        <f t="shared" si="10"/>
        <v>0</v>
      </c>
      <c r="W268" s="14">
        <f t="shared" si="11"/>
        <v>0</v>
      </c>
    </row>
    <row r="269" spans="3:23" ht="22.9" customHeight="1" x14ac:dyDescent="0.2">
      <c r="C269" s="14">
        <v>251</v>
      </c>
      <c r="D269" s="15" t="str">
        <f>IF(ISNUMBER(SMALL(Order_Form!$C:$C,1+($C269))),(VLOOKUP(SMALL(Order_Form!$C:$C,1+($C269)),Order_Form!$B:$Q,3,FALSE)),"")</f>
        <v/>
      </c>
      <c r="E269" s="35" t="str">
        <f>IF(ISNUMBER(SMALL(Order_Form!$C:$C,1+($C269))),(VLOOKUP(SMALL(Order_Form!$C:$C,1+($C269)),Order_Form!$B:$Q,4,FALSE)),"")</f>
        <v/>
      </c>
      <c r="F269" s="35" t="str">
        <f>IF(ISNUMBER(SMALL(Order_Form!$C:$C,1+($C269))),(VLOOKUP(SMALL(Order_Form!$C:$C,1+($C269)),Order_Form!$B:$Q,5,FALSE)),"")</f>
        <v/>
      </c>
      <c r="G269" s="35" t="str">
        <f>IF(ISNUMBER(SMALL(Order_Form!$C:$C,1+($C269))),(VLOOKUP(SMALL(Order_Form!$C:$C,1+($C269)),Order_Form!$B:$Q,6,FALSE)),"")</f>
        <v/>
      </c>
      <c r="H269" s="32" t="str">
        <f>IF(ISNUMBER(SMALL(Order_Form!$C:$C,1+($C269))),(VLOOKUP(SMALL(Order_Form!$C:$C,1+($C269)),Order_Form!$B:$Q,7,FALSE)),"")</f>
        <v/>
      </c>
      <c r="I269" s="15"/>
      <c r="J269" s="15"/>
      <c r="K269" s="35" t="str">
        <f>IF(ISNUMBER(SMALL(Order_Form!$C:$C,1+($C269))),(VLOOKUP(SMALL(Order_Form!$C:$C,1+($C269)),Order_Form!$B:$Q,8,FALSE)),"")</f>
        <v/>
      </c>
      <c r="L269" s="35" t="str">
        <f>IF(ISNUMBER(SMALL(Order_Form!$C:$C,1+($C269))),(VLOOKUP(SMALL(Order_Form!$C:$C,1+($C269)),Order_Form!$B:$Q,9,FALSE)),"")</f>
        <v/>
      </c>
      <c r="M269" s="35" t="str">
        <f>IF(ISNUMBER(SMALL(Order_Form!$C:$C,1+($C269))),(VLOOKUP(SMALL(Order_Form!$C:$C,1+($C269)),Order_Form!$B:$Q,10,FALSE)),"")</f>
        <v/>
      </c>
      <c r="N269" s="35" t="str">
        <f>IF(ISNUMBER(SMALL(Order_Form!$C:$C,1+($C269))),(VLOOKUP(SMALL(Order_Form!$C:$C,1+($C269)),Order_Form!$B:$Q,11,FALSE)),"")</f>
        <v/>
      </c>
      <c r="O269" s="35" t="str">
        <f>IF(ISNUMBER(SMALL(Order_Form!$C:$C,1+($C269))),(VLOOKUP(SMALL(Order_Form!$C:$C,1+($C269)),Order_Form!$B:$Q,12,FALSE)),"")</f>
        <v/>
      </c>
      <c r="P269" s="35" t="str">
        <f>IF(ISNUMBER(SMALL(Order_Form!$C:$C,1+($C269))),(VLOOKUP(SMALL(Order_Form!$C:$C,1+($C269)),Order_Form!$B:$Q,13,FALSE)),"")</f>
        <v/>
      </c>
      <c r="Q269" s="35" t="str">
        <f>IF(ISNUMBER(SMALL(Order_Form!$C:$C,1+($C269))),(VLOOKUP(SMALL(Order_Form!$C:$C,1+($C269)),Order_Form!$B:$Q,14,FALSE)),"")</f>
        <v/>
      </c>
      <c r="R269" s="35" t="str">
        <f>IF(ISNUMBER(SMALL(Order_Form!$C:$C,1+($C269))),(VLOOKUP(SMALL(Order_Form!$C:$C,1+($C269)),Order_Form!$B:$Q,15,FALSE)),"")</f>
        <v/>
      </c>
      <c r="U269" s="14">
        <f t="shared" si="9"/>
        <v>0</v>
      </c>
      <c r="V269" s="14">
        <f t="shared" si="10"/>
        <v>0</v>
      </c>
      <c r="W269" s="14">
        <f t="shared" si="11"/>
        <v>0</v>
      </c>
    </row>
    <row r="270" spans="3:23" ht="22.9" customHeight="1" x14ac:dyDescent="0.2">
      <c r="C270" s="14">
        <v>252</v>
      </c>
      <c r="D270" s="15" t="str">
        <f>IF(ISNUMBER(SMALL(Order_Form!$C:$C,1+($C270))),(VLOOKUP(SMALL(Order_Form!$C:$C,1+($C270)),Order_Form!$B:$Q,3,FALSE)),"")</f>
        <v/>
      </c>
      <c r="E270" s="35" t="str">
        <f>IF(ISNUMBER(SMALL(Order_Form!$C:$C,1+($C270))),(VLOOKUP(SMALL(Order_Form!$C:$C,1+($C270)),Order_Form!$B:$Q,4,FALSE)),"")</f>
        <v/>
      </c>
      <c r="F270" s="35" t="str">
        <f>IF(ISNUMBER(SMALL(Order_Form!$C:$C,1+($C270))),(VLOOKUP(SMALL(Order_Form!$C:$C,1+($C270)),Order_Form!$B:$Q,5,FALSE)),"")</f>
        <v/>
      </c>
      <c r="G270" s="35" t="str">
        <f>IF(ISNUMBER(SMALL(Order_Form!$C:$C,1+($C270))),(VLOOKUP(SMALL(Order_Form!$C:$C,1+($C270)),Order_Form!$B:$Q,6,FALSE)),"")</f>
        <v/>
      </c>
      <c r="H270" s="32" t="str">
        <f>IF(ISNUMBER(SMALL(Order_Form!$C:$C,1+($C270))),(VLOOKUP(SMALL(Order_Form!$C:$C,1+($C270)),Order_Form!$B:$Q,7,FALSE)),"")</f>
        <v/>
      </c>
      <c r="I270" s="15"/>
      <c r="J270" s="15"/>
      <c r="K270" s="35" t="str">
        <f>IF(ISNUMBER(SMALL(Order_Form!$C:$C,1+($C270))),(VLOOKUP(SMALL(Order_Form!$C:$C,1+($C270)),Order_Form!$B:$Q,8,FALSE)),"")</f>
        <v/>
      </c>
      <c r="L270" s="35" t="str">
        <f>IF(ISNUMBER(SMALL(Order_Form!$C:$C,1+($C270))),(VLOOKUP(SMALL(Order_Form!$C:$C,1+($C270)),Order_Form!$B:$Q,9,FALSE)),"")</f>
        <v/>
      </c>
      <c r="M270" s="35" t="str">
        <f>IF(ISNUMBER(SMALL(Order_Form!$C:$C,1+($C270))),(VLOOKUP(SMALL(Order_Form!$C:$C,1+($C270)),Order_Form!$B:$Q,10,FALSE)),"")</f>
        <v/>
      </c>
      <c r="N270" s="35" t="str">
        <f>IF(ISNUMBER(SMALL(Order_Form!$C:$C,1+($C270))),(VLOOKUP(SMALL(Order_Form!$C:$C,1+($C270)),Order_Form!$B:$Q,11,FALSE)),"")</f>
        <v/>
      </c>
      <c r="O270" s="35" t="str">
        <f>IF(ISNUMBER(SMALL(Order_Form!$C:$C,1+($C270))),(VLOOKUP(SMALL(Order_Form!$C:$C,1+($C270)),Order_Form!$B:$Q,12,FALSE)),"")</f>
        <v/>
      </c>
      <c r="P270" s="35" t="str">
        <f>IF(ISNUMBER(SMALL(Order_Form!$C:$C,1+($C270))),(VLOOKUP(SMALL(Order_Form!$C:$C,1+($C270)),Order_Form!$B:$Q,13,FALSE)),"")</f>
        <v/>
      </c>
      <c r="Q270" s="35" t="str">
        <f>IF(ISNUMBER(SMALL(Order_Form!$C:$C,1+($C270))),(VLOOKUP(SMALL(Order_Form!$C:$C,1+($C270)),Order_Form!$B:$Q,14,FALSE)),"")</f>
        <v/>
      </c>
      <c r="R270" s="35" t="str">
        <f>IF(ISNUMBER(SMALL(Order_Form!$C:$C,1+($C270))),(VLOOKUP(SMALL(Order_Form!$C:$C,1+($C270)),Order_Form!$B:$Q,15,FALSE)),"")</f>
        <v/>
      </c>
      <c r="U270" s="14">
        <f t="shared" si="9"/>
        <v>0</v>
      </c>
      <c r="V270" s="14">
        <f t="shared" si="10"/>
        <v>0</v>
      </c>
      <c r="W270" s="14">
        <f t="shared" si="11"/>
        <v>0</v>
      </c>
    </row>
    <row r="271" spans="3:23" ht="22.9" customHeight="1" x14ac:dyDescent="0.2">
      <c r="C271" s="14">
        <v>253</v>
      </c>
      <c r="D271" s="15" t="str">
        <f>IF(ISNUMBER(SMALL(Order_Form!$C:$C,1+($C271))),(VLOOKUP(SMALL(Order_Form!$C:$C,1+($C271)),Order_Form!$B:$Q,3,FALSE)),"")</f>
        <v/>
      </c>
      <c r="E271" s="35" t="str">
        <f>IF(ISNUMBER(SMALL(Order_Form!$C:$C,1+($C271))),(VLOOKUP(SMALL(Order_Form!$C:$C,1+($C271)),Order_Form!$B:$Q,4,FALSE)),"")</f>
        <v/>
      </c>
      <c r="F271" s="35" t="str">
        <f>IF(ISNUMBER(SMALL(Order_Form!$C:$C,1+($C271))),(VLOOKUP(SMALL(Order_Form!$C:$C,1+($C271)),Order_Form!$B:$Q,5,FALSE)),"")</f>
        <v/>
      </c>
      <c r="G271" s="35" t="str">
        <f>IF(ISNUMBER(SMALL(Order_Form!$C:$C,1+($C271))),(VLOOKUP(SMALL(Order_Form!$C:$C,1+($C271)),Order_Form!$B:$Q,6,FALSE)),"")</f>
        <v/>
      </c>
      <c r="H271" s="32" t="str">
        <f>IF(ISNUMBER(SMALL(Order_Form!$C:$C,1+($C271))),(VLOOKUP(SMALL(Order_Form!$C:$C,1+($C271)),Order_Form!$B:$Q,7,FALSE)),"")</f>
        <v/>
      </c>
      <c r="I271" s="15"/>
      <c r="J271" s="15"/>
      <c r="K271" s="35" t="str">
        <f>IF(ISNUMBER(SMALL(Order_Form!$C:$C,1+($C271))),(VLOOKUP(SMALL(Order_Form!$C:$C,1+($C271)),Order_Form!$B:$Q,8,FALSE)),"")</f>
        <v/>
      </c>
      <c r="L271" s="35" t="str">
        <f>IF(ISNUMBER(SMALL(Order_Form!$C:$C,1+($C271))),(VLOOKUP(SMALL(Order_Form!$C:$C,1+($C271)),Order_Form!$B:$Q,9,FALSE)),"")</f>
        <v/>
      </c>
      <c r="M271" s="35" t="str">
        <f>IF(ISNUMBER(SMALL(Order_Form!$C:$C,1+($C271))),(VLOOKUP(SMALL(Order_Form!$C:$C,1+($C271)),Order_Form!$B:$Q,10,FALSE)),"")</f>
        <v/>
      </c>
      <c r="N271" s="35" t="str">
        <f>IF(ISNUMBER(SMALL(Order_Form!$C:$C,1+($C271))),(VLOOKUP(SMALL(Order_Form!$C:$C,1+($C271)),Order_Form!$B:$Q,11,FALSE)),"")</f>
        <v/>
      </c>
      <c r="O271" s="35" t="str">
        <f>IF(ISNUMBER(SMALL(Order_Form!$C:$C,1+($C271))),(VLOOKUP(SMALL(Order_Form!$C:$C,1+($C271)),Order_Form!$B:$Q,12,FALSE)),"")</f>
        <v/>
      </c>
      <c r="P271" s="35" t="str">
        <f>IF(ISNUMBER(SMALL(Order_Form!$C:$C,1+($C271))),(VLOOKUP(SMALL(Order_Form!$C:$C,1+($C271)),Order_Form!$B:$Q,13,FALSE)),"")</f>
        <v/>
      </c>
      <c r="Q271" s="35" t="str">
        <f>IF(ISNUMBER(SMALL(Order_Form!$C:$C,1+($C271))),(VLOOKUP(SMALL(Order_Form!$C:$C,1+($C271)),Order_Form!$B:$Q,14,FALSE)),"")</f>
        <v/>
      </c>
      <c r="R271" s="35" t="str">
        <f>IF(ISNUMBER(SMALL(Order_Form!$C:$C,1+($C271))),(VLOOKUP(SMALL(Order_Form!$C:$C,1+($C271)),Order_Form!$B:$Q,15,FALSE)),"")</f>
        <v/>
      </c>
      <c r="U271" s="14">
        <f t="shared" si="9"/>
        <v>0</v>
      </c>
      <c r="V271" s="14">
        <f t="shared" si="10"/>
        <v>0</v>
      </c>
      <c r="W271" s="14">
        <f t="shared" si="11"/>
        <v>0</v>
      </c>
    </row>
    <row r="272" spans="3:23" ht="22.9" customHeight="1" x14ac:dyDescent="0.2">
      <c r="C272" s="14">
        <v>254</v>
      </c>
      <c r="D272" s="15" t="str">
        <f>IF(ISNUMBER(SMALL(Order_Form!$C:$C,1+($C272))),(VLOOKUP(SMALL(Order_Form!$C:$C,1+($C272)),Order_Form!$B:$Q,3,FALSE)),"")</f>
        <v/>
      </c>
      <c r="E272" s="35" t="str">
        <f>IF(ISNUMBER(SMALL(Order_Form!$C:$C,1+($C272))),(VLOOKUP(SMALL(Order_Form!$C:$C,1+($C272)),Order_Form!$B:$Q,4,FALSE)),"")</f>
        <v/>
      </c>
      <c r="F272" s="35" t="str">
        <f>IF(ISNUMBER(SMALL(Order_Form!$C:$C,1+($C272))),(VLOOKUP(SMALL(Order_Form!$C:$C,1+($C272)),Order_Form!$B:$Q,5,FALSE)),"")</f>
        <v/>
      </c>
      <c r="G272" s="35" t="str">
        <f>IF(ISNUMBER(SMALL(Order_Form!$C:$C,1+($C272))),(VLOOKUP(SMALL(Order_Form!$C:$C,1+($C272)),Order_Form!$B:$Q,6,FALSE)),"")</f>
        <v/>
      </c>
      <c r="H272" s="32" t="str">
        <f>IF(ISNUMBER(SMALL(Order_Form!$C:$C,1+($C272))),(VLOOKUP(SMALL(Order_Form!$C:$C,1+($C272)),Order_Form!$B:$Q,7,FALSE)),"")</f>
        <v/>
      </c>
      <c r="I272" s="15"/>
      <c r="J272" s="15"/>
      <c r="K272" s="35" t="str">
        <f>IF(ISNUMBER(SMALL(Order_Form!$C:$C,1+($C272))),(VLOOKUP(SMALL(Order_Form!$C:$C,1+($C272)),Order_Form!$B:$Q,8,FALSE)),"")</f>
        <v/>
      </c>
      <c r="L272" s="35" t="str">
        <f>IF(ISNUMBER(SMALL(Order_Form!$C:$C,1+($C272))),(VLOOKUP(SMALL(Order_Form!$C:$C,1+($C272)),Order_Form!$B:$Q,9,FALSE)),"")</f>
        <v/>
      </c>
      <c r="M272" s="35" t="str">
        <f>IF(ISNUMBER(SMALL(Order_Form!$C:$C,1+($C272))),(VLOOKUP(SMALL(Order_Form!$C:$C,1+($C272)),Order_Form!$B:$Q,10,FALSE)),"")</f>
        <v/>
      </c>
      <c r="N272" s="35" t="str">
        <f>IF(ISNUMBER(SMALL(Order_Form!$C:$C,1+($C272))),(VLOOKUP(SMALL(Order_Form!$C:$C,1+($C272)),Order_Form!$B:$Q,11,FALSE)),"")</f>
        <v/>
      </c>
      <c r="O272" s="35" t="str">
        <f>IF(ISNUMBER(SMALL(Order_Form!$C:$C,1+($C272))),(VLOOKUP(SMALL(Order_Form!$C:$C,1+($C272)),Order_Form!$B:$Q,12,FALSE)),"")</f>
        <v/>
      </c>
      <c r="P272" s="35" t="str">
        <f>IF(ISNUMBER(SMALL(Order_Form!$C:$C,1+($C272))),(VLOOKUP(SMALL(Order_Form!$C:$C,1+($C272)),Order_Form!$B:$Q,13,FALSE)),"")</f>
        <v/>
      </c>
      <c r="Q272" s="35" t="str">
        <f>IF(ISNUMBER(SMALL(Order_Form!$C:$C,1+($C272))),(VLOOKUP(SMALL(Order_Form!$C:$C,1+($C272)),Order_Form!$B:$Q,14,FALSE)),"")</f>
        <v/>
      </c>
      <c r="R272" s="35" t="str">
        <f>IF(ISNUMBER(SMALL(Order_Form!$C:$C,1+($C272))),(VLOOKUP(SMALL(Order_Form!$C:$C,1+($C272)),Order_Form!$B:$Q,15,FALSE)),"")</f>
        <v/>
      </c>
      <c r="U272" s="14">
        <f t="shared" si="9"/>
        <v>0</v>
      </c>
      <c r="V272" s="14">
        <f t="shared" si="10"/>
        <v>0</v>
      </c>
      <c r="W272" s="14">
        <f t="shared" si="11"/>
        <v>0</v>
      </c>
    </row>
    <row r="273" spans="3:23" ht="22.9" customHeight="1" x14ac:dyDescent="0.2">
      <c r="C273" s="14">
        <v>255</v>
      </c>
      <c r="D273" s="15" t="str">
        <f>IF(ISNUMBER(SMALL(Order_Form!$C:$C,1+($C273))),(VLOOKUP(SMALL(Order_Form!$C:$C,1+($C273)),Order_Form!$B:$Q,3,FALSE)),"")</f>
        <v/>
      </c>
      <c r="E273" s="35" t="str">
        <f>IF(ISNUMBER(SMALL(Order_Form!$C:$C,1+($C273))),(VLOOKUP(SMALL(Order_Form!$C:$C,1+($C273)),Order_Form!$B:$Q,4,FALSE)),"")</f>
        <v/>
      </c>
      <c r="F273" s="35" t="str">
        <f>IF(ISNUMBER(SMALL(Order_Form!$C:$C,1+($C273))),(VLOOKUP(SMALL(Order_Form!$C:$C,1+($C273)),Order_Form!$B:$Q,5,FALSE)),"")</f>
        <v/>
      </c>
      <c r="G273" s="35" t="str">
        <f>IF(ISNUMBER(SMALL(Order_Form!$C:$C,1+($C273))),(VLOOKUP(SMALL(Order_Form!$C:$C,1+($C273)),Order_Form!$B:$Q,6,FALSE)),"")</f>
        <v/>
      </c>
      <c r="H273" s="32" t="str">
        <f>IF(ISNUMBER(SMALL(Order_Form!$C:$C,1+($C273))),(VLOOKUP(SMALL(Order_Form!$C:$C,1+($C273)),Order_Form!$B:$Q,7,FALSE)),"")</f>
        <v/>
      </c>
      <c r="I273" s="15"/>
      <c r="J273" s="15"/>
      <c r="K273" s="35" t="str">
        <f>IF(ISNUMBER(SMALL(Order_Form!$C:$C,1+($C273))),(VLOOKUP(SMALL(Order_Form!$C:$C,1+($C273)),Order_Form!$B:$Q,8,FALSE)),"")</f>
        <v/>
      </c>
      <c r="L273" s="35" t="str">
        <f>IF(ISNUMBER(SMALL(Order_Form!$C:$C,1+($C273))),(VLOOKUP(SMALL(Order_Form!$C:$C,1+($C273)),Order_Form!$B:$Q,9,FALSE)),"")</f>
        <v/>
      </c>
      <c r="M273" s="35" t="str">
        <f>IF(ISNUMBER(SMALL(Order_Form!$C:$C,1+($C273))),(VLOOKUP(SMALL(Order_Form!$C:$C,1+($C273)),Order_Form!$B:$Q,10,FALSE)),"")</f>
        <v/>
      </c>
      <c r="N273" s="35" t="str">
        <f>IF(ISNUMBER(SMALL(Order_Form!$C:$C,1+($C273))),(VLOOKUP(SMALL(Order_Form!$C:$C,1+($C273)),Order_Form!$B:$Q,11,FALSE)),"")</f>
        <v/>
      </c>
      <c r="O273" s="35" t="str">
        <f>IF(ISNUMBER(SMALL(Order_Form!$C:$C,1+($C273))),(VLOOKUP(SMALL(Order_Form!$C:$C,1+($C273)),Order_Form!$B:$Q,12,FALSE)),"")</f>
        <v/>
      </c>
      <c r="P273" s="35" t="str">
        <f>IF(ISNUMBER(SMALL(Order_Form!$C:$C,1+($C273))),(VLOOKUP(SMALL(Order_Form!$C:$C,1+($C273)),Order_Form!$B:$Q,13,FALSE)),"")</f>
        <v/>
      </c>
      <c r="Q273" s="35" t="str">
        <f>IF(ISNUMBER(SMALL(Order_Form!$C:$C,1+($C273))),(VLOOKUP(SMALL(Order_Form!$C:$C,1+($C273)),Order_Form!$B:$Q,14,FALSE)),"")</f>
        <v/>
      </c>
      <c r="R273" s="35" t="str">
        <f>IF(ISNUMBER(SMALL(Order_Form!$C:$C,1+($C273))),(VLOOKUP(SMALL(Order_Form!$C:$C,1+($C273)),Order_Form!$B:$Q,15,FALSE)),"")</f>
        <v/>
      </c>
      <c r="U273" s="14">
        <f t="shared" si="9"/>
        <v>0</v>
      </c>
      <c r="V273" s="14">
        <f t="shared" si="10"/>
        <v>0</v>
      </c>
      <c r="W273" s="14">
        <f t="shared" si="11"/>
        <v>0</v>
      </c>
    </row>
    <row r="274" spans="3:23" ht="22.9" customHeight="1" x14ac:dyDescent="0.2">
      <c r="C274" s="14">
        <v>256</v>
      </c>
      <c r="D274" s="15" t="str">
        <f>IF(ISNUMBER(SMALL(Order_Form!$C:$C,1+($C274))),(VLOOKUP(SMALL(Order_Form!$C:$C,1+($C274)),Order_Form!$B:$Q,3,FALSE)),"")</f>
        <v/>
      </c>
      <c r="E274" s="35" t="str">
        <f>IF(ISNUMBER(SMALL(Order_Form!$C:$C,1+($C274))),(VLOOKUP(SMALL(Order_Form!$C:$C,1+($C274)),Order_Form!$B:$Q,4,FALSE)),"")</f>
        <v/>
      </c>
      <c r="F274" s="35" t="str">
        <f>IF(ISNUMBER(SMALL(Order_Form!$C:$C,1+($C274))),(VLOOKUP(SMALL(Order_Form!$C:$C,1+($C274)),Order_Form!$B:$Q,5,FALSE)),"")</f>
        <v/>
      </c>
      <c r="G274" s="35" t="str">
        <f>IF(ISNUMBER(SMALL(Order_Form!$C:$C,1+($C274))),(VLOOKUP(SMALL(Order_Form!$C:$C,1+($C274)),Order_Form!$B:$Q,6,FALSE)),"")</f>
        <v/>
      </c>
      <c r="H274" s="32" t="str">
        <f>IF(ISNUMBER(SMALL(Order_Form!$C:$C,1+($C274))),(VLOOKUP(SMALL(Order_Form!$C:$C,1+($C274)),Order_Form!$B:$Q,7,FALSE)),"")</f>
        <v/>
      </c>
      <c r="I274" s="15"/>
      <c r="J274" s="15"/>
      <c r="K274" s="35" t="str">
        <f>IF(ISNUMBER(SMALL(Order_Form!$C:$C,1+($C274))),(VLOOKUP(SMALL(Order_Form!$C:$C,1+($C274)),Order_Form!$B:$Q,8,FALSE)),"")</f>
        <v/>
      </c>
      <c r="L274" s="35" t="str">
        <f>IF(ISNUMBER(SMALL(Order_Form!$C:$C,1+($C274))),(VLOOKUP(SMALL(Order_Form!$C:$C,1+($C274)),Order_Form!$B:$Q,9,FALSE)),"")</f>
        <v/>
      </c>
      <c r="M274" s="35" t="str">
        <f>IF(ISNUMBER(SMALL(Order_Form!$C:$C,1+($C274))),(VLOOKUP(SMALL(Order_Form!$C:$C,1+($C274)),Order_Form!$B:$Q,10,FALSE)),"")</f>
        <v/>
      </c>
      <c r="N274" s="35" t="str">
        <f>IF(ISNUMBER(SMALL(Order_Form!$C:$C,1+($C274))),(VLOOKUP(SMALL(Order_Form!$C:$C,1+($C274)),Order_Form!$B:$Q,11,FALSE)),"")</f>
        <v/>
      </c>
      <c r="O274" s="35" t="str">
        <f>IF(ISNUMBER(SMALL(Order_Form!$C:$C,1+($C274))),(VLOOKUP(SMALL(Order_Form!$C:$C,1+($C274)),Order_Form!$B:$Q,12,FALSE)),"")</f>
        <v/>
      </c>
      <c r="P274" s="35" t="str">
        <f>IF(ISNUMBER(SMALL(Order_Form!$C:$C,1+($C274))),(VLOOKUP(SMALL(Order_Form!$C:$C,1+($C274)),Order_Form!$B:$Q,13,FALSE)),"")</f>
        <v/>
      </c>
      <c r="Q274" s="35" t="str">
        <f>IF(ISNUMBER(SMALL(Order_Form!$C:$C,1+($C274))),(VLOOKUP(SMALL(Order_Form!$C:$C,1+($C274)),Order_Form!$B:$Q,14,FALSE)),"")</f>
        <v/>
      </c>
      <c r="R274" s="35" t="str">
        <f>IF(ISNUMBER(SMALL(Order_Form!$C:$C,1+($C274))),(VLOOKUP(SMALL(Order_Form!$C:$C,1+($C274)),Order_Form!$B:$Q,15,FALSE)),"")</f>
        <v/>
      </c>
      <c r="U274" s="14">
        <f t="shared" ref="U274:U337" si="12">IF(AND(G274&gt;0,ISNONTEXT(G274)),1,0)</f>
        <v>0</v>
      </c>
      <c r="V274" s="14">
        <f t="shared" ref="V274:V337" si="13">IF(OR(U274=1,D274=2),1,0)</f>
        <v>0</v>
      </c>
      <c r="W274" s="14">
        <f t="shared" si="11"/>
        <v>0</v>
      </c>
    </row>
    <row r="275" spans="3:23" ht="22.9" customHeight="1" x14ac:dyDescent="0.2">
      <c r="C275" s="14">
        <v>257</v>
      </c>
      <c r="D275" s="15" t="str">
        <f>IF(ISNUMBER(SMALL(Order_Form!$C:$C,1+($C275))),(VLOOKUP(SMALL(Order_Form!$C:$C,1+($C275)),Order_Form!$B:$Q,3,FALSE)),"")</f>
        <v/>
      </c>
      <c r="E275" s="35" t="str">
        <f>IF(ISNUMBER(SMALL(Order_Form!$C:$C,1+($C275))),(VLOOKUP(SMALL(Order_Form!$C:$C,1+($C275)),Order_Form!$B:$Q,4,FALSE)),"")</f>
        <v/>
      </c>
      <c r="F275" s="35" t="str">
        <f>IF(ISNUMBER(SMALL(Order_Form!$C:$C,1+($C275))),(VLOOKUP(SMALL(Order_Form!$C:$C,1+($C275)),Order_Form!$B:$Q,5,FALSE)),"")</f>
        <v/>
      </c>
      <c r="G275" s="35" t="str">
        <f>IF(ISNUMBER(SMALL(Order_Form!$C:$C,1+($C275))),(VLOOKUP(SMALL(Order_Form!$C:$C,1+($C275)),Order_Form!$B:$Q,6,FALSE)),"")</f>
        <v/>
      </c>
      <c r="H275" s="32" t="str">
        <f>IF(ISNUMBER(SMALL(Order_Form!$C:$C,1+($C275))),(VLOOKUP(SMALL(Order_Form!$C:$C,1+($C275)),Order_Form!$B:$Q,7,FALSE)),"")</f>
        <v/>
      </c>
      <c r="I275" s="15"/>
      <c r="J275" s="15"/>
      <c r="K275" s="35" t="str">
        <f>IF(ISNUMBER(SMALL(Order_Form!$C:$C,1+($C275))),(VLOOKUP(SMALL(Order_Form!$C:$C,1+($C275)),Order_Form!$B:$Q,8,FALSE)),"")</f>
        <v/>
      </c>
      <c r="L275" s="35" t="str">
        <f>IF(ISNUMBER(SMALL(Order_Form!$C:$C,1+($C275))),(VLOOKUP(SMALL(Order_Form!$C:$C,1+($C275)),Order_Form!$B:$Q,9,FALSE)),"")</f>
        <v/>
      </c>
      <c r="M275" s="35" t="str">
        <f>IF(ISNUMBER(SMALL(Order_Form!$C:$C,1+($C275))),(VLOOKUP(SMALL(Order_Form!$C:$C,1+($C275)),Order_Form!$B:$Q,10,FALSE)),"")</f>
        <v/>
      </c>
      <c r="N275" s="35" t="str">
        <f>IF(ISNUMBER(SMALL(Order_Form!$C:$C,1+($C275))),(VLOOKUP(SMALL(Order_Form!$C:$C,1+($C275)),Order_Form!$B:$Q,11,FALSE)),"")</f>
        <v/>
      </c>
      <c r="O275" s="35" t="str">
        <f>IF(ISNUMBER(SMALL(Order_Form!$C:$C,1+($C275))),(VLOOKUP(SMALL(Order_Form!$C:$C,1+($C275)),Order_Form!$B:$Q,12,FALSE)),"")</f>
        <v/>
      </c>
      <c r="P275" s="35" t="str">
        <f>IF(ISNUMBER(SMALL(Order_Form!$C:$C,1+($C275))),(VLOOKUP(SMALL(Order_Form!$C:$C,1+($C275)),Order_Form!$B:$Q,13,FALSE)),"")</f>
        <v/>
      </c>
      <c r="Q275" s="35" t="str">
        <f>IF(ISNUMBER(SMALL(Order_Form!$C:$C,1+($C275))),(VLOOKUP(SMALL(Order_Form!$C:$C,1+($C275)),Order_Form!$B:$Q,14,FALSE)),"")</f>
        <v/>
      </c>
      <c r="R275" s="35" t="str">
        <f>IF(ISNUMBER(SMALL(Order_Form!$C:$C,1+($C275))),(VLOOKUP(SMALL(Order_Form!$C:$C,1+($C275)),Order_Form!$B:$Q,15,FALSE)),"")</f>
        <v/>
      </c>
      <c r="U275" s="14">
        <f t="shared" si="12"/>
        <v>0</v>
      </c>
      <c r="V275" s="14">
        <f t="shared" si="13"/>
        <v>0</v>
      </c>
      <c r="W275" s="14">
        <f t="shared" ref="W275:W338" si="14">IF(OR(AND(K275&gt;0,ISNONTEXT(K275)),K275="Assorted"),1,0)</f>
        <v>0</v>
      </c>
    </row>
    <row r="276" spans="3:23" ht="22.9" customHeight="1" x14ac:dyDescent="0.2">
      <c r="C276" s="14">
        <v>258</v>
      </c>
      <c r="D276" s="15" t="str">
        <f>IF(ISNUMBER(SMALL(Order_Form!$C:$C,1+($C276))),(VLOOKUP(SMALL(Order_Form!$C:$C,1+($C276)),Order_Form!$B:$Q,3,FALSE)),"")</f>
        <v/>
      </c>
      <c r="E276" s="35" t="str">
        <f>IF(ISNUMBER(SMALL(Order_Form!$C:$C,1+($C276))),(VLOOKUP(SMALL(Order_Form!$C:$C,1+($C276)),Order_Form!$B:$Q,4,FALSE)),"")</f>
        <v/>
      </c>
      <c r="F276" s="35" t="str">
        <f>IF(ISNUMBER(SMALL(Order_Form!$C:$C,1+($C276))),(VLOOKUP(SMALL(Order_Form!$C:$C,1+($C276)),Order_Form!$B:$Q,5,FALSE)),"")</f>
        <v/>
      </c>
      <c r="G276" s="35" t="str">
        <f>IF(ISNUMBER(SMALL(Order_Form!$C:$C,1+($C276))),(VLOOKUP(SMALL(Order_Form!$C:$C,1+($C276)),Order_Form!$B:$Q,6,FALSE)),"")</f>
        <v/>
      </c>
      <c r="H276" s="32" t="str">
        <f>IF(ISNUMBER(SMALL(Order_Form!$C:$C,1+($C276))),(VLOOKUP(SMALL(Order_Form!$C:$C,1+($C276)),Order_Form!$B:$Q,7,FALSE)),"")</f>
        <v/>
      </c>
      <c r="I276" s="15"/>
      <c r="J276" s="15"/>
      <c r="K276" s="35" t="str">
        <f>IF(ISNUMBER(SMALL(Order_Form!$C:$C,1+($C276))),(VLOOKUP(SMALL(Order_Form!$C:$C,1+($C276)),Order_Form!$B:$Q,8,FALSE)),"")</f>
        <v/>
      </c>
      <c r="L276" s="35" t="str">
        <f>IF(ISNUMBER(SMALL(Order_Form!$C:$C,1+($C276))),(VLOOKUP(SMALL(Order_Form!$C:$C,1+($C276)),Order_Form!$B:$Q,9,FALSE)),"")</f>
        <v/>
      </c>
      <c r="M276" s="35" t="str">
        <f>IF(ISNUMBER(SMALL(Order_Form!$C:$C,1+($C276))),(VLOOKUP(SMALL(Order_Form!$C:$C,1+($C276)),Order_Form!$B:$Q,10,FALSE)),"")</f>
        <v/>
      </c>
      <c r="N276" s="35" t="str">
        <f>IF(ISNUMBER(SMALL(Order_Form!$C:$C,1+($C276))),(VLOOKUP(SMALL(Order_Form!$C:$C,1+($C276)),Order_Form!$B:$Q,11,FALSE)),"")</f>
        <v/>
      </c>
      <c r="O276" s="35" t="str">
        <f>IF(ISNUMBER(SMALL(Order_Form!$C:$C,1+($C276))),(VLOOKUP(SMALL(Order_Form!$C:$C,1+($C276)),Order_Form!$B:$Q,12,FALSE)),"")</f>
        <v/>
      </c>
      <c r="P276" s="35" t="str">
        <f>IF(ISNUMBER(SMALL(Order_Form!$C:$C,1+($C276))),(VLOOKUP(SMALL(Order_Form!$C:$C,1+($C276)),Order_Form!$B:$Q,13,FALSE)),"")</f>
        <v/>
      </c>
      <c r="Q276" s="35" t="str">
        <f>IF(ISNUMBER(SMALL(Order_Form!$C:$C,1+($C276))),(VLOOKUP(SMALL(Order_Form!$C:$C,1+($C276)),Order_Form!$B:$Q,14,FALSE)),"")</f>
        <v/>
      </c>
      <c r="R276" s="35" t="str">
        <f>IF(ISNUMBER(SMALL(Order_Form!$C:$C,1+($C276))),(VLOOKUP(SMALL(Order_Form!$C:$C,1+($C276)),Order_Form!$B:$Q,15,FALSE)),"")</f>
        <v/>
      </c>
      <c r="U276" s="14">
        <f t="shared" si="12"/>
        <v>0</v>
      </c>
      <c r="V276" s="14">
        <f t="shared" si="13"/>
        <v>0</v>
      </c>
      <c r="W276" s="14">
        <f t="shared" si="14"/>
        <v>0</v>
      </c>
    </row>
    <row r="277" spans="3:23" ht="22.9" customHeight="1" x14ac:dyDescent="0.2">
      <c r="C277" s="14">
        <v>259</v>
      </c>
      <c r="D277" s="15" t="str">
        <f>IF(ISNUMBER(SMALL(Order_Form!$C:$C,1+($C277))),(VLOOKUP(SMALL(Order_Form!$C:$C,1+($C277)),Order_Form!$B:$Q,3,FALSE)),"")</f>
        <v/>
      </c>
      <c r="E277" s="35" t="str">
        <f>IF(ISNUMBER(SMALL(Order_Form!$C:$C,1+($C277))),(VLOOKUP(SMALL(Order_Form!$C:$C,1+($C277)),Order_Form!$B:$Q,4,FALSE)),"")</f>
        <v/>
      </c>
      <c r="F277" s="35" t="str">
        <f>IF(ISNUMBER(SMALL(Order_Form!$C:$C,1+($C277))),(VLOOKUP(SMALL(Order_Form!$C:$C,1+($C277)),Order_Form!$B:$Q,5,FALSE)),"")</f>
        <v/>
      </c>
      <c r="G277" s="35" t="str">
        <f>IF(ISNUMBER(SMALL(Order_Form!$C:$C,1+($C277))),(VLOOKUP(SMALL(Order_Form!$C:$C,1+($C277)),Order_Form!$B:$Q,6,FALSE)),"")</f>
        <v/>
      </c>
      <c r="H277" s="32" t="str">
        <f>IF(ISNUMBER(SMALL(Order_Form!$C:$C,1+($C277))),(VLOOKUP(SMALL(Order_Form!$C:$C,1+($C277)),Order_Form!$B:$Q,7,FALSE)),"")</f>
        <v/>
      </c>
      <c r="I277" s="15"/>
      <c r="J277" s="15"/>
      <c r="K277" s="35" t="str">
        <f>IF(ISNUMBER(SMALL(Order_Form!$C:$C,1+($C277))),(VLOOKUP(SMALL(Order_Form!$C:$C,1+($C277)),Order_Form!$B:$Q,8,FALSE)),"")</f>
        <v/>
      </c>
      <c r="L277" s="35" t="str">
        <f>IF(ISNUMBER(SMALL(Order_Form!$C:$C,1+($C277))),(VLOOKUP(SMALL(Order_Form!$C:$C,1+($C277)),Order_Form!$B:$Q,9,FALSE)),"")</f>
        <v/>
      </c>
      <c r="M277" s="35" t="str">
        <f>IF(ISNUMBER(SMALL(Order_Form!$C:$C,1+($C277))),(VLOOKUP(SMALL(Order_Form!$C:$C,1+($C277)),Order_Form!$B:$Q,10,FALSE)),"")</f>
        <v/>
      </c>
      <c r="N277" s="35" t="str">
        <f>IF(ISNUMBER(SMALL(Order_Form!$C:$C,1+($C277))),(VLOOKUP(SMALL(Order_Form!$C:$C,1+($C277)),Order_Form!$B:$Q,11,FALSE)),"")</f>
        <v/>
      </c>
      <c r="O277" s="35" t="str">
        <f>IF(ISNUMBER(SMALL(Order_Form!$C:$C,1+($C277))),(VLOOKUP(SMALL(Order_Form!$C:$C,1+($C277)),Order_Form!$B:$Q,12,FALSE)),"")</f>
        <v/>
      </c>
      <c r="P277" s="35" t="str">
        <f>IF(ISNUMBER(SMALL(Order_Form!$C:$C,1+($C277))),(VLOOKUP(SMALL(Order_Form!$C:$C,1+($C277)),Order_Form!$B:$Q,13,FALSE)),"")</f>
        <v/>
      </c>
      <c r="Q277" s="35" t="str">
        <f>IF(ISNUMBER(SMALL(Order_Form!$C:$C,1+($C277))),(VLOOKUP(SMALL(Order_Form!$C:$C,1+($C277)),Order_Form!$B:$Q,14,FALSE)),"")</f>
        <v/>
      </c>
      <c r="R277" s="35" t="str">
        <f>IF(ISNUMBER(SMALL(Order_Form!$C:$C,1+($C277))),(VLOOKUP(SMALL(Order_Form!$C:$C,1+($C277)),Order_Form!$B:$Q,15,FALSE)),"")</f>
        <v/>
      </c>
      <c r="U277" s="14">
        <f t="shared" si="12"/>
        <v>0</v>
      </c>
      <c r="V277" s="14">
        <f t="shared" si="13"/>
        <v>0</v>
      </c>
      <c r="W277" s="14">
        <f t="shared" si="14"/>
        <v>0</v>
      </c>
    </row>
    <row r="278" spans="3:23" ht="22.9" customHeight="1" x14ac:dyDescent="0.2">
      <c r="C278" s="14">
        <v>260</v>
      </c>
      <c r="D278" s="15" t="str">
        <f>IF(ISNUMBER(SMALL(Order_Form!$C:$C,1+($C278))),(VLOOKUP(SMALL(Order_Form!$C:$C,1+($C278)),Order_Form!$B:$Q,3,FALSE)),"")</f>
        <v/>
      </c>
      <c r="E278" s="35" t="str">
        <f>IF(ISNUMBER(SMALL(Order_Form!$C:$C,1+($C278))),(VLOOKUP(SMALL(Order_Form!$C:$C,1+($C278)),Order_Form!$B:$Q,4,FALSE)),"")</f>
        <v/>
      </c>
      <c r="F278" s="35" t="str">
        <f>IF(ISNUMBER(SMALL(Order_Form!$C:$C,1+($C278))),(VLOOKUP(SMALL(Order_Form!$C:$C,1+($C278)),Order_Form!$B:$Q,5,FALSE)),"")</f>
        <v/>
      </c>
      <c r="G278" s="35" t="str">
        <f>IF(ISNUMBER(SMALL(Order_Form!$C:$C,1+($C278))),(VLOOKUP(SMALL(Order_Form!$C:$C,1+($C278)),Order_Form!$B:$Q,6,FALSE)),"")</f>
        <v/>
      </c>
      <c r="H278" s="32" t="str">
        <f>IF(ISNUMBER(SMALL(Order_Form!$C:$C,1+($C278))),(VLOOKUP(SMALL(Order_Form!$C:$C,1+($C278)),Order_Form!$B:$Q,7,FALSE)),"")</f>
        <v/>
      </c>
      <c r="I278" s="15"/>
      <c r="J278" s="15"/>
      <c r="K278" s="35" t="str">
        <f>IF(ISNUMBER(SMALL(Order_Form!$C:$C,1+($C278))),(VLOOKUP(SMALL(Order_Form!$C:$C,1+($C278)),Order_Form!$B:$Q,8,FALSE)),"")</f>
        <v/>
      </c>
      <c r="L278" s="35" t="str">
        <f>IF(ISNUMBER(SMALL(Order_Form!$C:$C,1+($C278))),(VLOOKUP(SMALL(Order_Form!$C:$C,1+($C278)),Order_Form!$B:$Q,9,FALSE)),"")</f>
        <v/>
      </c>
      <c r="M278" s="35" t="str">
        <f>IF(ISNUMBER(SMALL(Order_Form!$C:$C,1+($C278))),(VLOOKUP(SMALL(Order_Form!$C:$C,1+($C278)),Order_Form!$B:$Q,10,FALSE)),"")</f>
        <v/>
      </c>
      <c r="N278" s="35" t="str">
        <f>IF(ISNUMBER(SMALL(Order_Form!$C:$C,1+($C278))),(VLOOKUP(SMALL(Order_Form!$C:$C,1+($C278)),Order_Form!$B:$Q,11,FALSE)),"")</f>
        <v/>
      </c>
      <c r="O278" s="35" t="str">
        <f>IF(ISNUMBER(SMALL(Order_Form!$C:$C,1+($C278))),(VLOOKUP(SMALL(Order_Form!$C:$C,1+($C278)),Order_Form!$B:$Q,12,FALSE)),"")</f>
        <v/>
      </c>
      <c r="P278" s="35" t="str">
        <f>IF(ISNUMBER(SMALL(Order_Form!$C:$C,1+($C278))),(VLOOKUP(SMALL(Order_Form!$C:$C,1+($C278)),Order_Form!$B:$Q,13,FALSE)),"")</f>
        <v/>
      </c>
      <c r="Q278" s="35" t="str">
        <f>IF(ISNUMBER(SMALL(Order_Form!$C:$C,1+($C278))),(VLOOKUP(SMALL(Order_Form!$C:$C,1+($C278)),Order_Form!$B:$Q,14,FALSE)),"")</f>
        <v/>
      </c>
      <c r="R278" s="35" t="str">
        <f>IF(ISNUMBER(SMALL(Order_Form!$C:$C,1+($C278))),(VLOOKUP(SMALL(Order_Form!$C:$C,1+($C278)),Order_Form!$B:$Q,15,FALSE)),"")</f>
        <v/>
      </c>
      <c r="U278" s="14">
        <f t="shared" si="12"/>
        <v>0</v>
      </c>
      <c r="V278" s="14">
        <f t="shared" si="13"/>
        <v>0</v>
      </c>
      <c r="W278" s="14">
        <f t="shared" si="14"/>
        <v>0</v>
      </c>
    </row>
    <row r="279" spans="3:23" ht="22.9" customHeight="1" x14ac:dyDescent="0.2">
      <c r="C279" s="14">
        <v>261</v>
      </c>
      <c r="D279" s="15" t="str">
        <f>IF(ISNUMBER(SMALL(Order_Form!$C:$C,1+($C279))),(VLOOKUP(SMALL(Order_Form!$C:$C,1+($C279)),Order_Form!$B:$Q,3,FALSE)),"")</f>
        <v/>
      </c>
      <c r="E279" s="35" t="str">
        <f>IF(ISNUMBER(SMALL(Order_Form!$C:$C,1+($C279))),(VLOOKUP(SMALL(Order_Form!$C:$C,1+($C279)),Order_Form!$B:$Q,4,FALSE)),"")</f>
        <v/>
      </c>
      <c r="F279" s="35" t="str">
        <f>IF(ISNUMBER(SMALL(Order_Form!$C:$C,1+($C279))),(VLOOKUP(SMALL(Order_Form!$C:$C,1+($C279)),Order_Form!$B:$Q,5,FALSE)),"")</f>
        <v/>
      </c>
      <c r="G279" s="35" t="str">
        <f>IF(ISNUMBER(SMALL(Order_Form!$C:$C,1+($C279))),(VLOOKUP(SMALL(Order_Form!$C:$C,1+($C279)),Order_Form!$B:$Q,6,FALSE)),"")</f>
        <v/>
      </c>
      <c r="H279" s="32" t="str">
        <f>IF(ISNUMBER(SMALL(Order_Form!$C:$C,1+($C279))),(VLOOKUP(SMALL(Order_Form!$C:$C,1+($C279)),Order_Form!$B:$Q,7,FALSE)),"")</f>
        <v/>
      </c>
      <c r="I279" s="15"/>
      <c r="J279" s="15"/>
      <c r="K279" s="35" t="str">
        <f>IF(ISNUMBER(SMALL(Order_Form!$C:$C,1+($C279))),(VLOOKUP(SMALL(Order_Form!$C:$C,1+($C279)),Order_Form!$B:$Q,8,FALSE)),"")</f>
        <v/>
      </c>
      <c r="L279" s="35" t="str">
        <f>IF(ISNUMBER(SMALL(Order_Form!$C:$C,1+($C279))),(VLOOKUP(SMALL(Order_Form!$C:$C,1+($C279)),Order_Form!$B:$Q,9,FALSE)),"")</f>
        <v/>
      </c>
      <c r="M279" s="35" t="str">
        <f>IF(ISNUMBER(SMALL(Order_Form!$C:$C,1+($C279))),(VLOOKUP(SMALL(Order_Form!$C:$C,1+($C279)),Order_Form!$B:$Q,10,FALSE)),"")</f>
        <v/>
      </c>
      <c r="N279" s="35" t="str">
        <f>IF(ISNUMBER(SMALL(Order_Form!$C:$C,1+($C279))),(VLOOKUP(SMALL(Order_Form!$C:$C,1+($C279)),Order_Form!$B:$Q,11,FALSE)),"")</f>
        <v/>
      </c>
      <c r="O279" s="35" t="str">
        <f>IF(ISNUMBER(SMALL(Order_Form!$C:$C,1+($C279))),(VLOOKUP(SMALL(Order_Form!$C:$C,1+($C279)),Order_Form!$B:$Q,12,FALSE)),"")</f>
        <v/>
      </c>
      <c r="P279" s="35" t="str">
        <f>IF(ISNUMBER(SMALL(Order_Form!$C:$C,1+($C279))),(VLOOKUP(SMALL(Order_Form!$C:$C,1+($C279)),Order_Form!$B:$Q,13,FALSE)),"")</f>
        <v/>
      </c>
      <c r="Q279" s="35" t="str">
        <f>IF(ISNUMBER(SMALL(Order_Form!$C:$C,1+($C279))),(VLOOKUP(SMALL(Order_Form!$C:$C,1+($C279)),Order_Form!$B:$Q,14,FALSE)),"")</f>
        <v/>
      </c>
      <c r="R279" s="35" t="str">
        <f>IF(ISNUMBER(SMALL(Order_Form!$C:$C,1+($C279))),(VLOOKUP(SMALL(Order_Form!$C:$C,1+($C279)),Order_Form!$B:$Q,15,FALSE)),"")</f>
        <v/>
      </c>
      <c r="U279" s="14">
        <f t="shared" si="12"/>
        <v>0</v>
      </c>
      <c r="V279" s="14">
        <f t="shared" si="13"/>
        <v>0</v>
      </c>
      <c r="W279" s="14">
        <f t="shared" si="14"/>
        <v>0</v>
      </c>
    </row>
    <row r="280" spans="3:23" ht="22.9" customHeight="1" x14ac:dyDescent="0.2">
      <c r="C280" s="14">
        <v>262</v>
      </c>
      <c r="D280" s="15" t="str">
        <f>IF(ISNUMBER(SMALL(Order_Form!$C:$C,1+($C280))),(VLOOKUP(SMALL(Order_Form!$C:$C,1+($C280)),Order_Form!$B:$Q,3,FALSE)),"")</f>
        <v/>
      </c>
      <c r="E280" s="35" t="str">
        <f>IF(ISNUMBER(SMALL(Order_Form!$C:$C,1+($C280))),(VLOOKUP(SMALL(Order_Form!$C:$C,1+($C280)),Order_Form!$B:$Q,4,FALSE)),"")</f>
        <v/>
      </c>
      <c r="F280" s="35" t="str">
        <f>IF(ISNUMBER(SMALL(Order_Form!$C:$C,1+($C280))),(VLOOKUP(SMALL(Order_Form!$C:$C,1+($C280)),Order_Form!$B:$Q,5,FALSE)),"")</f>
        <v/>
      </c>
      <c r="G280" s="35" t="str">
        <f>IF(ISNUMBER(SMALL(Order_Form!$C:$C,1+($C280))),(VLOOKUP(SMALL(Order_Form!$C:$C,1+($C280)),Order_Form!$B:$Q,6,FALSE)),"")</f>
        <v/>
      </c>
      <c r="H280" s="32" t="str">
        <f>IF(ISNUMBER(SMALL(Order_Form!$C:$C,1+($C280))),(VLOOKUP(SMALL(Order_Form!$C:$C,1+($C280)),Order_Form!$B:$Q,7,FALSE)),"")</f>
        <v/>
      </c>
      <c r="I280" s="15"/>
      <c r="J280" s="15"/>
      <c r="K280" s="35" t="str">
        <f>IF(ISNUMBER(SMALL(Order_Form!$C:$C,1+($C280))),(VLOOKUP(SMALL(Order_Form!$C:$C,1+($C280)),Order_Form!$B:$Q,8,FALSE)),"")</f>
        <v/>
      </c>
      <c r="L280" s="35" t="str">
        <f>IF(ISNUMBER(SMALL(Order_Form!$C:$C,1+($C280))),(VLOOKUP(SMALL(Order_Form!$C:$C,1+($C280)),Order_Form!$B:$Q,9,FALSE)),"")</f>
        <v/>
      </c>
      <c r="M280" s="35" t="str">
        <f>IF(ISNUMBER(SMALL(Order_Form!$C:$C,1+($C280))),(VLOOKUP(SMALL(Order_Form!$C:$C,1+($C280)),Order_Form!$B:$Q,10,FALSE)),"")</f>
        <v/>
      </c>
      <c r="N280" s="35" t="str">
        <f>IF(ISNUMBER(SMALL(Order_Form!$C:$C,1+($C280))),(VLOOKUP(SMALL(Order_Form!$C:$C,1+($C280)),Order_Form!$B:$Q,11,FALSE)),"")</f>
        <v/>
      </c>
      <c r="O280" s="35" t="str">
        <f>IF(ISNUMBER(SMALL(Order_Form!$C:$C,1+($C280))),(VLOOKUP(SMALL(Order_Form!$C:$C,1+($C280)),Order_Form!$B:$Q,12,FALSE)),"")</f>
        <v/>
      </c>
      <c r="P280" s="35" t="str">
        <f>IF(ISNUMBER(SMALL(Order_Form!$C:$C,1+($C280))),(VLOOKUP(SMALL(Order_Form!$C:$C,1+($C280)),Order_Form!$B:$Q,13,FALSE)),"")</f>
        <v/>
      </c>
      <c r="Q280" s="35" t="str">
        <f>IF(ISNUMBER(SMALL(Order_Form!$C:$C,1+($C280))),(VLOOKUP(SMALL(Order_Form!$C:$C,1+($C280)),Order_Form!$B:$Q,14,FALSE)),"")</f>
        <v/>
      </c>
      <c r="R280" s="35" t="str">
        <f>IF(ISNUMBER(SMALL(Order_Form!$C:$C,1+($C280))),(VLOOKUP(SMALL(Order_Form!$C:$C,1+($C280)),Order_Form!$B:$Q,15,FALSE)),"")</f>
        <v/>
      </c>
      <c r="U280" s="14">
        <f t="shared" si="12"/>
        <v>0</v>
      </c>
      <c r="V280" s="14">
        <f t="shared" si="13"/>
        <v>0</v>
      </c>
      <c r="W280" s="14">
        <f t="shared" si="14"/>
        <v>0</v>
      </c>
    </row>
    <row r="281" spans="3:23" ht="22.9" customHeight="1" x14ac:dyDescent="0.2">
      <c r="C281" s="14">
        <v>263</v>
      </c>
      <c r="D281" s="15" t="str">
        <f>IF(ISNUMBER(SMALL(Order_Form!$C:$C,1+($C281))),(VLOOKUP(SMALL(Order_Form!$C:$C,1+($C281)),Order_Form!$B:$Q,3,FALSE)),"")</f>
        <v/>
      </c>
      <c r="E281" s="35" t="str">
        <f>IF(ISNUMBER(SMALL(Order_Form!$C:$C,1+($C281))),(VLOOKUP(SMALL(Order_Form!$C:$C,1+($C281)),Order_Form!$B:$Q,4,FALSE)),"")</f>
        <v/>
      </c>
      <c r="F281" s="35" t="str">
        <f>IF(ISNUMBER(SMALL(Order_Form!$C:$C,1+($C281))),(VLOOKUP(SMALL(Order_Form!$C:$C,1+($C281)),Order_Form!$B:$Q,5,FALSE)),"")</f>
        <v/>
      </c>
      <c r="G281" s="35" t="str">
        <f>IF(ISNUMBER(SMALL(Order_Form!$C:$C,1+($C281))),(VLOOKUP(SMALL(Order_Form!$C:$C,1+($C281)),Order_Form!$B:$Q,6,FALSE)),"")</f>
        <v/>
      </c>
      <c r="H281" s="32" t="str">
        <f>IF(ISNUMBER(SMALL(Order_Form!$C:$C,1+($C281))),(VLOOKUP(SMALL(Order_Form!$C:$C,1+($C281)),Order_Form!$B:$Q,7,FALSE)),"")</f>
        <v/>
      </c>
      <c r="I281" s="15"/>
      <c r="J281" s="15"/>
      <c r="K281" s="35" t="str">
        <f>IF(ISNUMBER(SMALL(Order_Form!$C:$C,1+($C281))),(VLOOKUP(SMALL(Order_Form!$C:$C,1+($C281)),Order_Form!$B:$Q,8,FALSE)),"")</f>
        <v/>
      </c>
      <c r="L281" s="35" t="str">
        <f>IF(ISNUMBER(SMALL(Order_Form!$C:$C,1+($C281))),(VLOOKUP(SMALL(Order_Form!$C:$C,1+($C281)),Order_Form!$B:$Q,9,FALSE)),"")</f>
        <v/>
      </c>
      <c r="M281" s="35" t="str">
        <f>IF(ISNUMBER(SMALL(Order_Form!$C:$C,1+($C281))),(VLOOKUP(SMALL(Order_Form!$C:$C,1+($C281)),Order_Form!$B:$Q,10,FALSE)),"")</f>
        <v/>
      </c>
      <c r="N281" s="35" t="str">
        <f>IF(ISNUMBER(SMALL(Order_Form!$C:$C,1+($C281))),(VLOOKUP(SMALL(Order_Form!$C:$C,1+($C281)),Order_Form!$B:$Q,11,FALSE)),"")</f>
        <v/>
      </c>
      <c r="O281" s="35" t="str">
        <f>IF(ISNUMBER(SMALL(Order_Form!$C:$C,1+($C281))),(VLOOKUP(SMALL(Order_Form!$C:$C,1+($C281)),Order_Form!$B:$Q,12,FALSE)),"")</f>
        <v/>
      </c>
      <c r="P281" s="35" t="str">
        <f>IF(ISNUMBER(SMALL(Order_Form!$C:$C,1+($C281))),(VLOOKUP(SMALL(Order_Form!$C:$C,1+($C281)),Order_Form!$B:$Q,13,FALSE)),"")</f>
        <v/>
      </c>
      <c r="Q281" s="35" t="str">
        <f>IF(ISNUMBER(SMALL(Order_Form!$C:$C,1+($C281))),(VLOOKUP(SMALL(Order_Form!$C:$C,1+($C281)),Order_Form!$B:$Q,14,FALSE)),"")</f>
        <v/>
      </c>
      <c r="R281" s="35" t="str">
        <f>IF(ISNUMBER(SMALL(Order_Form!$C:$C,1+($C281))),(VLOOKUP(SMALL(Order_Form!$C:$C,1+($C281)),Order_Form!$B:$Q,15,FALSE)),"")</f>
        <v/>
      </c>
      <c r="U281" s="14">
        <f t="shared" si="12"/>
        <v>0</v>
      </c>
      <c r="V281" s="14">
        <f t="shared" si="13"/>
        <v>0</v>
      </c>
      <c r="W281" s="14">
        <f t="shared" si="14"/>
        <v>0</v>
      </c>
    </row>
    <row r="282" spans="3:23" ht="22.9" customHeight="1" x14ac:dyDescent="0.2">
      <c r="C282" s="14">
        <v>264</v>
      </c>
      <c r="D282" s="15" t="str">
        <f>IF(ISNUMBER(SMALL(Order_Form!$C:$C,1+($C282))),(VLOOKUP(SMALL(Order_Form!$C:$C,1+($C282)),Order_Form!$B:$Q,3,FALSE)),"")</f>
        <v/>
      </c>
      <c r="E282" s="35" t="str">
        <f>IF(ISNUMBER(SMALL(Order_Form!$C:$C,1+($C282))),(VLOOKUP(SMALL(Order_Form!$C:$C,1+($C282)),Order_Form!$B:$Q,4,FALSE)),"")</f>
        <v/>
      </c>
      <c r="F282" s="35" t="str">
        <f>IF(ISNUMBER(SMALL(Order_Form!$C:$C,1+($C282))),(VLOOKUP(SMALL(Order_Form!$C:$C,1+($C282)),Order_Form!$B:$Q,5,FALSE)),"")</f>
        <v/>
      </c>
      <c r="G282" s="35" t="str">
        <f>IF(ISNUMBER(SMALL(Order_Form!$C:$C,1+($C282))),(VLOOKUP(SMALL(Order_Form!$C:$C,1+($C282)),Order_Form!$B:$Q,6,FALSE)),"")</f>
        <v/>
      </c>
      <c r="H282" s="32" t="str">
        <f>IF(ISNUMBER(SMALL(Order_Form!$C:$C,1+($C282))),(VLOOKUP(SMALL(Order_Form!$C:$C,1+($C282)),Order_Form!$B:$Q,7,FALSE)),"")</f>
        <v/>
      </c>
      <c r="I282" s="15"/>
      <c r="J282" s="15"/>
      <c r="K282" s="35" t="str">
        <f>IF(ISNUMBER(SMALL(Order_Form!$C:$C,1+($C282))),(VLOOKUP(SMALL(Order_Form!$C:$C,1+($C282)),Order_Form!$B:$Q,8,FALSE)),"")</f>
        <v/>
      </c>
      <c r="L282" s="35" t="str">
        <f>IF(ISNUMBER(SMALL(Order_Form!$C:$C,1+($C282))),(VLOOKUP(SMALL(Order_Form!$C:$C,1+($C282)),Order_Form!$B:$Q,9,FALSE)),"")</f>
        <v/>
      </c>
      <c r="M282" s="35" t="str">
        <f>IF(ISNUMBER(SMALL(Order_Form!$C:$C,1+($C282))),(VLOOKUP(SMALL(Order_Form!$C:$C,1+($C282)),Order_Form!$B:$Q,10,FALSE)),"")</f>
        <v/>
      </c>
      <c r="N282" s="35" t="str">
        <f>IF(ISNUMBER(SMALL(Order_Form!$C:$C,1+($C282))),(VLOOKUP(SMALL(Order_Form!$C:$C,1+($C282)),Order_Form!$B:$Q,11,FALSE)),"")</f>
        <v/>
      </c>
      <c r="O282" s="35" t="str">
        <f>IF(ISNUMBER(SMALL(Order_Form!$C:$C,1+($C282))),(VLOOKUP(SMALL(Order_Form!$C:$C,1+($C282)),Order_Form!$B:$Q,12,FALSE)),"")</f>
        <v/>
      </c>
      <c r="P282" s="35" t="str">
        <f>IF(ISNUMBER(SMALL(Order_Form!$C:$C,1+($C282))),(VLOOKUP(SMALL(Order_Form!$C:$C,1+($C282)),Order_Form!$B:$Q,13,FALSE)),"")</f>
        <v/>
      </c>
      <c r="Q282" s="35" t="str">
        <f>IF(ISNUMBER(SMALL(Order_Form!$C:$C,1+($C282))),(VLOOKUP(SMALL(Order_Form!$C:$C,1+($C282)),Order_Form!$B:$Q,14,FALSE)),"")</f>
        <v/>
      </c>
      <c r="R282" s="35" t="str">
        <f>IF(ISNUMBER(SMALL(Order_Form!$C:$C,1+($C282))),(VLOOKUP(SMALL(Order_Form!$C:$C,1+($C282)),Order_Form!$B:$Q,15,FALSE)),"")</f>
        <v/>
      </c>
      <c r="U282" s="14">
        <f t="shared" si="12"/>
        <v>0</v>
      </c>
      <c r="V282" s="14">
        <f t="shared" si="13"/>
        <v>0</v>
      </c>
      <c r="W282" s="14">
        <f t="shared" si="14"/>
        <v>0</v>
      </c>
    </row>
    <row r="283" spans="3:23" ht="22.9" customHeight="1" x14ac:dyDescent="0.2">
      <c r="C283" s="14">
        <v>265</v>
      </c>
      <c r="D283" s="15" t="str">
        <f>IF(ISNUMBER(SMALL(Order_Form!$C:$C,1+($C283))),(VLOOKUP(SMALL(Order_Form!$C:$C,1+($C283)),Order_Form!$B:$Q,3,FALSE)),"")</f>
        <v/>
      </c>
      <c r="E283" s="35" t="str">
        <f>IF(ISNUMBER(SMALL(Order_Form!$C:$C,1+($C283))),(VLOOKUP(SMALL(Order_Form!$C:$C,1+($C283)),Order_Form!$B:$Q,4,FALSE)),"")</f>
        <v/>
      </c>
      <c r="F283" s="35" t="str">
        <f>IF(ISNUMBER(SMALL(Order_Form!$C:$C,1+($C283))),(VLOOKUP(SMALL(Order_Form!$C:$C,1+($C283)),Order_Form!$B:$Q,5,FALSE)),"")</f>
        <v/>
      </c>
      <c r="G283" s="35" t="str">
        <f>IF(ISNUMBER(SMALL(Order_Form!$C:$C,1+($C283))),(VLOOKUP(SMALL(Order_Form!$C:$C,1+($C283)),Order_Form!$B:$Q,6,FALSE)),"")</f>
        <v/>
      </c>
      <c r="H283" s="32" t="str">
        <f>IF(ISNUMBER(SMALL(Order_Form!$C:$C,1+($C283))),(VLOOKUP(SMALL(Order_Form!$C:$C,1+($C283)),Order_Form!$B:$Q,7,FALSE)),"")</f>
        <v/>
      </c>
      <c r="I283" s="15"/>
      <c r="J283" s="15"/>
      <c r="K283" s="35" t="str">
        <f>IF(ISNUMBER(SMALL(Order_Form!$C:$C,1+($C283))),(VLOOKUP(SMALL(Order_Form!$C:$C,1+($C283)),Order_Form!$B:$Q,8,FALSE)),"")</f>
        <v/>
      </c>
      <c r="L283" s="35" t="str">
        <f>IF(ISNUMBER(SMALL(Order_Form!$C:$C,1+($C283))),(VLOOKUP(SMALL(Order_Form!$C:$C,1+($C283)),Order_Form!$B:$Q,9,FALSE)),"")</f>
        <v/>
      </c>
      <c r="M283" s="35" t="str">
        <f>IF(ISNUMBER(SMALL(Order_Form!$C:$C,1+($C283))),(VLOOKUP(SMALL(Order_Form!$C:$C,1+($C283)),Order_Form!$B:$Q,10,FALSE)),"")</f>
        <v/>
      </c>
      <c r="N283" s="35" t="str">
        <f>IF(ISNUMBER(SMALL(Order_Form!$C:$C,1+($C283))),(VLOOKUP(SMALL(Order_Form!$C:$C,1+($C283)),Order_Form!$B:$Q,11,FALSE)),"")</f>
        <v/>
      </c>
      <c r="O283" s="35" t="str">
        <f>IF(ISNUMBER(SMALL(Order_Form!$C:$C,1+($C283))),(VLOOKUP(SMALL(Order_Form!$C:$C,1+($C283)),Order_Form!$B:$Q,12,FALSE)),"")</f>
        <v/>
      </c>
      <c r="P283" s="35" t="str">
        <f>IF(ISNUMBER(SMALL(Order_Form!$C:$C,1+($C283))),(VLOOKUP(SMALL(Order_Form!$C:$C,1+($C283)),Order_Form!$B:$Q,13,FALSE)),"")</f>
        <v/>
      </c>
      <c r="Q283" s="35" t="str">
        <f>IF(ISNUMBER(SMALL(Order_Form!$C:$C,1+($C283))),(VLOOKUP(SMALL(Order_Form!$C:$C,1+($C283)),Order_Form!$B:$Q,14,FALSE)),"")</f>
        <v/>
      </c>
      <c r="R283" s="35" t="str">
        <f>IF(ISNUMBER(SMALL(Order_Form!$C:$C,1+($C283))),(VLOOKUP(SMALL(Order_Form!$C:$C,1+($C283)),Order_Form!$B:$Q,15,FALSE)),"")</f>
        <v/>
      </c>
      <c r="U283" s="14">
        <f t="shared" si="12"/>
        <v>0</v>
      </c>
      <c r="V283" s="14">
        <f t="shared" si="13"/>
        <v>0</v>
      </c>
      <c r="W283" s="14">
        <f t="shared" si="14"/>
        <v>0</v>
      </c>
    </row>
    <row r="284" spans="3:23" ht="22.9" customHeight="1" x14ac:dyDescent="0.2">
      <c r="C284" s="14">
        <v>266</v>
      </c>
      <c r="D284" s="15" t="str">
        <f>IF(ISNUMBER(SMALL(Order_Form!$C:$C,1+($C284))),(VLOOKUP(SMALL(Order_Form!$C:$C,1+($C284)),Order_Form!$B:$Q,3,FALSE)),"")</f>
        <v/>
      </c>
      <c r="E284" s="35" t="str">
        <f>IF(ISNUMBER(SMALL(Order_Form!$C:$C,1+($C284))),(VLOOKUP(SMALL(Order_Form!$C:$C,1+($C284)),Order_Form!$B:$Q,4,FALSE)),"")</f>
        <v/>
      </c>
      <c r="F284" s="35" t="str">
        <f>IF(ISNUMBER(SMALL(Order_Form!$C:$C,1+($C284))),(VLOOKUP(SMALL(Order_Form!$C:$C,1+($C284)),Order_Form!$B:$Q,5,FALSE)),"")</f>
        <v/>
      </c>
      <c r="G284" s="35" t="str">
        <f>IF(ISNUMBER(SMALL(Order_Form!$C:$C,1+($C284))),(VLOOKUP(SMALL(Order_Form!$C:$C,1+($C284)),Order_Form!$B:$Q,6,FALSE)),"")</f>
        <v/>
      </c>
      <c r="H284" s="32" t="str">
        <f>IF(ISNUMBER(SMALL(Order_Form!$C:$C,1+($C284))),(VLOOKUP(SMALL(Order_Form!$C:$C,1+($C284)),Order_Form!$B:$Q,7,FALSE)),"")</f>
        <v/>
      </c>
      <c r="I284" s="15"/>
      <c r="J284" s="15"/>
      <c r="K284" s="35" t="str">
        <f>IF(ISNUMBER(SMALL(Order_Form!$C:$C,1+($C284))),(VLOOKUP(SMALL(Order_Form!$C:$C,1+($C284)),Order_Form!$B:$Q,8,FALSE)),"")</f>
        <v/>
      </c>
      <c r="L284" s="35" t="str">
        <f>IF(ISNUMBER(SMALL(Order_Form!$C:$C,1+($C284))),(VLOOKUP(SMALL(Order_Form!$C:$C,1+($C284)),Order_Form!$B:$Q,9,FALSE)),"")</f>
        <v/>
      </c>
      <c r="M284" s="35" t="str">
        <f>IF(ISNUMBER(SMALL(Order_Form!$C:$C,1+($C284))),(VLOOKUP(SMALL(Order_Form!$C:$C,1+($C284)),Order_Form!$B:$Q,10,FALSE)),"")</f>
        <v/>
      </c>
      <c r="N284" s="35" t="str">
        <f>IF(ISNUMBER(SMALL(Order_Form!$C:$C,1+($C284))),(VLOOKUP(SMALL(Order_Form!$C:$C,1+($C284)),Order_Form!$B:$Q,11,FALSE)),"")</f>
        <v/>
      </c>
      <c r="O284" s="35" t="str">
        <f>IF(ISNUMBER(SMALL(Order_Form!$C:$C,1+($C284))),(VLOOKUP(SMALL(Order_Form!$C:$C,1+($C284)),Order_Form!$B:$Q,12,FALSE)),"")</f>
        <v/>
      </c>
      <c r="P284" s="35" t="str">
        <f>IF(ISNUMBER(SMALL(Order_Form!$C:$C,1+($C284))),(VLOOKUP(SMALL(Order_Form!$C:$C,1+($C284)),Order_Form!$B:$Q,13,FALSE)),"")</f>
        <v/>
      </c>
      <c r="Q284" s="35" t="str">
        <f>IF(ISNUMBER(SMALL(Order_Form!$C:$C,1+($C284))),(VLOOKUP(SMALL(Order_Form!$C:$C,1+($C284)),Order_Form!$B:$Q,14,FALSE)),"")</f>
        <v/>
      </c>
      <c r="R284" s="35" t="str">
        <f>IF(ISNUMBER(SMALL(Order_Form!$C:$C,1+($C284))),(VLOOKUP(SMALL(Order_Form!$C:$C,1+($C284)),Order_Form!$B:$Q,15,FALSE)),"")</f>
        <v/>
      </c>
      <c r="U284" s="14">
        <f t="shared" si="12"/>
        <v>0</v>
      </c>
      <c r="V284" s="14">
        <f t="shared" si="13"/>
        <v>0</v>
      </c>
      <c r="W284" s="14">
        <f t="shared" si="14"/>
        <v>0</v>
      </c>
    </row>
    <row r="285" spans="3:23" ht="22.9" customHeight="1" x14ac:dyDescent="0.2">
      <c r="C285" s="14">
        <v>267</v>
      </c>
      <c r="D285" s="15" t="str">
        <f>IF(ISNUMBER(SMALL(Order_Form!$C:$C,1+($C285))),(VLOOKUP(SMALL(Order_Form!$C:$C,1+($C285)),Order_Form!$B:$Q,3,FALSE)),"")</f>
        <v/>
      </c>
      <c r="E285" s="35" t="str">
        <f>IF(ISNUMBER(SMALL(Order_Form!$C:$C,1+($C285))),(VLOOKUP(SMALL(Order_Form!$C:$C,1+($C285)),Order_Form!$B:$Q,4,FALSE)),"")</f>
        <v/>
      </c>
      <c r="F285" s="35" t="str">
        <f>IF(ISNUMBER(SMALL(Order_Form!$C:$C,1+($C285))),(VLOOKUP(SMALL(Order_Form!$C:$C,1+($C285)),Order_Form!$B:$Q,5,FALSE)),"")</f>
        <v/>
      </c>
      <c r="G285" s="35" t="str">
        <f>IF(ISNUMBER(SMALL(Order_Form!$C:$C,1+($C285))),(VLOOKUP(SMALL(Order_Form!$C:$C,1+($C285)),Order_Form!$B:$Q,6,FALSE)),"")</f>
        <v/>
      </c>
      <c r="H285" s="32" t="str">
        <f>IF(ISNUMBER(SMALL(Order_Form!$C:$C,1+($C285))),(VLOOKUP(SMALL(Order_Form!$C:$C,1+($C285)),Order_Form!$B:$Q,7,FALSE)),"")</f>
        <v/>
      </c>
      <c r="I285" s="15"/>
      <c r="J285" s="15"/>
      <c r="K285" s="35" t="str">
        <f>IF(ISNUMBER(SMALL(Order_Form!$C:$C,1+($C285))),(VLOOKUP(SMALL(Order_Form!$C:$C,1+($C285)),Order_Form!$B:$Q,8,FALSE)),"")</f>
        <v/>
      </c>
      <c r="L285" s="35" t="str">
        <f>IF(ISNUMBER(SMALL(Order_Form!$C:$C,1+($C285))),(VLOOKUP(SMALL(Order_Form!$C:$C,1+($C285)),Order_Form!$B:$Q,9,FALSE)),"")</f>
        <v/>
      </c>
      <c r="M285" s="35" t="str">
        <f>IF(ISNUMBER(SMALL(Order_Form!$C:$C,1+($C285))),(VLOOKUP(SMALL(Order_Form!$C:$C,1+($C285)),Order_Form!$B:$Q,10,FALSE)),"")</f>
        <v/>
      </c>
      <c r="N285" s="35" t="str">
        <f>IF(ISNUMBER(SMALL(Order_Form!$C:$C,1+($C285))),(VLOOKUP(SMALL(Order_Form!$C:$C,1+($C285)),Order_Form!$B:$Q,11,FALSE)),"")</f>
        <v/>
      </c>
      <c r="O285" s="35" t="str">
        <f>IF(ISNUMBER(SMALL(Order_Form!$C:$C,1+($C285))),(VLOOKUP(SMALL(Order_Form!$C:$C,1+($C285)),Order_Form!$B:$Q,12,FALSE)),"")</f>
        <v/>
      </c>
      <c r="P285" s="35" t="str">
        <f>IF(ISNUMBER(SMALL(Order_Form!$C:$C,1+($C285))),(VLOOKUP(SMALL(Order_Form!$C:$C,1+($C285)),Order_Form!$B:$Q,13,FALSE)),"")</f>
        <v/>
      </c>
      <c r="Q285" s="35" t="str">
        <f>IF(ISNUMBER(SMALL(Order_Form!$C:$C,1+($C285))),(VLOOKUP(SMALL(Order_Form!$C:$C,1+($C285)),Order_Form!$B:$Q,14,FALSE)),"")</f>
        <v/>
      </c>
      <c r="R285" s="35" t="str">
        <f>IF(ISNUMBER(SMALL(Order_Form!$C:$C,1+($C285))),(VLOOKUP(SMALL(Order_Form!$C:$C,1+($C285)),Order_Form!$B:$Q,15,FALSE)),"")</f>
        <v/>
      </c>
      <c r="U285" s="14">
        <f t="shared" si="12"/>
        <v>0</v>
      </c>
      <c r="V285" s="14">
        <f t="shared" si="13"/>
        <v>0</v>
      </c>
      <c r="W285" s="14">
        <f t="shared" si="14"/>
        <v>0</v>
      </c>
    </row>
    <row r="286" spans="3:23" ht="22.9" customHeight="1" x14ac:dyDescent="0.2">
      <c r="C286" s="14">
        <v>268</v>
      </c>
      <c r="D286" s="15" t="str">
        <f>IF(ISNUMBER(SMALL(Order_Form!$C:$C,1+($C286))),(VLOOKUP(SMALL(Order_Form!$C:$C,1+($C286)),Order_Form!$B:$Q,3,FALSE)),"")</f>
        <v/>
      </c>
      <c r="E286" s="35" t="str">
        <f>IF(ISNUMBER(SMALL(Order_Form!$C:$C,1+($C286))),(VLOOKUP(SMALL(Order_Form!$C:$C,1+($C286)),Order_Form!$B:$Q,4,FALSE)),"")</f>
        <v/>
      </c>
      <c r="F286" s="35" t="str">
        <f>IF(ISNUMBER(SMALL(Order_Form!$C:$C,1+($C286))),(VLOOKUP(SMALL(Order_Form!$C:$C,1+($C286)),Order_Form!$B:$Q,5,FALSE)),"")</f>
        <v/>
      </c>
      <c r="G286" s="35" t="str">
        <f>IF(ISNUMBER(SMALL(Order_Form!$C:$C,1+($C286))),(VLOOKUP(SMALL(Order_Form!$C:$C,1+($C286)),Order_Form!$B:$Q,6,FALSE)),"")</f>
        <v/>
      </c>
      <c r="H286" s="32" t="str">
        <f>IF(ISNUMBER(SMALL(Order_Form!$C:$C,1+($C286))),(VLOOKUP(SMALL(Order_Form!$C:$C,1+($C286)),Order_Form!$B:$Q,7,FALSE)),"")</f>
        <v/>
      </c>
      <c r="I286" s="15"/>
      <c r="J286" s="15"/>
      <c r="K286" s="35" t="str">
        <f>IF(ISNUMBER(SMALL(Order_Form!$C:$C,1+($C286))),(VLOOKUP(SMALL(Order_Form!$C:$C,1+($C286)),Order_Form!$B:$Q,8,FALSE)),"")</f>
        <v/>
      </c>
      <c r="L286" s="35" t="str">
        <f>IF(ISNUMBER(SMALL(Order_Form!$C:$C,1+($C286))),(VLOOKUP(SMALL(Order_Form!$C:$C,1+($C286)),Order_Form!$B:$Q,9,FALSE)),"")</f>
        <v/>
      </c>
      <c r="M286" s="35" t="str">
        <f>IF(ISNUMBER(SMALL(Order_Form!$C:$C,1+($C286))),(VLOOKUP(SMALL(Order_Form!$C:$C,1+($C286)),Order_Form!$B:$Q,10,FALSE)),"")</f>
        <v/>
      </c>
      <c r="N286" s="35" t="str">
        <f>IF(ISNUMBER(SMALL(Order_Form!$C:$C,1+($C286))),(VLOOKUP(SMALL(Order_Form!$C:$C,1+($C286)),Order_Form!$B:$Q,11,FALSE)),"")</f>
        <v/>
      </c>
      <c r="O286" s="35" t="str">
        <f>IF(ISNUMBER(SMALL(Order_Form!$C:$C,1+($C286))),(VLOOKUP(SMALL(Order_Form!$C:$C,1+($C286)),Order_Form!$B:$Q,12,FALSE)),"")</f>
        <v/>
      </c>
      <c r="P286" s="35" t="str">
        <f>IF(ISNUMBER(SMALL(Order_Form!$C:$C,1+($C286))),(VLOOKUP(SMALL(Order_Form!$C:$C,1+($C286)),Order_Form!$B:$Q,13,FALSE)),"")</f>
        <v/>
      </c>
      <c r="Q286" s="35" t="str">
        <f>IF(ISNUMBER(SMALL(Order_Form!$C:$C,1+($C286))),(VLOOKUP(SMALL(Order_Form!$C:$C,1+($C286)),Order_Form!$B:$Q,14,FALSE)),"")</f>
        <v/>
      </c>
      <c r="R286" s="35" t="str">
        <f>IF(ISNUMBER(SMALL(Order_Form!$C:$C,1+($C286))),(VLOOKUP(SMALL(Order_Form!$C:$C,1+($C286)),Order_Form!$B:$Q,15,FALSE)),"")</f>
        <v/>
      </c>
      <c r="U286" s="14">
        <f t="shared" si="12"/>
        <v>0</v>
      </c>
      <c r="V286" s="14">
        <f t="shared" si="13"/>
        <v>0</v>
      </c>
      <c r="W286" s="14">
        <f t="shared" si="14"/>
        <v>0</v>
      </c>
    </row>
    <row r="287" spans="3:23" ht="22.9" customHeight="1" x14ac:dyDescent="0.2">
      <c r="C287" s="14">
        <v>269</v>
      </c>
      <c r="D287" s="15" t="str">
        <f>IF(ISNUMBER(SMALL(Order_Form!$C:$C,1+($C287))),(VLOOKUP(SMALL(Order_Form!$C:$C,1+($C287)),Order_Form!$B:$Q,3,FALSE)),"")</f>
        <v/>
      </c>
      <c r="E287" s="35" t="str">
        <f>IF(ISNUMBER(SMALL(Order_Form!$C:$C,1+($C287))),(VLOOKUP(SMALL(Order_Form!$C:$C,1+($C287)),Order_Form!$B:$Q,4,FALSE)),"")</f>
        <v/>
      </c>
      <c r="F287" s="35" t="str">
        <f>IF(ISNUMBER(SMALL(Order_Form!$C:$C,1+($C287))),(VLOOKUP(SMALL(Order_Form!$C:$C,1+($C287)),Order_Form!$B:$Q,5,FALSE)),"")</f>
        <v/>
      </c>
      <c r="G287" s="35" t="str">
        <f>IF(ISNUMBER(SMALL(Order_Form!$C:$C,1+($C287))),(VLOOKUP(SMALL(Order_Form!$C:$C,1+($C287)),Order_Form!$B:$Q,6,FALSE)),"")</f>
        <v/>
      </c>
      <c r="H287" s="32" t="str">
        <f>IF(ISNUMBER(SMALL(Order_Form!$C:$C,1+($C287))),(VLOOKUP(SMALL(Order_Form!$C:$C,1+($C287)),Order_Form!$B:$Q,7,FALSE)),"")</f>
        <v/>
      </c>
      <c r="I287" s="15"/>
      <c r="J287" s="15"/>
      <c r="K287" s="35" t="str">
        <f>IF(ISNUMBER(SMALL(Order_Form!$C:$C,1+($C287))),(VLOOKUP(SMALL(Order_Form!$C:$C,1+($C287)),Order_Form!$B:$Q,8,FALSE)),"")</f>
        <v/>
      </c>
      <c r="L287" s="35" t="str">
        <f>IF(ISNUMBER(SMALL(Order_Form!$C:$C,1+($C287))),(VLOOKUP(SMALL(Order_Form!$C:$C,1+($C287)),Order_Form!$B:$Q,9,FALSE)),"")</f>
        <v/>
      </c>
      <c r="M287" s="35" t="str">
        <f>IF(ISNUMBER(SMALL(Order_Form!$C:$C,1+($C287))),(VLOOKUP(SMALL(Order_Form!$C:$C,1+($C287)),Order_Form!$B:$Q,10,FALSE)),"")</f>
        <v/>
      </c>
      <c r="N287" s="35" t="str">
        <f>IF(ISNUMBER(SMALL(Order_Form!$C:$C,1+($C287))),(VLOOKUP(SMALL(Order_Form!$C:$C,1+($C287)),Order_Form!$B:$Q,11,FALSE)),"")</f>
        <v/>
      </c>
      <c r="O287" s="35" t="str">
        <f>IF(ISNUMBER(SMALL(Order_Form!$C:$C,1+($C287))),(VLOOKUP(SMALL(Order_Form!$C:$C,1+($C287)),Order_Form!$B:$Q,12,FALSE)),"")</f>
        <v/>
      </c>
      <c r="P287" s="35" t="str">
        <f>IF(ISNUMBER(SMALL(Order_Form!$C:$C,1+($C287))),(VLOOKUP(SMALL(Order_Form!$C:$C,1+($C287)),Order_Form!$B:$Q,13,FALSE)),"")</f>
        <v/>
      </c>
      <c r="Q287" s="35" t="str">
        <f>IF(ISNUMBER(SMALL(Order_Form!$C:$C,1+($C287))),(VLOOKUP(SMALL(Order_Form!$C:$C,1+($C287)),Order_Form!$B:$Q,14,FALSE)),"")</f>
        <v/>
      </c>
      <c r="R287" s="35" t="str">
        <f>IF(ISNUMBER(SMALL(Order_Form!$C:$C,1+($C287))),(VLOOKUP(SMALL(Order_Form!$C:$C,1+($C287)),Order_Form!$B:$Q,15,FALSE)),"")</f>
        <v/>
      </c>
      <c r="U287" s="14">
        <f t="shared" si="12"/>
        <v>0</v>
      </c>
      <c r="V287" s="14">
        <f t="shared" si="13"/>
        <v>0</v>
      </c>
      <c r="W287" s="14">
        <f t="shared" si="14"/>
        <v>0</v>
      </c>
    </row>
    <row r="288" spans="3:23" ht="22.9" customHeight="1" x14ac:dyDescent="0.2">
      <c r="C288" s="14">
        <v>270</v>
      </c>
      <c r="D288" s="15" t="str">
        <f>IF(ISNUMBER(SMALL(Order_Form!$C:$C,1+($C288))),(VLOOKUP(SMALL(Order_Form!$C:$C,1+($C288)),Order_Form!$B:$Q,3,FALSE)),"")</f>
        <v/>
      </c>
      <c r="E288" s="35" t="str">
        <f>IF(ISNUMBER(SMALL(Order_Form!$C:$C,1+($C288))),(VLOOKUP(SMALL(Order_Form!$C:$C,1+($C288)),Order_Form!$B:$Q,4,FALSE)),"")</f>
        <v/>
      </c>
      <c r="F288" s="35" t="str">
        <f>IF(ISNUMBER(SMALL(Order_Form!$C:$C,1+($C288))),(VLOOKUP(SMALL(Order_Form!$C:$C,1+($C288)),Order_Form!$B:$Q,5,FALSE)),"")</f>
        <v/>
      </c>
      <c r="G288" s="35" t="str">
        <f>IF(ISNUMBER(SMALL(Order_Form!$C:$C,1+($C288))),(VLOOKUP(SMALL(Order_Form!$C:$C,1+($C288)),Order_Form!$B:$Q,6,FALSE)),"")</f>
        <v/>
      </c>
      <c r="H288" s="32" t="str">
        <f>IF(ISNUMBER(SMALL(Order_Form!$C:$C,1+($C288))),(VLOOKUP(SMALL(Order_Form!$C:$C,1+($C288)),Order_Form!$B:$Q,7,FALSE)),"")</f>
        <v/>
      </c>
      <c r="I288" s="15"/>
      <c r="J288" s="15"/>
      <c r="K288" s="35" t="str">
        <f>IF(ISNUMBER(SMALL(Order_Form!$C:$C,1+($C288))),(VLOOKUP(SMALL(Order_Form!$C:$C,1+($C288)),Order_Form!$B:$Q,8,FALSE)),"")</f>
        <v/>
      </c>
      <c r="L288" s="35" t="str">
        <f>IF(ISNUMBER(SMALL(Order_Form!$C:$C,1+($C288))),(VLOOKUP(SMALL(Order_Form!$C:$C,1+($C288)),Order_Form!$B:$Q,9,FALSE)),"")</f>
        <v/>
      </c>
      <c r="M288" s="35" t="str">
        <f>IF(ISNUMBER(SMALL(Order_Form!$C:$C,1+($C288))),(VLOOKUP(SMALL(Order_Form!$C:$C,1+($C288)),Order_Form!$B:$Q,10,FALSE)),"")</f>
        <v/>
      </c>
      <c r="N288" s="35" t="str">
        <f>IF(ISNUMBER(SMALL(Order_Form!$C:$C,1+($C288))),(VLOOKUP(SMALL(Order_Form!$C:$C,1+($C288)),Order_Form!$B:$Q,11,FALSE)),"")</f>
        <v/>
      </c>
      <c r="O288" s="35" t="str">
        <f>IF(ISNUMBER(SMALL(Order_Form!$C:$C,1+($C288))),(VLOOKUP(SMALL(Order_Form!$C:$C,1+($C288)),Order_Form!$B:$Q,12,FALSE)),"")</f>
        <v/>
      </c>
      <c r="P288" s="35" t="str">
        <f>IF(ISNUMBER(SMALL(Order_Form!$C:$C,1+($C288))),(VLOOKUP(SMALL(Order_Form!$C:$C,1+($C288)),Order_Form!$B:$Q,13,FALSE)),"")</f>
        <v/>
      </c>
      <c r="Q288" s="35" t="str">
        <f>IF(ISNUMBER(SMALL(Order_Form!$C:$C,1+($C288))),(VLOOKUP(SMALL(Order_Form!$C:$C,1+($C288)),Order_Form!$B:$Q,14,FALSE)),"")</f>
        <v/>
      </c>
      <c r="R288" s="35" t="str">
        <f>IF(ISNUMBER(SMALL(Order_Form!$C:$C,1+($C288))),(VLOOKUP(SMALL(Order_Form!$C:$C,1+($C288)),Order_Form!$B:$Q,15,FALSE)),"")</f>
        <v/>
      </c>
      <c r="U288" s="14">
        <f t="shared" si="12"/>
        <v>0</v>
      </c>
      <c r="V288" s="14">
        <f t="shared" si="13"/>
        <v>0</v>
      </c>
      <c r="W288" s="14">
        <f t="shared" si="14"/>
        <v>0</v>
      </c>
    </row>
    <row r="289" spans="3:23" ht="22.9" customHeight="1" x14ac:dyDescent="0.2">
      <c r="C289" s="14">
        <v>271</v>
      </c>
      <c r="D289" s="15" t="str">
        <f>IF(ISNUMBER(SMALL(Order_Form!$C:$C,1+($C289))),(VLOOKUP(SMALL(Order_Form!$C:$C,1+($C289)),Order_Form!$B:$Q,3,FALSE)),"")</f>
        <v/>
      </c>
      <c r="E289" s="35" t="str">
        <f>IF(ISNUMBER(SMALL(Order_Form!$C:$C,1+($C289))),(VLOOKUP(SMALL(Order_Form!$C:$C,1+($C289)),Order_Form!$B:$Q,4,FALSE)),"")</f>
        <v/>
      </c>
      <c r="F289" s="35" t="str">
        <f>IF(ISNUMBER(SMALL(Order_Form!$C:$C,1+($C289))),(VLOOKUP(SMALL(Order_Form!$C:$C,1+($C289)),Order_Form!$B:$Q,5,FALSE)),"")</f>
        <v/>
      </c>
      <c r="G289" s="35" t="str">
        <f>IF(ISNUMBER(SMALL(Order_Form!$C:$C,1+($C289))),(VLOOKUP(SMALL(Order_Form!$C:$C,1+($C289)),Order_Form!$B:$Q,6,FALSE)),"")</f>
        <v/>
      </c>
      <c r="H289" s="32" t="str">
        <f>IF(ISNUMBER(SMALL(Order_Form!$C:$C,1+($C289))),(VLOOKUP(SMALL(Order_Form!$C:$C,1+($C289)),Order_Form!$B:$Q,7,FALSE)),"")</f>
        <v/>
      </c>
      <c r="I289" s="15"/>
      <c r="J289" s="15"/>
      <c r="K289" s="35" t="str">
        <f>IF(ISNUMBER(SMALL(Order_Form!$C:$C,1+($C289))),(VLOOKUP(SMALL(Order_Form!$C:$C,1+($C289)),Order_Form!$B:$Q,8,FALSE)),"")</f>
        <v/>
      </c>
      <c r="L289" s="35" t="str">
        <f>IF(ISNUMBER(SMALL(Order_Form!$C:$C,1+($C289))),(VLOOKUP(SMALL(Order_Form!$C:$C,1+($C289)),Order_Form!$B:$Q,9,FALSE)),"")</f>
        <v/>
      </c>
      <c r="M289" s="35" t="str">
        <f>IF(ISNUMBER(SMALL(Order_Form!$C:$C,1+($C289))),(VLOOKUP(SMALL(Order_Form!$C:$C,1+($C289)),Order_Form!$B:$Q,10,FALSE)),"")</f>
        <v/>
      </c>
      <c r="N289" s="35" t="str">
        <f>IF(ISNUMBER(SMALL(Order_Form!$C:$C,1+($C289))),(VLOOKUP(SMALL(Order_Form!$C:$C,1+($C289)),Order_Form!$B:$Q,11,FALSE)),"")</f>
        <v/>
      </c>
      <c r="O289" s="35" t="str">
        <f>IF(ISNUMBER(SMALL(Order_Form!$C:$C,1+($C289))),(VLOOKUP(SMALL(Order_Form!$C:$C,1+($C289)),Order_Form!$B:$Q,12,FALSE)),"")</f>
        <v/>
      </c>
      <c r="P289" s="35" t="str">
        <f>IF(ISNUMBER(SMALL(Order_Form!$C:$C,1+($C289))),(VLOOKUP(SMALL(Order_Form!$C:$C,1+($C289)),Order_Form!$B:$Q,13,FALSE)),"")</f>
        <v/>
      </c>
      <c r="Q289" s="35" t="str">
        <f>IF(ISNUMBER(SMALL(Order_Form!$C:$C,1+($C289))),(VLOOKUP(SMALL(Order_Form!$C:$C,1+($C289)),Order_Form!$B:$Q,14,FALSE)),"")</f>
        <v/>
      </c>
      <c r="R289" s="35" t="str">
        <f>IF(ISNUMBER(SMALL(Order_Form!$C:$C,1+($C289))),(VLOOKUP(SMALL(Order_Form!$C:$C,1+($C289)),Order_Form!$B:$Q,15,FALSE)),"")</f>
        <v/>
      </c>
      <c r="U289" s="14">
        <f t="shared" si="12"/>
        <v>0</v>
      </c>
      <c r="V289" s="14">
        <f t="shared" si="13"/>
        <v>0</v>
      </c>
      <c r="W289" s="14">
        <f t="shared" si="14"/>
        <v>0</v>
      </c>
    </row>
    <row r="290" spans="3:23" ht="22.9" customHeight="1" x14ac:dyDescent="0.2">
      <c r="C290" s="14">
        <v>272</v>
      </c>
      <c r="D290" s="15" t="str">
        <f>IF(ISNUMBER(SMALL(Order_Form!$C:$C,1+($C290))),(VLOOKUP(SMALL(Order_Form!$C:$C,1+($C290)),Order_Form!$B:$Q,3,FALSE)),"")</f>
        <v/>
      </c>
      <c r="E290" s="35" t="str">
        <f>IF(ISNUMBER(SMALL(Order_Form!$C:$C,1+($C290))),(VLOOKUP(SMALL(Order_Form!$C:$C,1+($C290)),Order_Form!$B:$Q,4,FALSE)),"")</f>
        <v/>
      </c>
      <c r="F290" s="35" t="str">
        <f>IF(ISNUMBER(SMALL(Order_Form!$C:$C,1+($C290))),(VLOOKUP(SMALL(Order_Form!$C:$C,1+($C290)),Order_Form!$B:$Q,5,FALSE)),"")</f>
        <v/>
      </c>
      <c r="G290" s="35" t="str">
        <f>IF(ISNUMBER(SMALL(Order_Form!$C:$C,1+($C290))),(VLOOKUP(SMALL(Order_Form!$C:$C,1+($C290)),Order_Form!$B:$Q,6,FALSE)),"")</f>
        <v/>
      </c>
      <c r="H290" s="32" t="str">
        <f>IF(ISNUMBER(SMALL(Order_Form!$C:$C,1+($C290))),(VLOOKUP(SMALL(Order_Form!$C:$C,1+($C290)),Order_Form!$B:$Q,7,FALSE)),"")</f>
        <v/>
      </c>
      <c r="I290" s="15"/>
      <c r="J290" s="15"/>
      <c r="K290" s="35" t="str">
        <f>IF(ISNUMBER(SMALL(Order_Form!$C:$C,1+($C290))),(VLOOKUP(SMALL(Order_Form!$C:$C,1+($C290)),Order_Form!$B:$Q,8,FALSE)),"")</f>
        <v/>
      </c>
      <c r="L290" s="35" t="str">
        <f>IF(ISNUMBER(SMALL(Order_Form!$C:$C,1+($C290))),(VLOOKUP(SMALL(Order_Form!$C:$C,1+($C290)),Order_Form!$B:$Q,9,FALSE)),"")</f>
        <v/>
      </c>
      <c r="M290" s="35" t="str">
        <f>IF(ISNUMBER(SMALL(Order_Form!$C:$C,1+($C290))),(VLOOKUP(SMALL(Order_Form!$C:$C,1+($C290)),Order_Form!$B:$Q,10,FALSE)),"")</f>
        <v/>
      </c>
      <c r="N290" s="35" t="str">
        <f>IF(ISNUMBER(SMALL(Order_Form!$C:$C,1+($C290))),(VLOOKUP(SMALL(Order_Form!$C:$C,1+($C290)),Order_Form!$B:$Q,11,FALSE)),"")</f>
        <v/>
      </c>
      <c r="O290" s="35" t="str">
        <f>IF(ISNUMBER(SMALL(Order_Form!$C:$C,1+($C290))),(VLOOKUP(SMALL(Order_Form!$C:$C,1+($C290)),Order_Form!$B:$Q,12,FALSE)),"")</f>
        <v/>
      </c>
      <c r="P290" s="35" t="str">
        <f>IF(ISNUMBER(SMALL(Order_Form!$C:$C,1+($C290))),(VLOOKUP(SMALL(Order_Form!$C:$C,1+($C290)),Order_Form!$B:$Q,13,FALSE)),"")</f>
        <v/>
      </c>
      <c r="Q290" s="35" t="str">
        <f>IF(ISNUMBER(SMALL(Order_Form!$C:$C,1+($C290))),(VLOOKUP(SMALL(Order_Form!$C:$C,1+($C290)),Order_Form!$B:$Q,14,FALSE)),"")</f>
        <v/>
      </c>
      <c r="R290" s="35" t="str">
        <f>IF(ISNUMBER(SMALL(Order_Form!$C:$C,1+($C290))),(VLOOKUP(SMALL(Order_Form!$C:$C,1+($C290)),Order_Form!$B:$Q,15,FALSE)),"")</f>
        <v/>
      </c>
      <c r="U290" s="14">
        <f t="shared" si="12"/>
        <v>0</v>
      </c>
      <c r="V290" s="14">
        <f t="shared" si="13"/>
        <v>0</v>
      </c>
      <c r="W290" s="14">
        <f t="shared" si="14"/>
        <v>0</v>
      </c>
    </row>
    <row r="291" spans="3:23" ht="22.9" customHeight="1" x14ac:dyDescent="0.2">
      <c r="C291" s="14">
        <v>273</v>
      </c>
      <c r="D291" s="15" t="str">
        <f>IF(ISNUMBER(SMALL(Order_Form!$C:$C,1+($C291))),(VLOOKUP(SMALL(Order_Form!$C:$C,1+($C291)),Order_Form!$B:$Q,3,FALSE)),"")</f>
        <v/>
      </c>
      <c r="E291" s="35" t="str">
        <f>IF(ISNUMBER(SMALL(Order_Form!$C:$C,1+($C291))),(VLOOKUP(SMALL(Order_Form!$C:$C,1+($C291)),Order_Form!$B:$Q,4,FALSE)),"")</f>
        <v/>
      </c>
      <c r="F291" s="35" t="str">
        <f>IF(ISNUMBER(SMALL(Order_Form!$C:$C,1+($C291))),(VLOOKUP(SMALL(Order_Form!$C:$C,1+($C291)),Order_Form!$B:$Q,5,FALSE)),"")</f>
        <v/>
      </c>
      <c r="G291" s="35" t="str">
        <f>IF(ISNUMBER(SMALL(Order_Form!$C:$C,1+($C291))),(VLOOKUP(SMALL(Order_Form!$C:$C,1+($C291)),Order_Form!$B:$Q,6,FALSE)),"")</f>
        <v/>
      </c>
      <c r="H291" s="32" t="str">
        <f>IF(ISNUMBER(SMALL(Order_Form!$C:$C,1+($C291))),(VLOOKUP(SMALL(Order_Form!$C:$C,1+($C291)),Order_Form!$B:$Q,7,FALSE)),"")</f>
        <v/>
      </c>
      <c r="I291" s="15"/>
      <c r="J291" s="15"/>
      <c r="K291" s="35" t="str">
        <f>IF(ISNUMBER(SMALL(Order_Form!$C:$C,1+($C291))),(VLOOKUP(SMALL(Order_Form!$C:$C,1+($C291)),Order_Form!$B:$Q,8,FALSE)),"")</f>
        <v/>
      </c>
      <c r="L291" s="35" t="str">
        <f>IF(ISNUMBER(SMALL(Order_Form!$C:$C,1+($C291))),(VLOOKUP(SMALL(Order_Form!$C:$C,1+($C291)),Order_Form!$B:$Q,9,FALSE)),"")</f>
        <v/>
      </c>
      <c r="M291" s="35" t="str">
        <f>IF(ISNUMBER(SMALL(Order_Form!$C:$C,1+($C291))),(VLOOKUP(SMALL(Order_Form!$C:$C,1+($C291)),Order_Form!$B:$Q,10,FALSE)),"")</f>
        <v/>
      </c>
      <c r="N291" s="35" t="str">
        <f>IF(ISNUMBER(SMALL(Order_Form!$C:$C,1+($C291))),(VLOOKUP(SMALL(Order_Form!$C:$C,1+($C291)),Order_Form!$B:$Q,11,FALSE)),"")</f>
        <v/>
      </c>
      <c r="O291" s="35" t="str">
        <f>IF(ISNUMBER(SMALL(Order_Form!$C:$C,1+($C291))),(VLOOKUP(SMALL(Order_Form!$C:$C,1+($C291)),Order_Form!$B:$Q,12,FALSE)),"")</f>
        <v/>
      </c>
      <c r="P291" s="35" t="str">
        <f>IF(ISNUMBER(SMALL(Order_Form!$C:$C,1+($C291))),(VLOOKUP(SMALL(Order_Form!$C:$C,1+($C291)),Order_Form!$B:$Q,13,FALSE)),"")</f>
        <v/>
      </c>
      <c r="Q291" s="35" t="str">
        <f>IF(ISNUMBER(SMALL(Order_Form!$C:$C,1+($C291))),(VLOOKUP(SMALL(Order_Form!$C:$C,1+($C291)),Order_Form!$B:$Q,14,FALSE)),"")</f>
        <v/>
      </c>
      <c r="R291" s="35" t="str">
        <f>IF(ISNUMBER(SMALL(Order_Form!$C:$C,1+($C291))),(VLOOKUP(SMALL(Order_Form!$C:$C,1+($C291)),Order_Form!$B:$Q,15,FALSE)),"")</f>
        <v/>
      </c>
      <c r="U291" s="14">
        <f t="shared" si="12"/>
        <v>0</v>
      </c>
      <c r="V291" s="14">
        <f t="shared" si="13"/>
        <v>0</v>
      </c>
      <c r="W291" s="14">
        <f t="shared" si="14"/>
        <v>0</v>
      </c>
    </row>
    <row r="292" spans="3:23" ht="22.9" customHeight="1" x14ac:dyDescent="0.2">
      <c r="C292" s="14">
        <v>274</v>
      </c>
      <c r="D292" s="15" t="str">
        <f>IF(ISNUMBER(SMALL(Order_Form!$C:$C,1+($C292))),(VLOOKUP(SMALL(Order_Form!$C:$C,1+($C292)),Order_Form!$B:$Q,3,FALSE)),"")</f>
        <v/>
      </c>
      <c r="E292" s="35" t="str">
        <f>IF(ISNUMBER(SMALL(Order_Form!$C:$C,1+($C292))),(VLOOKUP(SMALL(Order_Form!$C:$C,1+($C292)),Order_Form!$B:$Q,4,FALSE)),"")</f>
        <v/>
      </c>
      <c r="F292" s="35" t="str">
        <f>IF(ISNUMBER(SMALL(Order_Form!$C:$C,1+($C292))),(VLOOKUP(SMALL(Order_Form!$C:$C,1+($C292)),Order_Form!$B:$Q,5,FALSE)),"")</f>
        <v/>
      </c>
      <c r="G292" s="35" t="str">
        <f>IF(ISNUMBER(SMALL(Order_Form!$C:$C,1+($C292))),(VLOOKUP(SMALL(Order_Form!$C:$C,1+($C292)),Order_Form!$B:$Q,6,FALSE)),"")</f>
        <v/>
      </c>
      <c r="H292" s="32" t="str">
        <f>IF(ISNUMBER(SMALL(Order_Form!$C:$C,1+($C292))),(VLOOKUP(SMALL(Order_Form!$C:$C,1+($C292)),Order_Form!$B:$Q,7,FALSE)),"")</f>
        <v/>
      </c>
      <c r="I292" s="15"/>
      <c r="J292" s="15"/>
      <c r="K292" s="35" t="str">
        <f>IF(ISNUMBER(SMALL(Order_Form!$C:$C,1+($C292))),(VLOOKUP(SMALL(Order_Form!$C:$C,1+($C292)),Order_Form!$B:$Q,8,FALSE)),"")</f>
        <v/>
      </c>
      <c r="L292" s="35" t="str">
        <f>IF(ISNUMBER(SMALL(Order_Form!$C:$C,1+($C292))),(VLOOKUP(SMALL(Order_Form!$C:$C,1+($C292)),Order_Form!$B:$Q,9,FALSE)),"")</f>
        <v/>
      </c>
      <c r="M292" s="35" t="str">
        <f>IF(ISNUMBER(SMALL(Order_Form!$C:$C,1+($C292))),(VLOOKUP(SMALL(Order_Form!$C:$C,1+($C292)),Order_Form!$B:$Q,10,FALSE)),"")</f>
        <v/>
      </c>
      <c r="N292" s="35" t="str">
        <f>IF(ISNUMBER(SMALL(Order_Form!$C:$C,1+($C292))),(VLOOKUP(SMALL(Order_Form!$C:$C,1+($C292)),Order_Form!$B:$Q,11,FALSE)),"")</f>
        <v/>
      </c>
      <c r="O292" s="35" t="str">
        <f>IF(ISNUMBER(SMALL(Order_Form!$C:$C,1+($C292))),(VLOOKUP(SMALL(Order_Form!$C:$C,1+($C292)),Order_Form!$B:$Q,12,FALSE)),"")</f>
        <v/>
      </c>
      <c r="P292" s="35" t="str">
        <f>IF(ISNUMBER(SMALL(Order_Form!$C:$C,1+($C292))),(VLOOKUP(SMALL(Order_Form!$C:$C,1+($C292)),Order_Form!$B:$Q,13,FALSE)),"")</f>
        <v/>
      </c>
      <c r="Q292" s="35" t="str">
        <f>IF(ISNUMBER(SMALL(Order_Form!$C:$C,1+($C292))),(VLOOKUP(SMALL(Order_Form!$C:$C,1+($C292)),Order_Form!$B:$Q,14,FALSE)),"")</f>
        <v/>
      </c>
      <c r="R292" s="35" t="str">
        <f>IF(ISNUMBER(SMALL(Order_Form!$C:$C,1+($C292))),(VLOOKUP(SMALL(Order_Form!$C:$C,1+($C292)),Order_Form!$B:$Q,15,FALSE)),"")</f>
        <v/>
      </c>
      <c r="U292" s="14">
        <f t="shared" si="12"/>
        <v>0</v>
      </c>
      <c r="V292" s="14">
        <f t="shared" si="13"/>
        <v>0</v>
      </c>
      <c r="W292" s="14">
        <f t="shared" si="14"/>
        <v>0</v>
      </c>
    </row>
    <row r="293" spans="3:23" ht="22.9" customHeight="1" x14ac:dyDescent="0.2">
      <c r="C293" s="14">
        <v>275</v>
      </c>
      <c r="D293" s="15" t="str">
        <f>IF(ISNUMBER(SMALL(Order_Form!$C:$C,1+($C293))),(VLOOKUP(SMALL(Order_Form!$C:$C,1+($C293)),Order_Form!$B:$Q,3,FALSE)),"")</f>
        <v/>
      </c>
      <c r="E293" s="35" t="str">
        <f>IF(ISNUMBER(SMALL(Order_Form!$C:$C,1+($C293))),(VLOOKUP(SMALL(Order_Form!$C:$C,1+($C293)),Order_Form!$B:$Q,4,FALSE)),"")</f>
        <v/>
      </c>
      <c r="F293" s="35" t="str">
        <f>IF(ISNUMBER(SMALL(Order_Form!$C:$C,1+($C293))),(VLOOKUP(SMALL(Order_Form!$C:$C,1+($C293)),Order_Form!$B:$Q,5,FALSE)),"")</f>
        <v/>
      </c>
      <c r="G293" s="35" t="str">
        <f>IF(ISNUMBER(SMALL(Order_Form!$C:$C,1+($C293))),(VLOOKUP(SMALL(Order_Form!$C:$C,1+($C293)),Order_Form!$B:$Q,6,FALSE)),"")</f>
        <v/>
      </c>
      <c r="H293" s="32" t="str">
        <f>IF(ISNUMBER(SMALL(Order_Form!$C:$C,1+($C293))),(VLOOKUP(SMALL(Order_Form!$C:$C,1+($C293)),Order_Form!$B:$Q,7,FALSE)),"")</f>
        <v/>
      </c>
      <c r="I293" s="15"/>
      <c r="J293" s="15"/>
      <c r="K293" s="35" t="str">
        <f>IF(ISNUMBER(SMALL(Order_Form!$C:$C,1+($C293))),(VLOOKUP(SMALL(Order_Form!$C:$C,1+($C293)),Order_Form!$B:$Q,8,FALSE)),"")</f>
        <v/>
      </c>
      <c r="L293" s="35" t="str">
        <f>IF(ISNUMBER(SMALL(Order_Form!$C:$C,1+($C293))),(VLOOKUP(SMALL(Order_Form!$C:$C,1+($C293)),Order_Form!$B:$Q,9,FALSE)),"")</f>
        <v/>
      </c>
      <c r="M293" s="35" t="str">
        <f>IF(ISNUMBER(SMALL(Order_Form!$C:$C,1+($C293))),(VLOOKUP(SMALL(Order_Form!$C:$C,1+($C293)),Order_Form!$B:$Q,10,FALSE)),"")</f>
        <v/>
      </c>
      <c r="N293" s="35" t="str">
        <f>IF(ISNUMBER(SMALL(Order_Form!$C:$C,1+($C293))),(VLOOKUP(SMALL(Order_Form!$C:$C,1+($C293)),Order_Form!$B:$Q,11,FALSE)),"")</f>
        <v/>
      </c>
      <c r="O293" s="35" t="str">
        <f>IF(ISNUMBER(SMALL(Order_Form!$C:$C,1+($C293))),(VLOOKUP(SMALL(Order_Form!$C:$C,1+($C293)),Order_Form!$B:$Q,12,FALSE)),"")</f>
        <v/>
      </c>
      <c r="P293" s="35" t="str">
        <f>IF(ISNUMBER(SMALL(Order_Form!$C:$C,1+($C293))),(VLOOKUP(SMALL(Order_Form!$C:$C,1+($C293)),Order_Form!$B:$Q,13,FALSE)),"")</f>
        <v/>
      </c>
      <c r="Q293" s="35" t="str">
        <f>IF(ISNUMBER(SMALL(Order_Form!$C:$C,1+($C293))),(VLOOKUP(SMALL(Order_Form!$C:$C,1+($C293)),Order_Form!$B:$Q,14,FALSE)),"")</f>
        <v/>
      </c>
      <c r="R293" s="35" t="str">
        <f>IF(ISNUMBER(SMALL(Order_Form!$C:$C,1+($C293))),(VLOOKUP(SMALL(Order_Form!$C:$C,1+($C293)),Order_Form!$B:$Q,15,FALSE)),"")</f>
        <v/>
      </c>
      <c r="U293" s="14">
        <f t="shared" si="12"/>
        <v>0</v>
      </c>
      <c r="V293" s="14">
        <f t="shared" si="13"/>
        <v>0</v>
      </c>
      <c r="W293" s="14">
        <f t="shared" si="14"/>
        <v>0</v>
      </c>
    </row>
    <row r="294" spans="3:23" ht="22.9" customHeight="1" x14ac:dyDescent="0.2">
      <c r="C294" s="14">
        <v>276</v>
      </c>
      <c r="D294" s="15" t="str">
        <f>IF(ISNUMBER(SMALL(Order_Form!$C:$C,1+($C294))),(VLOOKUP(SMALL(Order_Form!$C:$C,1+($C294)),Order_Form!$B:$Q,3,FALSE)),"")</f>
        <v/>
      </c>
      <c r="E294" s="35" t="str">
        <f>IF(ISNUMBER(SMALL(Order_Form!$C:$C,1+($C294))),(VLOOKUP(SMALL(Order_Form!$C:$C,1+($C294)),Order_Form!$B:$Q,4,FALSE)),"")</f>
        <v/>
      </c>
      <c r="F294" s="35" t="str">
        <f>IF(ISNUMBER(SMALL(Order_Form!$C:$C,1+($C294))),(VLOOKUP(SMALL(Order_Form!$C:$C,1+($C294)),Order_Form!$B:$Q,5,FALSE)),"")</f>
        <v/>
      </c>
      <c r="G294" s="35" t="str">
        <f>IF(ISNUMBER(SMALL(Order_Form!$C:$C,1+($C294))),(VLOOKUP(SMALL(Order_Form!$C:$C,1+($C294)),Order_Form!$B:$Q,6,FALSE)),"")</f>
        <v/>
      </c>
      <c r="H294" s="32" t="str">
        <f>IF(ISNUMBER(SMALL(Order_Form!$C:$C,1+($C294))),(VLOOKUP(SMALL(Order_Form!$C:$C,1+($C294)),Order_Form!$B:$Q,7,FALSE)),"")</f>
        <v/>
      </c>
      <c r="I294" s="15"/>
      <c r="J294" s="15"/>
      <c r="K294" s="35" t="str">
        <f>IF(ISNUMBER(SMALL(Order_Form!$C:$C,1+($C294))),(VLOOKUP(SMALL(Order_Form!$C:$C,1+($C294)),Order_Form!$B:$Q,8,FALSE)),"")</f>
        <v/>
      </c>
      <c r="L294" s="35" t="str">
        <f>IF(ISNUMBER(SMALL(Order_Form!$C:$C,1+($C294))),(VLOOKUP(SMALL(Order_Form!$C:$C,1+($C294)),Order_Form!$B:$Q,9,FALSE)),"")</f>
        <v/>
      </c>
      <c r="M294" s="35" t="str">
        <f>IF(ISNUMBER(SMALL(Order_Form!$C:$C,1+($C294))),(VLOOKUP(SMALL(Order_Form!$C:$C,1+($C294)),Order_Form!$B:$Q,10,FALSE)),"")</f>
        <v/>
      </c>
      <c r="N294" s="35" t="str">
        <f>IF(ISNUMBER(SMALL(Order_Form!$C:$C,1+($C294))),(VLOOKUP(SMALL(Order_Form!$C:$C,1+($C294)),Order_Form!$B:$Q,11,FALSE)),"")</f>
        <v/>
      </c>
      <c r="O294" s="35" t="str">
        <f>IF(ISNUMBER(SMALL(Order_Form!$C:$C,1+($C294))),(VLOOKUP(SMALL(Order_Form!$C:$C,1+($C294)),Order_Form!$B:$Q,12,FALSE)),"")</f>
        <v/>
      </c>
      <c r="P294" s="35" t="str">
        <f>IF(ISNUMBER(SMALL(Order_Form!$C:$C,1+($C294))),(VLOOKUP(SMALL(Order_Form!$C:$C,1+($C294)),Order_Form!$B:$Q,13,FALSE)),"")</f>
        <v/>
      </c>
      <c r="Q294" s="35" t="str">
        <f>IF(ISNUMBER(SMALL(Order_Form!$C:$C,1+($C294))),(VLOOKUP(SMALL(Order_Form!$C:$C,1+($C294)),Order_Form!$B:$Q,14,FALSE)),"")</f>
        <v/>
      </c>
      <c r="R294" s="35" t="str">
        <f>IF(ISNUMBER(SMALL(Order_Form!$C:$C,1+($C294))),(VLOOKUP(SMALL(Order_Form!$C:$C,1+($C294)),Order_Form!$B:$Q,15,FALSE)),"")</f>
        <v/>
      </c>
      <c r="U294" s="14">
        <f t="shared" si="12"/>
        <v>0</v>
      </c>
      <c r="V294" s="14">
        <f t="shared" si="13"/>
        <v>0</v>
      </c>
      <c r="W294" s="14">
        <f t="shared" si="14"/>
        <v>0</v>
      </c>
    </row>
    <row r="295" spans="3:23" ht="22.9" customHeight="1" x14ac:dyDescent="0.2">
      <c r="C295" s="14">
        <v>277</v>
      </c>
      <c r="D295" s="15" t="str">
        <f>IF(ISNUMBER(SMALL(Order_Form!$C:$C,1+($C295))),(VLOOKUP(SMALL(Order_Form!$C:$C,1+($C295)),Order_Form!$B:$Q,3,FALSE)),"")</f>
        <v/>
      </c>
      <c r="E295" s="35" t="str">
        <f>IF(ISNUMBER(SMALL(Order_Form!$C:$C,1+($C295))),(VLOOKUP(SMALL(Order_Form!$C:$C,1+($C295)),Order_Form!$B:$Q,4,FALSE)),"")</f>
        <v/>
      </c>
      <c r="F295" s="35" t="str">
        <f>IF(ISNUMBER(SMALL(Order_Form!$C:$C,1+($C295))),(VLOOKUP(SMALL(Order_Form!$C:$C,1+($C295)),Order_Form!$B:$Q,5,FALSE)),"")</f>
        <v/>
      </c>
      <c r="G295" s="35" t="str">
        <f>IF(ISNUMBER(SMALL(Order_Form!$C:$C,1+($C295))),(VLOOKUP(SMALL(Order_Form!$C:$C,1+($C295)),Order_Form!$B:$Q,6,FALSE)),"")</f>
        <v/>
      </c>
      <c r="H295" s="32" t="str">
        <f>IF(ISNUMBER(SMALL(Order_Form!$C:$C,1+($C295))),(VLOOKUP(SMALL(Order_Form!$C:$C,1+($C295)),Order_Form!$B:$Q,7,FALSE)),"")</f>
        <v/>
      </c>
      <c r="I295" s="15"/>
      <c r="J295" s="15"/>
      <c r="K295" s="35" t="str">
        <f>IF(ISNUMBER(SMALL(Order_Form!$C:$C,1+($C295))),(VLOOKUP(SMALL(Order_Form!$C:$C,1+($C295)),Order_Form!$B:$Q,8,FALSE)),"")</f>
        <v/>
      </c>
      <c r="L295" s="35" t="str">
        <f>IF(ISNUMBER(SMALL(Order_Form!$C:$C,1+($C295))),(VLOOKUP(SMALL(Order_Form!$C:$C,1+($C295)),Order_Form!$B:$Q,9,FALSE)),"")</f>
        <v/>
      </c>
      <c r="M295" s="35" t="str">
        <f>IF(ISNUMBER(SMALL(Order_Form!$C:$C,1+($C295))),(VLOOKUP(SMALL(Order_Form!$C:$C,1+($C295)),Order_Form!$B:$Q,10,FALSE)),"")</f>
        <v/>
      </c>
      <c r="N295" s="35" t="str">
        <f>IF(ISNUMBER(SMALL(Order_Form!$C:$C,1+($C295))),(VLOOKUP(SMALL(Order_Form!$C:$C,1+($C295)),Order_Form!$B:$Q,11,FALSE)),"")</f>
        <v/>
      </c>
      <c r="O295" s="35" t="str">
        <f>IF(ISNUMBER(SMALL(Order_Form!$C:$C,1+($C295))),(VLOOKUP(SMALL(Order_Form!$C:$C,1+($C295)),Order_Form!$B:$Q,12,FALSE)),"")</f>
        <v/>
      </c>
      <c r="P295" s="35" t="str">
        <f>IF(ISNUMBER(SMALL(Order_Form!$C:$C,1+($C295))),(VLOOKUP(SMALL(Order_Form!$C:$C,1+($C295)),Order_Form!$B:$Q,13,FALSE)),"")</f>
        <v/>
      </c>
      <c r="Q295" s="35" t="str">
        <f>IF(ISNUMBER(SMALL(Order_Form!$C:$C,1+($C295))),(VLOOKUP(SMALL(Order_Form!$C:$C,1+($C295)),Order_Form!$B:$Q,14,FALSE)),"")</f>
        <v/>
      </c>
      <c r="R295" s="35" t="str">
        <f>IF(ISNUMBER(SMALL(Order_Form!$C:$C,1+($C295))),(VLOOKUP(SMALL(Order_Form!$C:$C,1+($C295)),Order_Form!$B:$Q,15,FALSE)),"")</f>
        <v/>
      </c>
      <c r="U295" s="14">
        <f t="shared" si="12"/>
        <v>0</v>
      </c>
      <c r="V295" s="14">
        <f t="shared" si="13"/>
        <v>0</v>
      </c>
      <c r="W295" s="14">
        <f t="shared" si="14"/>
        <v>0</v>
      </c>
    </row>
    <row r="296" spans="3:23" ht="22.9" customHeight="1" x14ac:dyDescent="0.2">
      <c r="C296" s="14">
        <v>278</v>
      </c>
      <c r="D296" s="15" t="str">
        <f>IF(ISNUMBER(SMALL(Order_Form!$C:$C,1+($C296))),(VLOOKUP(SMALL(Order_Form!$C:$C,1+($C296)),Order_Form!$B:$Q,3,FALSE)),"")</f>
        <v/>
      </c>
      <c r="E296" s="35" t="str">
        <f>IF(ISNUMBER(SMALL(Order_Form!$C:$C,1+($C296))),(VLOOKUP(SMALL(Order_Form!$C:$C,1+($C296)),Order_Form!$B:$Q,4,FALSE)),"")</f>
        <v/>
      </c>
      <c r="F296" s="35" t="str">
        <f>IF(ISNUMBER(SMALL(Order_Form!$C:$C,1+($C296))),(VLOOKUP(SMALL(Order_Form!$C:$C,1+($C296)),Order_Form!$B:$Q,5,FALSE)),"")</f>
        <v/>
      </c>
      <c r="G296" s="35" t="str">
        <f>IF(ISNUMBER(SMALL(Order_Form!$C:$C,1+($C296))),(VLOOKUP(SMALL(Order_Form!$C:$C,1+($C296)),Order_Form!$B:$Q,6,FALSE)),"")</f>
        <v/>
      </c>
      <c r="H296" s="32" t="str">
        <f>IF(ISNUMBER(SMALL(Order_Form!$C:$C,1+($C296))),(VLOOKUP(SMALL(Order_Form!$C:$C,1+($C296)),Order_Form!$B:$Q,7,FALSE)),"")</f>
        <v/>
      </c>
      <c r="I296" s="15"/>
      <c r="J296" s="15"/>
      <c r="K296" s="35" t="str">
        <f>IF(ISNUMBER(SMALL(Order_Form!$C:$C,1+($C296))),(VLOOKUP(SMALL(Order_Form!$C:$C,1+($C296)),Order_Form!$B:$Q,8,FALSE)),"")</f>
        <v/>
      </c>
      <c r="L296" s="35" t="str">
        <f>IF(ISNUMBER(SMALL(Order_Form!$C:$C,1+($C296))),(VLOOKUP(SMALL(Order_Form!$C:$C,1+($C296)),Order_Form!$B:$Q,9,FALSE)),"")</f>
        <v/>
      </c>
      <c r="M296" s="35" t="str">
        <f>IF(ISNUMBER(SMALL(Order_Form!$C:$C,1+($C296))),(VLOOKUP(SMALL(Order_Form!$C:$C,1+($C296)),Order_Form!$B:$Q,10,FALSE)),"")</f>
        <v/>
      </c>
      <c r="N296" s="35" t="str">
        <f>IF(ISNUMBER(SMALL(Order_Form!$C:$C,1+($C296))),(VLOOKUP(SMALL(Order_Form!$C:$C,1+($C296)),Order_Form!$B:$Q,11,FALSE)),"")</f>
        <v/>
      </c>
      <c r="O296" s="35" t="str">
        <f>IF(ISNUMBER(SMALL(Order_Form!$C:$C,1+($C296))),(VLOOKUP(SMALL(Order_Form!$C:$C,1+($C296)),Order_Form!$B:$Q,12,FALSE)),"")</f>
        <v/>
      </c>
      <c r="P296" s="35" t="str">
        <f>IF(ISNUMBER(SMALL(Order_Form!$C:$C,1+($C296))),(VLOOKUP(SMALL(Order_Form!$C:$C,1+($C296)),Order_Form!$B:$Q,13,FALSE)),"")</f>
        <v/>
      </c>
      <c r="Q296" s="35" t="str">
        <f>IF(ISNUMBER(SMALL(Order_Form!$C:$C,1+($C296))),(VLOOKUP(SMALL(Order_Form!$C:$C,1+($C296)),Order_Form!$B:$Q,14,FALSE)),"")</f>
        <v/>
      </c>
      <c r="R296" s="35" t="str">
        <f>IF(ISNUMBER(SMALL(Order_Form!$C:$C,1+($C296))),(VLOOKUP(SMALL(Order_Form!$C:$C,1+($C296)),Order_Form!$B:$Q,15,FALSE)),"")</f>
        <v/>
      </c>
      <c r="U296" s="14">
        <f t="shared" si="12"/>
        <v>0</v>
      </c>
      <c r="V296" s="14">
        <f t="shared" si="13"/>
        <v>0</v>
      </c>
      <c r="W296" s="14">
        <f t="shared" si="14"/>
        <v>0</v>
      </c>
    </row>
    <row r="297" spans="3:23" ht="22.9" customHeight="1" x14ac:dyDescent="0.2">
      <c r="C297" s="14">
        <v>279</v>
      </c>
      <c r="D297" s="15" t="str">
        <f>IF(ISNUMBER(SMALL(Order_Form!$C:$C,1+($C297))),(VLOOKUP(SMALL(Order_Form!$C:$C,1+($C297)),Order_Form!$B:$Q,3,FALSE)),"")</f>
        <v/>
      </c>
      <c r="E297" s="35" t="str">
        <f>IF(ISNUMBER(SMALL(Order_Form!$C:$C,1+($C297))),(VLOOKUP(SMALL(Order_Form!$C:$C,1+($C297)),Order_Form!$B:$Q,4,FALSE)),"")</f>
        <v/>
      </c>
      <c r="F297" s="35" t="str">
        <f>IF(ISNUMBER(SMALL(Order_Form!$C:$C,1+($C297))),(VLOOKUP(SMALL(Order_Form!$C:$C,1+($C297)),Order_Form!$B:$Q,5,FALSE)),"")</f>
        <v/>
      </c>
      <c r="G297" s="35" t="str">
        <f>IF(ISNUMBER(SMALL(Order_Form!$C:$C,1+($C297))),(VLOOKUP(SMALL(Order_Form!$C:$C,1+($C297)),Order_Form!$B:$Q,6,FALSE)),"")</f>
        <v/>
      </c>
      <c r="H297" s="32" t="str">
        <f>IF(ISNUMBER(SMALL(Order_Form!$C:$C,1+($C297))),(VLOOKUP(SMALL(Order_Form!$C:$C,1+($C297)),Order_Form!$B:$Q,7,FALSE)),"")</f>
        <v/>
      </c>
      <c r="I297" s="15"/>
      <c r="J297" s="15"/>
      <c r="K297" s="35" t="str">
        <f>IF(ISNUMBER(SMALL(Order_Form!$C:$C,1+($C297))),(VLOOKUP(SMALL(Order_Form!$C:$C,1+($C297)),Order_Form!$B:$Q,8,FALSE)),"")</f>
        <v/>
      </c>
      <c r="L297" s="35" t="str">
        <f>IF(ISNUMBER(SMALL(Order_Form!$C:$C,1+($C297))),(VLOOKUP(SMALL(Order_Form!$C:$C,1+($C297)),Order_Form!$B:$Q,9,FALSE)),"")</f>
        <v/>
      </c>
      <c r="M297" s="35" t="str">
        <f>IF(ISNUMBER(SMALL(Order_Form!$C:$C,1+($C297))),(VLOOKUP(SMALL(Order_Form!$C:$C,1+($C297)),Order_Form!$B:$Q,10,FALSE)),"")</f>
        <v/>
      </c>
      <c r="N297" s="35" t="str">
        <f>IF(ISNUMBER(SMALL(Order_Form!$C:$C,1+($C297))),(VLOOKUP(SMALL(Order_Form!$C:$C,1+($C297)),Order_Form!$B:$Q,11,FALSE)),"")</f>
        <v/>
      </c>
      <c r="O297" s="35" t="str">
        <f>IF(ISNUMBER(SMALL(Order_Form!$C:$C,1+($C297))),(VLOOKUP(SMALL(Order_Form!$C:$C,1+($C297)),Order_Form!$B:$Q,12,FALSE)),"")</f>
        <v/>
      </c>
      <c r="P297" s="35" t="str">
        <f>IF(ISNUMBER(SMALL(Order_Form!$C:$C,1+($C297))),(VLOOKUP(SMALL(Order_Form!$C:$C,1+($C297)),Order_Form!$B:$Q,13,FALSE)),"")</f>
        <v/>
      </c>
      <c r="Q297" s="35" t="str">
        <f>IF(ISNUMBER(SMALL(Order_Form!$C:$C,1+($C297))),(VLOOKUP(SMALL(Order_Form!$C:$C,1+($C297)),Order_Form!$B:$Q,14,FALSE)),"")</f>
        <v/>
      </c>
      <c r="R297" s="35" t="str">
        <f>IF(ISNUMBER(SMALL(Order_Form!$C:$C,1+($C297))),(VLOOKUP(SMALL(Order_Form!$C:$C,1+($C297)),Order_Form!$B:$Q,15,FALSE)),"")</f>
        <v/>
      </c>
      <c r="U297" s="14">
        <f t="shared" si="12"/>
        <v>0</v>
      </c>
      <c r="V297" s="14">
        <f t="shared" si="13"/>
        <v>0</v>
      </c>
      <c r="W297" s="14">
        <f t="shared" si="14"/>
        <v>0</v>
      </c>
    </row>
    <row r="298" spans="3:23" ht="22.9" customHeight="1" x14ac:dyDescent="0.2">
      <c r="C298" s="14">
        <v>280</v>
      </c>
      <c r="D298" s="15" t="str">
        <f>IF(ISNUMBER(SMALL(Order_Form!$C:$C,1+($C298))),(VLOOKUP(SMALL(Order_Form!$C:$C,1+($C298)),Order_Form!$B:$Q,3,FALSE)),"")</f>
        <v/>
      </c>
      <c r="E298" s="35" t="str">
        <f>IF(ISNUMBER(SMALL(Order_Form!$C:$C,1+($C298))),(VLOOKUP(SMALL(Order_Form!$C:$C,1+($C298)),Order_Form!$B:$Q,4,FALSE)),"")</f>
        <v/>
      </c>
      <c r="F298" s="35" t="str">
        <f>IF(ISNUMBER(SMALL(Order_Form!$C:$C,1+($C298))),(VLOOKUP(SMALL(Order_Form!$C:$C,1+($C298)),Order_Form!$B:$Q,5,FALSE)),"")</f>
        <v/>
      </c>
      <c r="G298" s="35" t="str">
        <f>IF(ISNUMBER(SMALL(Order_Form!$C:$C,1+($C298))),(VLOOKUP(SMALL(Order_Form!$C:$C,1+($C298)),Order_Form!$B:$Q,6,FALSE)),"")</f>
        <v/>
      </c>
      <c r="H298" s="32" t="str">
        <f>IF(ISNUMBER(SMALL(Order_Form!$C:$C,1+($C298))),(VLOOKUP(SMALL(Order_Form!$C:$C,1+($C298)),Order_Form!$B:$Q,7,FALSE)),"")</f>
        <v/>
      </c>
      <c r="I298" s="15"/>
      <c r="J298" s="15"/>
      <c r="K298" s="35" t="str">
        <f>IF(ISNUMBER(SMALL(Order_Form!$C:$C,1+($C298))),(VLOOKUP(SMALL(Order_Form!$C:$C,1+($C298)),Order_Form!$B:$Q,8,FALSE)),"")</f>
        <v/>
      </c>
      <c r="L298" s="35" t="str">
        <f>IF(ISNUMBER(SMALL(Order_Form!$C:$C,1+($C298))),(VLOOKUP(SMALL(Order_Form!$C:$C,1+($C298)),Order_Form!$B:$Q,9,FALSE)),"")</f>
        <v/>
      </c>
      <c r="M298" s="35" t="str">
        <f>IF(ISNUMBER(SMALL(Order_Form!$C:$C,1+($C298))),(VLOOKUP(SMALL(Order_Form!$C:$C,1+($C298)),Order_Form!$B:$Q,10,FALSE)),"")</f>
        <v/>
      </c>
      <c r="N298" s="35" t="str">
        <f>IF(ISNUMBER(SMALL(Order_Form!$C:$C,1+($C298))),(VLOOKUP(SMALL(Order_Form!$C:$C,1+($C298)),Order_Form!$B:$Q,11,FALSE)),"")</f>
        <v/>
      </c>
      <c r="O298" s="35" t="str">
        <f>IF(ISNUMBER(SMALL(Order_Form!$C:$C,1+($C298))),(VLOOKUP(SMALL(Order_Form!$C:$C,1+($C298)),Order_Form!$B:$Q,12,FALSE)),"")</f>
        <v/>
      </c>
      <c r="P298" s="35" t="str">
        <f>IF(ISNUMBER(SMALL(Order_Form!$C:$C,1+($C298))),(VLOOKUP(SMALL(Order_Form!$C:$C,1+($C298)),Order_Form!$B:$Q,13,FALSE)),"")</f>
        <v/>
      </c>
      <c r="Q298" s="35" t="str">
        <f>IF(ISNUMBER(SMALL(Order_Form!$C:$C,1+($C298))),(VLOOKUP(SMALL(Order_Form!$C:$C,1+($C298)),Order_Form!$B:$Q,14,FALSE)),"")</f>
        <v/>
      </c>
      <c r="R298" s="35" t="str">
        <f>IF(ISNUMBER(SMALL(Order_Form!$C:$C,1+($C298))),(VLOOKUP(SMALL(Order_Form!$C:$C,1+($C298)),Order_Form!$B:$Q,15,FALSE)),"")</f>
        <v/>
      </c>
      <c r="U298" s="14">
        <f t="shared" si="12"/>
        <v>0</v>
      </c>
      <c r="V298" s="14">
        <f t="shared" si="13"/>
        <v>0</v>
      </c>
      <c r="W298" s="14">
        <f t="shared" si="14"/>
        <v>0</v>
      </c>
    </row>
    <row r="299" spans="3:23" ht="22.9" customHeight="1" x14ac:dyDescent="0.2">
      <c r="C299" s="14">
        <v>281</v>
      </c>
      <c r="D299" s="15" t="str">
        <f>IF(ISNUMBER(SMALL(Order_Form!$C:$C,1+($C299))),(VLOOKUP(SMALL(Order_Form!$C:$C,1+($C299)),Order_Form!$B:$Q,3,FALSE)),"")</f>
        <v/>
      </c>
      <c r="E299" s="35" t="str">
        <f>IF(ISNUMBER(SMALL(Order_Form!$C:$C,1+($C299))),(VLOOKUP(SMALL(Order_Form!$C:$C,1+($C299)),Order_Form!$B:$Q,4,FALSE)),"")</f>
        <v/>
      </c>
      <c r="F299" s="35" t="str">
        <f>IF(ISNUMBER(SMALL(Order_Form!$C:$C,1+($C299))),(VLOOKUP(SMALL(Order_Form!$C:$C,1+($C299)),Order_Form!$B:$Q,5,FALSE)),"")</f>
        <v/>
      </c>
      <c r="G299" s="35" t="str">
        <f>IF(ISNUMBER(SMALL(Order_Form!$C:$C,1+($C299))),(VLOOKUP(SMALL(Order_Form!$C:$C,1+($C299)),Order_Form!$B:$Q,6,FALSE)),"")</f>
        <v/>
      </c>
      <c r="H299" s="32" t="str">
        <f>IF(ISNUMBER(SMALL(Order_Form!$C:$C,1+($C299))),(VLOOKUP(SMALL(Order_Form!$C:$C,1+($C299)),Order_Form!$B:$Q,7,FALSE)),"")</f>
        <v/>
      </c>
      <c r="I299" s="15"/>
      <c r="J299" s="15"/>
      <c r="K299" s="35" t="str">
        <f>IF(ISNUMBER(SMALL(Order_Form!$C:$C,1+($C299))),(VLOOKUP(SMALL(Order_Form!$C:$C,1+($C299)),Order_Form!$B:$Q,8,FALSE)),"")</f>
        <v/>
      </c>
      <c r="L299" s="35" t="str">
        <f>IF(ISNUMBER(SMALL(Order_Form!$C:$C,1+($C299))),(VLOOKUP(SMALL(Order_Form!$C:$C,1+($C299)),Order_Form!$B:$Q,9,FALSE)),"")</f>
        <v/>
      </c>
      <c r="M299" s="35" t="str">
        <f>IF(ISNUMBER(SMALL(Order_Form!$C:$C,1+($C299))),(VLOOKUP(SMALL(Order_Form!$C:$C,1+($C299)),Order_Form!$B:$Q,10,FALSE)),"")</f>
        <v/>
      </c>
      <c r="N299" s="35" t="str">
        <f>IF(ISNUMBER(SMALL(Order_Form!$C:$C,1+($C299))),(VLOOKUP(SMALL(Order_Form!$C:$C,1+($C299)),Order_Form!$B:$Q,11,FALSE)),"")</f>
        <v/>
      </c>
      <c r="O299" s="35" t="str">
        <f>IF(ISNUMBER(SMALL(Order_Form!$C:$C,1+($C299))),(VLOOKUP(SMALL(Order_Form!$C:$C,1+($C299)),Order_Form!$B:$Q,12,FALSE)),"")</f>
        <v/>
      </c>
      <c r="P299" s="35" t="str">
        <f>IF(ISNUMBER(SMALL(Order_Form!$C:$C,1+($C299))),(VLOOKUP(SMALL(Order_Form!$C:$C,1+($C299)),Order_Form!$B:$Q,13,FALSE)),"")</f>
        <v/>
      </c>
      <c r="Q299" s="35" t="str">
        <f>IF(ISNUMBER(SMALL(Order_Form!$C:$C,1+($C299))),(VLOOKUP(SMALL(Order_Form!$C:$C,1+($C299)),Order_Form!$B:$Q,14,FALSE)),"")</f>
        <v/>
      </c>
      <c r="R299" s="35" t="str">
        <f>IF(ISNUMBER(SMALL(Order_Form!$C:$C,1+($C299))),(VLOOKUP(SMALL(Order_Form!$C:$C,1+($C299)),Order_Form!$B:$Q,15,FALSE)),"")</f>
        <v/>
      </c>
      <c r="U299" s="14">
        <f t="shared" si="12"/>
        <v>0</v>
      </c>
      <c r="V299" s="14">
        <f t="shared" si="13"/>
        <v>0</v>
      </c>
      <c r="W299" s="14">
        <f t="shared" si="14"/>
        <v>0</v>
      </c>
    </row>
    <row r="300" spans="3:23" ht="22.9" customHeight="1" x14ac:dyDescent="0.2">
      <c r="C300" s="14">
        <v>282</v>
      </c>
      <c r="D300" s="15" t="str">
        <f>IF(ISNUMBER(SMALL(Order_Form!$C:$C,1+($C300))),(VLOOKUP(SMALL(Order_Form!$C:$C,1+($C300)),Order_Form!$B:$Q,3,FALSE)),"")</f>
        <v/>
      </c>
      <c r="E300" s="35" t="str">
        <f>IF(ISNUMBER(SMALL(Order_Form!$C:$C,1+($C300))),(VLOOKUP(SMALL(Order_Form!$C:$C,1+($C300)),Order_Form!$B:$Q,4,FALSE)),"")</f>
        <v/>
      </c>
      <c r="F300" s="35" t="str">
        <f>IF(ISNUMBER(SMALL(Order_Form!$C:$C,1+($C300))),(VLOOKUP(SMALL(Order_Form!$C:$C,1+($C300)),Order_Form!$B:$Q,5,FALSE)),"")</f>
        <v/>
      </c>
      <c r="G300" s="35" t="str">
        <f>IF(ISNUMBER(SMALL(Order_Form!$C:$C,1+($C300))),(VLOOKUP(SMALL(Order_Form!$C:$C,1+($C300)),Order_Form!$B:$Q,6,FALSE)),"")</f>
        <v/>
      </c>
      <c r="H300" s="32" t="str">
        <f>IF(ISNUMBER(SMALL(Order_Form!$C:$C,1+($C300))),(VLOOKUP(SMALL(Order_Form!$C:$C,1+($C300)),Order_Form!$B:$Q,7,FALSE)),"")</f>
        <v/>
      </c>
      <c r="I300" s="15"/>
      <c r="J300" s="15"/>
      <c r="K300" s="35" t="str">
        <f>IF(ISNUMBER(SMALL(Order_Form!$C:$C,1+($C300))),(VLOOKUP(SMALL(Order_Form!$C:$C,1+($C300)),Order_Form!$B:$Q,8,FALSE)),"")</f>
        <v/>
      </c>
      <c r="L300" s="35" t="str">
        <f>IF(ISNUMBER(SMALL(Order_Form!$C:$C,1+($C300))),(VLOOKUP(SMALL(Order_Form!$C:$C,1+($C300)),Order_Form!$B:$Q,9,FALSE)),"")</f>
        <v/>
      </c>
      <c r="M300" s="35" t="str">
        <f>IF(ISNUMBER(SMALL(Order_Form!$C:$C,1+($C300))),(VLOOKUP(SMALL(Order_Form!$C:$C,1+($C300)),Order_Form!$B:$Q,10,FALSE)),"")</f>
        <v/>
      </c>
      <c r="N300" s="35" t="str">
        <f>IF(ISNUMBER(SMALL(Order_Form!$C:$C,1+($C300))),(VLOOKUP(SMALL(Order_Form!$C:$C,1+($C300)),Order_Form!$B:$Q,11,FALSE)),"")</f>
        <v/>
      </c>
      <c r="O300" s="35" t="str">
        <f>IF(ISNUMBER(SMALL(Order_Form!$C:$C,1+($C300))),(VLOOKUP(SMALL(Order_Form!$C:$C,1+($C300)),Order_Form!$B:$Q,12,FALSE)),"")</f>
        <v/>
      </c>
      <c r="P300" s="35" t="str">
        <f>IF(ISNUMBER(SMALL(Order_Form!$C:$C,1+($C300))),(VLOOKUP(SMALL(Order_Form!$C:$C,1+($C300)),Order_Form!$B:$Q,13,FALSE)),"")</f>
        <v/>
      </c>
      <c r="Q300" s="35" t="str">
        <f>IF(ISNUMBER(SMALL(Order_Form!$C:$C,1+($C300))),(VLOOKUP(SMALL(Order_Form!$C:$C,1+($C300)),Order_Form!$B:$Q,14,FALSE)),"")</f>
        <v/>
      </c>
      <c r="R300" s="35" t="str">
        <f>IF(ISNUMBER(SMALL(Order_Form!$C:$C,1+($C300))),(VLOOKUP(SMALL(Order_Form!$C:$C,1+($C300)),Order_Form!$B:$Q,15,FALSE)),"")</f>
        <v/>
      </c>
      <c r="U300" s="14">
        <f t="shared" si="12"/>
        <v>0</v>
      </c>
      <c r="V300" s="14">
        <f t="shared" si="13"/>
        <v>0</v>
      </c>
      <c r="W300" s="14">
        <f t="shared" si="14"/>
        <v>0</v>
      </c>
    </row>
    <row r="301" spans="3:23" ht="22.9" customHeight="1" x14ac:dyDescent="0.2">
      <c r="C301" s="14">
        <v>283</v>
      </c>
      <c r="D301" s="15" t="str">
        <f>IF(ISNUMBER(SMALL(Order_Form!$C:$C,1+($C301))),(VLOOKUP(SMALL(Order_Form!$C:$C,1+($C301)),Order_Form!$B:$Q,3,FALSE)),"")</f>
        <v/>
      </c>
      <c r="E301" s="35" t="str">
        <f>IF(ISNUMBER(SMALL(Order_Form!$C:$C,1+($C301))),(VLOOKUP(SMALL(Order_Form!$C:$C,1+($C301)),Order_Form!$B:$Q,4,FALSE)),"")</f>
        <v/>
      </c>
      <c r="F301" s="35" t="str">
        <f>IF(ISNUMBER(SMALL(Order_Form!$C:$C,1+($C301))),(VLOOKUP(SMALL(Order_Form!$C:$C,1+($C301)),Order_Form!$B:$Q,5,FALSE)),"")</f>
        <v/>
      </c>
      <c r="G301" s="35" t="str">
        <f>IF(ISNUMBER(SMALL(Order_Form!$C:$C,1+($C301))),(VLOOKUP(SMALL(Order_Form!$C:$C,1+($C301)),Order_Form!$B:$Q,6,FALSE)),"")</f>
        <v/>
      </c>
      <c r="H301" s="32" t="str">
        <f>IF(ISNUMBER(SMALL(Order_Form!$C:$C,1+($C301))),(VLOOKUP(SMALL(Order_Form!$C:$C,1+($C301)),Order_Form!$B:$Q,7,FALSE)),"")</f>
        <v/>
      </c>
      <c r="I301" s="15"/>
      <c r="J301" s="15"/>
      <c r="K301" s="35" t="str">
        <f>IF(ISNUMBER(SMALL(Order_Form!$C:$C,1+($C301))),(VLOOKUP(SMALL(Order_Form!$C:$C,1+($C301)),Order_Form!$B:$Q,8,FALSE)),"")</f>
        <v/>
      </c>
      <c r="L301" s="35" t="str">
        <f>IF(ISNUMBER(SMALL(Order_Form!$C:$C,1+($C301))),(VLOOKUP(SMALL(Order_Form!$C:$C,1+($C301)),Order_Form!$B:$Q,9,FALSE)),"")</f>
        <v/>
      </c>
      <c r="M301" s="35" t="str">
        <f>IF(ISNUMBER(SMALL(Order_Form!$C:$C,1+($C301))),(VLOOKUP(SMALL(Order_Form!$C:$C,1+($C301)),Order_Form!$B:$Q,10,FALSE)),"")</f>
        <v/>
      </c>
      <c r="N301" s="35" t="str">
        <f>IF(ISNUMBER(SMALL(Order_Form!$C:$C,1+($C301))),(VLOOKUP(SMALL(Order_Form!$C:$C,1+($C301)),Order_Form!$B:$Q,11,FALSE)),"")</f>
        <v/>
      </c>
      <c r="O301" s="35" t="str">
        <f>IF(ISNUMBER(SMALL(Order_Form!$C:$C,1+($C301))),(VLOOKUP(SMALL(Order_Form!$C:$C,1+($C301)),Order_Form!$B:$Q,12,FALSE)),"")</f>
        <v/>
      </c>
      <c r="P301" s="35" t="str">
        <f>IF(ISNUMBER(SMALL(Order_Form!$C:$C,1+($C301))),(VLOOKUP(SMALL(Order_Form!$C:$C,1+($C301)),Order_Form!$B:$Q,13,FALSE)),"")</f>
        <v/>
      </c>
      <c r="Q301" s="35" t="str">
        <f>IF(ISNUMBER(SMALL(Order_Form!$C:$C,1+($C301))),(VLOOKUP(SMALL(Order_Form!$C:$C,1+($C301)),Order_Form!$B:$Q,14,FALSE)),"")</f>
        <v/>
      </c>
      <c r="R301" s="35" t="str">
        <f>IF(ISNUMBER(SMALL(Order_Form!$C:$C,1+($C301))),(VLOOKUP(SMALL(Order_Form!$C:$C,1+($C301)),Order_Form!$B:$Q,15,FALSE)),"")</f>
        <v/>
      </c>
      <c r="U301" s="14">
        <f t="shared" si="12"/>
        <v>0</v>
      </c>
      <c r="V301" s="14">
        <f t="shared" si="13"/>
        <v>0</v>
      </c>
      <c r="W301" s="14">
        <f t="shared" si="14"/>
        <v>0</v>
      </c>
    </row>
    <row r="302" spans="3:23" ht="22.9" customHeight="1" x14ac:dyDescent="0.2">
      <c r="C302" s="14">
        <v>284</v>
      </c>
      <c r="D302" s="15" t="str">
        <f>IF(ISNUMBER(SMALL(Order_Form!$C:$C,1+($C302))),(VLOOKUP(SMALL(Order_Form!$C:$C,1+($C302)),Order_Form!$B:$Q,3,FALSE)),"")</f>
        <v/>
      </c>
      <c r="E302" s="35" t="str">
        <f>IF(ISNUMBER(SMALL(Order_Form!$C:$C,1+($C302))),(VLOOKUP(SMALL(Order_Form!$C:$C,1+($C302)),Order_Form!$B:$Q,4,FALSE)),"")</f>
        <v/>
      </c>
      <c r="F302" s="35" t="str">
        <f>IF(ISNUMBER(SMALL(Order_Form!$C:$C,1+($C302))),(VLOOKUP(SMALL(Order_Form!$C:$C,1+($C302)),Order_Form!$B:$Q,5,FALSE)),"")</f>
        <v/>
      </c>
      <c r="G302" s="35" t="str">
        <f>IF(ISNUMBER(SMALL(Order_Form!$C:$C,1+($C302))),(VLOOKUP(SMALL(Order_Form!$C:$C,1+($C302)),Order_Form!$B:$Q,6,FALSE)),"")</f>
        <v/>
      </c>
      <c r="H302" s="32" t="str">
        <f>IF(ISNUMBER(SMALL(Order_Form!$C:$C,1+($C302))),(VLOOKUP(SMALL(Order_Form!$C:$C,1+($C302)),Order_Form!$B:$Q,7,FALSE)),"")</f>
        <v/>
      </c>
      <c r="I302" s="15"/>
      <c r="J302" s="15"/>
      <c r="K302" s="35" t="str">
        <f>IF(ISNUMBER(SMALL(Order_Form!$C:$C,1+($C302))),(VLOOKUP(SMALL(Order_Form!$C:$C,1+($C302)),Order_Form!$B:$Q,8,FALSE)),"")</f>
        <v/>
      </c>
      <c r="L302" s="35" t="str">
        <f>IF(ISNUMBER(SMALL(Order_Form!$C:$C,1+($C302))),(VLOOKUP(SMALL(Order_Form!$C:$C,1+($C302)),Order_Form!$B:$Q,9,FALSE)),"")</f>
        <v/>
      </c>
      <c r="M302" s="35" t="str">
        <f>IF(ISNUMBER(SMALL(Order_Form!$C:$C,1+($C302))),(VLOOKUP(SMALL(Order_Form!$C:$C,1+($C302)),Order_Form!$B:$Q,10,FALSE)),"")</f>
        <v/>
      </c>
      <c r="N302" s="35" t="str">
        <f>IF(ISNUMBER(SMALL(Order_Form!$C:$C,1+($C302))),(VLOOKUP(SMALL(Order_Form!$C:$C,1+($C302)),Order_Form!$B:$Q,11,FALSE)),"")</f>
        <v/>
      </c>
      <c r="O302" s="35" t="str">
        <f>IF(ISNUMBER(SMALL(Order_Form!$C:$C,1+($C302))),(VLOOKUP(SMALL(Order_Form!$C:$C,1+($C302)),Order_Form!$B:$Q,12,FALSE)),"")</f>
        <v/>
      </c>
      <c r="P302" s="35" t="str">
        <f>IF(ISNUMBER(SMALL(Order_Form!$C:$C,1+($C302))),(VLOOKUP(SMALL(Order_Form!$C:$C,1+($C302)),Order_Form!$B:$Q,13,FALSE)),"")</f>
        <v/>
      </c>
      <c r="Q302" s="35" t="str">
        <f>IF(ISNUMBER(SMALL(Order_Form!$C:$C,1+($C302))),(VLOOKUP(SMALL(Order_Form!$C:$C,1+($C302)),Order_Form!$B:$Q,14,FALSE)),"")</f>
        <v/>
      </c>
      <c r="R302" s="35" t="str">
        <f>IF(ISNUMBER(SMALL(Order_Form!$C:$C,1+($C302))),(VLOOKUP(SMALL(Order_Form!$C:$C,1+($C302)),Order_Form!$B:$Q,15,FALSE)),"")</f>
        <v/>
      </c>
      <c r="U302" s="14">
        <f t="shared" si="12"/>
        <v>0</v>
      </c>
      <c r="V302" s="14">
        <f t="shared" si="13"/>
        <v>0</v>
      </c>
      <c r="W302" s="14">
        <f t="shared" si="14"/>
        <v>0</v>
      </c>
    </row>
    <row r="303" spans="3:23" ht="22.9" customHeight="1" x14ac:dyDescent="0.2">
      <c r="C303" s="14">
        <v>285</v>
      </c>
      <c r="D303" s="15" t="str">
        <f>IF(ISNUMBER(SMALL(Order_Form!$C:$C,1+($C303))),(VLOOKUP(SMALL(Order_Form!$C:$C,1+($C303)),Order_Form!$B:$Q,3,FALSE)),"")</f>
        <v/>
      </c>
      <c r="E303" s="35" t="str">
        <f>IF(ISNUMBER(SMALL(Order_Form!$C:$C,1+($C303))),(VLOOKUP(SMALL(Order_Form!$C:$C,1+($C303)),Order_Form!$B:$Q,4,FALSE)),"")</f>
        <v/>
      </c>
      <c r="F303" s="35" t="str">
        <f>IF(ISNUMBER(SMALL(Order_Form!$C:$C,1+($C303))),(VLOOKUP(SMALL(Order_Form!$C:$C,1+($C303)),Order_Form!$B:$Q,5,FALSE)),"")</f>
        <v/>
      </c>
      <c r="G303" s="35" t="str">
        <f>IF(ISNUMBER(SMALL(Order_Form!$C:$C,1+($C303))),(VLOOKUP(SMALL(Order_Form!$C:$C,1+($C303)),Order_Form!$B:$Q,6,FALSE)),"")</f>
        <v/>
      </c>
      <c r="H303" s="32" t="str">
        <f>IF(ISNUMBER(SMALL(Order_Form!$C:$C,1+($C303))),(VLOOKUP(SMALL(Order_Form!$C:$C,1+($C303)),Order_Form!$B:$Q,7,FALSE)),"")</f>
        <v/>
      </c>
      <c r="I303" s="15"/>
      <c r="J303" s="15"/>
      <c r="K303" s="35" t="str">
        <f>IF(ISNUMBER(SMALL(Order_Form!$C:$C,1+($C303))),(VLOOKUP(SMALL(Order_Form!$C:$C,1+($C303)),Order_Form!$B:$Q,8,FALSE)),"")</f>
        <v/>
      </c>
      <c r="L303" s="35" t="str">
        <f>IF(ISNUMBER(SMALL(Order_Form!$C:$C,1+($C303))),(VLOOKUP(SMALL(Order_Form!$C:$C,1+($C303)),Order_Form!$B:$Q,9,FALSE)),"")</f>
        <v/>
      </c>
      <c r="M303" s="35" t="str">
        <f>IF(ISNUMBER(SMALL(Order_Form!$C:$C,1+($C303))),(VLOOKUP(SMALL(Order_Form!$C:$C,1+($C303)),Order_Form!$B:$Q,10,FALSE)),"")</f>
        <v/>
      </c>
      <c r="N303" s="35" t="str">
        <f>IF(ISNUMBER(SMALL(Order_Form!$C:$C,1+($C303))),(VLOOKUP(SMALL(Order_Form!$C:$C,1+($C303)),Order_Form!$B:$Q,11,FALSE)),"")</f>
        <v/>
      </c>
      <c r="O303" s="35" t="str">
        <f>IF(ISNUMBER(SMALL(Order_Form!$C:$C,1+($C303))),(VLOOKUP(SMALL(Order_Form!$C:$C,1+($C303)),Order_Form!$B:$Q,12,FALSE)),"")</f>
        <v/>
      </c>
      <c r="P303" s="35" t="str">
        <f>IF(ISNUMBER(SMALL(Order_Form!$C:$C,1+($C303))),(VLOOKUP(SMALL(Order_Form!$C:$C,1+($C303)),Order_Form!$B:$Q,13,FALSE)),"")</f>
        <v/>
      </c>
      <c r="Q303" s="35" t="str">
        <f>IF(ISNUMBER(SMALL(Order_Form!$C:$C,1+($C303))),(VLOOKUP(SMALL(Order_Form!$C:$C,1+($C303)),Order_Form!$B:$Q,14,FALSE)),"")</f>
        <v/>
      </c>
      <c r="R303" s="35" t="str">
        <f>IF(ISNUMBER(SMALL(Order_Form!$C:$C,1+($C303))),(VLOOKUP(SMALL(Order_Form!$C:$C,1+($C303)),Order_Form!$B:$Q,15,FALSE)),"")</f>
        <v/>
      </c>
      <c r="U303" s="14">
        <f t="shared" si="12"/>
        <v>0</v>
      </c>
      <c r="V303" s="14">
        <f t="shared" si="13"/>
        <v>0</v>
      </c>
      <c r="W303" s="14">
        <f t="shared" si="14"/>
        <v>0</v>
      </c>
    </row>
    <row r="304" spans="3:23" ht="22.9" customHeight="1" x14ac:dyDescent="0.2">
      <c r="C304" s="14">
        <v>286</v>
      </c>
      <c r="D304" s="15" t="str">
        <f>IF(ISNUMBER(SMALL(Order_Form!$C:$C,1+($C304))),(VLOOKUP(SMALL(Order_Form!$C:$C,1+($C304)),Order_Form!$B:$Q,3,FALSE)),"")</f>
        <v/>
      </c>
      <c r="E304" s="35" t="str">
        <f>IF(ISNUMBER(SMALL(Order_Form!$C:$C,1+($C304))),(VLOOKUP(SMALL(Order_Form!$C:$C,1+($C304)),Order_Form!$B:$Q,4,FALSE)),"")</f>
        <v/>
      </c>
      <c r="F304" s="35" t="str">
        <f>IF(ISNUMBER(SMALL(Order_Form!$C:$C,1+($C304))),(VLOOKUP(SMALL(Order_Form!$C:$C,1+($C304)),Order_Form!$B:$Q,5,FALSE)),"")</f>
        <v/>
      </c>
      <c r="G304" s="35" t="str">
        <f>IF(ISNUMBER(SMALL(Order_Form!$C:$C,1+($C304))),(VLOOKUP(SMALL(Order_Form!$C:$C,1+($C304)),Order_Form!$B:$Q,6,FALSE)),"")</f>
        <v/>
      </c>
      <c r="H304" s="32" t="str">
        <f>IF(ISNUMBER(SMALL(Order_Form!$C:$C,1+($C304))),(VLOOKUP(SMALL(Order_Form!$C:$C,1+($C304)),Order_Form!$B:$Q,7,FALSE)),"")</f>
        <v/>
      </c>
      <c r="I304" s="15"/>
      <c r="J304" s="15"/>
      <c r="K304" s="35" t="str">
        <f>IF(ISNUMBER(SMALL(Order_Form!$C:$C,1+($C304))),(VLOOKUP(SMALL(Order_Form!$C:$C,1+($C304)),Order_Form!$B:$Q,8,FALSE)),"")</f>
        <v/>
      </c>
      <c r="L304" s="35" t="str">
        <f>IF(ISNUMBER(SMALL(Order_Form!$C:$C,1+($C304))),(VLOOKUP(SMALL(Order_Form!$C:$C,1+($C304)),Order_Form!$B:$Q,9,FALSE)),"")</f>
        <v/>
      </c>
      <c r="M304" s="35" t="str">
        <f>IF(ISNUMBER(SMALL(Order_Form!$C:$C,1+($C304))),(VLOOKUP(SMALL(Order_Form!$C:$C,1+($C304)),Order_Form!$B:$Q,10,FALSE)),"")</f>
        <v/>
      </c>
      <c r="N304" s="35" t="str">
        <f>IF(ISNUMBER(SMALL(Order_Form!$C:$C,1+($C304))),(VLOOKUP(SMALL(Order_Form!$C:$C,1+($C304)),Order_Form!$B:$Q,11,FALSE)),"")</f>
        <v/>
      </c>
      <c r="O304" s="35" t="str">
        <f>IF(ISNUMBER(SMALL(Order_Form!$C:$C,1+($C304))),(VLOOKUP(SMALL(Order_Form!$C:$C,1+($C304)),Order_Form!$B:$Q,12,FALSE)),"")</f>
        <v/>
      </c>
      <c r="P304" s="35" t="str">
        <f>IF(ISNUMBER(SMALL(Order_Form!$C:$C,1+($C304))),(VLOOKUP(SMALL(Order_Form!$C:$C,1+($C304)),Order_Form!$B:$Q,13,FALSE)),"")</f>
        <v/>
      </c>
      <c r="Q304" s="35" t="str">
        <f>IF(ISNUMBER(SMALL(Order_Form!$C:$C,1+($C304))),(VLOOKUP(SMALL(Order_Form!$C:$C,1+($C304)),Order_Form!$B:$Q,14,FALSE)),"")</f>
        <v/>
      </c>
      <c r="R304" s="35" t="str">
        <f>IF(ISNUMBER(SMALL(Order_Form!$C:$C,1+($C304))),(VLOOKUP(SMALL(Order_Form!$C:$C,1+($C304)),Order_Form!$B:$Q,15,FALSE)),"")</f>
        <v/>
      </c>
      <c r="U304" s="14">
        <f t="shared" si="12"/>
        <v>0</v>
      </c>
      <c r="V304" s="14">
        <f t="shared" si="13"/>
        <v>0</v>
      </c>
      <c r="W304" s="14">
        <f t="shared" si="14"/>
        <v>0</v>
      </c>
    </row>
    <row r="305" spans="3:23" ht="22.9" customHeight="1" x14ac:dyDescent="0.2">
      <c r="C305" s="14">
        <v>287</v>
      </c>
      <c r="D305" s="15" t="str">
        <f>IF(ISNUMBER(SMALL(Order_Form!$C:$C,1+($C305))),(VLOOKUP(SMALL(Order_Form!$C:$C,1+($C305)),Order_Form!$B:$Q,3,FALSE)),"")</f>
        <v/>
      </c>
      <c r="E305" s="35" t="str">
        <f>IF(ISNUMBER(SMALL(Order_Form!$C:$C,1+($C305))),(VLOOKUP(SMALL(Order_Form!$C:$C,1+($C305)),Order_Form!$B:$Q,4,FALSE)),"")</f>
        <v/>
      </c>
      <c r="F305" s="35" t="str">
        <f>IF(ISNUMBER(SMALL(Order_Form!$C:$C,1+($C305))),(VLOOKUP(SMALL(Order_Form!$C:$C,1+($C305)),Order_Form!$B:$Q,5,FALSE)),"")</f>
        <v/>
      </c>
      <c r="G305" s="35" t="str">
        <f>IF(ISNUMBER(SMALL(Order_Form!$C:$C,1+($C305))),(VLOOKUP(SMALL(Order_Form!$C:$C,1+($C305)),Order_Form!$B:$Q,6,FALSE)),"")</f>
        <v/>
      </c>
      <c r="H305" s="32" t="str">
        <f>IF(ISNUMBER(SMALL(Order_Form!$C:$C,1+($C305))),(VLOOKUP(SMALL(Order_Form!$C:$C,1+($C305)),Order_Form!$B:$Q,7,FALSE)),"")</f>
        <v/>
      </c>
      <c r="I305" s="15"/>
      <c r="J305" s="15"/>
      <c r="K305" s="35" t="str">
        <f>IF(ISNUMBER(SMALL(Order_Form!$C:$C,1+($C305))),(VLOOKUP(SMALL(Order_Form!$C:$C,1+($C305)),Order_Form!$B:$Q,8,FALSE)),"")</f>
        <v/>
      </c>
      <c r="L305" s="35" t="str">
        <f>IF(ISNUMBER(SMALL(Order_Form!$C:$C,1+($C305))),(VLOOKUP(SMALL(Order_Form!$C:$C,1+($C305)),Order_Form!$B:$Q,9,FALSE)),"")</f>
        <v/>
      </c>
      <c r="M305" s="35" t="str">
        <f>IF(ISNUMBER(SMALL(Order_Form!$C:$C,1+($C305))),(VLOOKUP(SMALL(Order_Form!$C:$C,1+($C305)),Order_Form!$B:$Q,10,FALSE)),"")</f>
        <v/>
      </c>
      <c r="N305" s="35" t="str">
        <f>IF(ISNUMBER(SMALL(Order_Form!$C:$C,1+($C305))),(VLOOKUP(SMALL(Order_Form!$C:$C,1+($C305)),Order_Form!$B:$Q,11,FALSE)),"")</f>
        <v/>
      </c>
      <c r="O305" s="35" t="str">
        <f>IF(ISNUMBER(SMALL(Order_Form!$C:$C,1+($C305))),(VLOOKUP(SMALL(Order_Form!$C:$C,1+($C305)),Order_Form!$B:$Q,12,FALSE)),"")</f>
        <v/>
      </c>
      <c r="P305" s="35" t="str">
        <f>IF(ISNUMBER(SMALL(Order_Form!$C:$C,1+($C305))),(VLOOKUP(SMALL(Order_Form!$C:$C,1+($C305)),Order_Form!$B:$Q,13,FALSE)),"")</f>
        <v/>
      </c>
      <c r="Q305" s="35" t="str">
        <f>IF(ISNUMBER(SMALL(Order_Form!$C:$C,1+($C305))),(VLOOKUP(SMALL(Order_Form!$C:$C,1+($C305)),Order_Form!$B:$Q,14,FALSE)),"")</f>
        <v/>
      </c>
      <c r="R305" s="35" t="str">
        <f>IF(ISNUMBER(SMALL(Order_Form!$C:$C,1+($C305))),(VLOOKUP(SMALL(Order_Form!$C:$C,1+($C305)),Order_Form!$B:$Q,15,FALSE)),"")</f>
        <v/>
      </c>
      <c r="U305" s="14">
        <f t="shared" si="12"/>
        <v>0</v>
      </c>
      <c r="V305" s="14">
        <f t="shared" si="13"/>
        <v>0</v>
      </c>
      <c r="W305" s="14">
        <f t="shared" si="14"/>
        <v>0</v>
      </c>
    </row>
    <row r="306" spans="3:23" ht="22.9" customHeight="1" x14ac:dyDescent="0.2">
      <c r="C306" s="14">
        <v>288</v>
      </c>
      <c r="D306" s="15" t="str">
        <f>IF(ISNUMBER(SMALL(Order_Form!$C:$C,1+($C306))),(VLOOKUP(SMALL(Order_Form!$C:$C,1+($C306)),Order_Form!$B:$Q,3,FALSE)),"")</f>
        <v/>
      </c>
      <c r="E306" s="35" t="str">
        <f>IF(ISNUMBER(SMALL(Order_Form!$C:$C,1+($C306))),(VLOOKUP(SMALL(Order_Form!$C:$C,1+($C306)),Order_Form!$B:$Q,4,FALSE)),"")</f>
        <v/>
      </c>
      <c r="F306" s="35" t="str">
        <f>IF(ISNUMBER(SMALL(Order_Form!$C:$C,1+($C306))),(VLOOKUP(SMALL(Order_Form!$C:$C,1+($C306)),Order_Form!$B:$Q,5,FALSE)),"")</f>
        <v/>
      </c>
      <c r="G306" s="35" t="str">
        <f>IF(ISNUMBER(SMALL(Order_Form!$C:$C,1+($C306))),(VLOOKUP(SMALL(Order_Form!$C:$C,1+($C306)),Order_Form!$B:$Q,6,FALSE)),"")</f>
        <v/>
      </c>
      <c r="H306" s="32" t="str">
        <f>IF(ISNUMBER(SMALL(Order_Form!$C:$C,1+($C306))),(VLOOKUP(SMALL(Order_Form!$C:$C,1+($C306)),Order_Form!$B:$Q,7,FALSE)),"")</f>
        <v/>
      </c>
      <c r="I306" s="15"/>
      <c r="J306" s="15"/>
      <c r="K306" s="35" t="str">
        <f>IF(ISNUMBER(SMALL(Order_Form!$C:$C,1+($C306))),(VLOOKUP(SMALL(Order_Form!$C:$C,1+($C306)),Order_Form!$B:$Q,8,FALSE)),"")</f>
        <v/>
      </c>
      <c r="L306" s="35" t="str">
        <f>IF(ISNUMBER(SMALL(Order_Form!$C:$C,1+($C306))),(VLOOKUP(SMALL(Order_Form!$C:$C,1+($C306)),Order_Form!$B:$Q,9,FALSE)),"")</f>
        <v/>
      </c>
      <c r="M306" s="35" t="str">
        <f>IF(ISNUMBER(SMALL(Order_Form!$C:$C,1+($C306))),(VLOOKUP(SMALL(Order_Form!$C:$C,1+($C306)),Order_Form!$B:$Q,10,FALSE)),"")</f>
        <v/>
      </c>
      <c r="N306" s="35" t="str">
        <f>IF(ISNUMBER(SMALL(Order_Form!$C:$C,1+($C306))),(VLOOKUP(SMALL(Order_Form!$C:$C,1+($C306)),Order_Form!$B:$Q,11,FALSE)),"")</f>
        <v/>
      </c>
      <c r="O306" s="35" t="str">
        <f>IF(ISNUMBER(SMALL(Order_Form!$C:$C,1+($C306))),(VLOOKUP(SMALL(Order_Form!$C:$C,1+($C306)),Order_Form!$B:$Q,12,FALSE)),"")</f>
        <v/>
      </c>
      <c r="P306" s="35" t="str">
        <f>IF(ISNUMBER(SMALL(Order_Form!$C:$C,1+($C306))),(VLOOKUP(SMALL(Order_Form!$C:$C,1+($C306)),Order_Form!$B:$Q,13,FALSE)),"")</f>
        <v/>
      </c>
      <c r="Q306" s="35" t="str">
        <f>IF(ISNUMBER(SMALL(Order_Form!$C:$C,1+($C306))),(VLOOKUP(SMALL(Order_Form!$C:$C,1+($C306)),Order_Form!$B:$Q,14,FALSE)),"")</f>
        <v/>
      </c>
      <c r="R306" s="35" t="str">
        <f>IF(ISNUMBER(SMALL(Order_Form!$C:$C,1+($C306))),(VLOOKUP(SMALL(Order_Form!$C:$C,1+($C306)),Order_Form!$B:$Q,15,FALSE)),"")</f>
        <v/>
      </c>
      <c r="U306" s="14">
        <f t="shared" si="12"/>
        <v>0</v>
      </c>
      <c r="V306" s="14">
        <f t="shared" si="13"/>
        <v>0</v>
      </c>
      <c r="W306" s="14">
        <f t="shared" si="14"/>
        <v>0</v>
      </c>
    </row>
    <row r="307" spans="3:23" ht="22.9" customHeight="1" x14ac:dyDescent="0.2">
      <c r="C307" s="14">
        <v>289</v>
      </c>
      <c r="D307" s="15" t="str">
        <f>IF(ISNUMBER(SMALL(Order_Form!$C:$C,1+($C307))),(VLOOKUP(SMALL(Order_Form!$C:$C,1+($C307)),Order_Form!$B:$Q,3,FALSE)),"")</f>
        <v/>
      </c>
      <c r="E307" s="35" t="str">
        <f>IF(ISNUMBER(SMALL(Order_Form!$C:$C,1+($C307))),(VLOOKUP(SMALL(Order_Form!$C:$C,1+($C307)),Order_Form!$B:$Q,4,FALSE)),"")</f>
        <v/>
      </c>
      <c r="F307" s="35" t="str">
        <f>IF(ISNUMBER(SMALL(Order_Form!$C:$C,1+($C307))),(VLOOKUP(SMALL(Order_Form!$C:$C,1+($C307)),Order_Form!$B:$Q,5,FALSE)),"")</f>
        <v/>
      </c>
      <c r="G307" s="35" t="str">
        <f>IF(ISNUMBER(SMALL(Order_Form!$C:$C,1+($C307))),(VLOOKUP(SMALL(Order_Form!$C:$C,1+($C307)),Order_Form!$B:$Q,6,FALSE)),"")</f>
        <v/>
      </c>
      <c r="H307" s="32" t="str">
        <f>IF(ISNUMBER(SMALL(Order_Form!$C:$C,1+($C307))),(VLOOKUP(SMALL(Order_Form!$C:$C,1+($C307)),Order_Form!$B:$Q,7,FALSE)),"")</f>
        <v/>
      </c>
      <c r="I307" s="15"/>
      <c r="J307" s="15"/>
      <c r="K307" s="35" t="str">
        <f>IF(ISNUMBER(SMALL(Order_Form!$C:$C,1+($C307))),(VLOOKUP(SMALL(Order_Form!$C:$C,1+($C307)),Order_Form!$B:$Q,8,FALSE)),"")</f>
        <v/>
      </c>
      <c r="L307" s="35" t="str">
        <f>IF(ISNUMBER(SMALL(Order_Form!$C:$C,1+($C307))),(VLOOKUP(SMALL(Order_Form!$C:$C,1+($C307)),Order_Form!$B:$Q,9,FALSE)),"")</f>
        <v/>
      </c>
      <c r="M307" s="35" t="str">
        <f>IF(ISNUMBER(SMALL(Order_Form!$C:$C,1+($C307))),(VLOOKUP(SMALL(Order_Form!$C:$C,1+($C307)),Order_Form!$B:$Q,10,FALSE)),"")</f>
        <v/>
      </c>
      <c r="N307" s="35" t="str">
        <f>IF(ISNUMBER(SMALL(Order_Form!$C:$C,1+($C307))),(VLOOKUP(SMALL(Order_Form!$C:$C,1+($C307)),Order_Form!$B:$Q,11,FALSE)),"")</f>
        <v/>
      </c>
      <c r="O307" s="35" t="str">
        <f>IF(ISNUMBER(SMALL(Order_Form!$C:$C,1+($C307))),(VLOOKUP(SMALL(Order_Form!$C:$C,1+($C307)),Order_Form!$B:$Q,12,FALSE)),"")</f>
        <v/>
      </c>
      <c r="P307" s="35" t="str">
        <f>IF(ISNUMBER(SMALL(Order_Form!$C:$C,1+($C307))),(VLOOKUP(SMALL(Order_Form!$C:$C,1+($C307)),Order_Form!$B:$Q,13,FALSE)),"")</f>
        <v/>
      </c>
      <c r="Q307" s="35" t="str">
        <f>IF(ISNUMBER(SMALL(Order_Form!$C:$C,1+($C307))),(VLOOKUP(SMALL(Order_Form!$C:$C,1+($C307)),Order_Form!$B:$Q,14,FALSE)),"")</f>
        <v/>
      </c>
      <c r="R307" s="35" t="str">
        <f>IF(ISNUMBER(SMALL(Order_Form!$C:$C,1+($C307))),(VLOOKUP(SMALL(Order_Form!$C:$C,1+($C307)),Order_Form!$B:$Q,15,FALSE)),"")</f>
        <v/>
      </c>
      <c r="U307" s="14">
        <f t="shared" si="12"/>
        <v>0</v>
      </c>
      <c r="V307" s="14">
        <f t="shared" si="13"/>
        <v>0</v>
      </c>
      <c r="W307" s="14">
        <f t="shared" si="14"/>
        <v>0</v>
      </c>
    </row>
    <row r="308" spans="3:23" ht="22.9" customHeight="1" x14ac:dyDescent="0.2">
      <c r="C308" s="14">
        <v>290</v>
      </c>
      <c r="D308" s="15" t="str">
        <f>IF(ISNUMBER(SMALL(Order_Form!$C:$C,1+($C308))),(VLOOKUP(SMALL(Order_Form!$C:$C,1+($C308)),Order_Form!$B:$Q,3,FALSE)),"")</f>
        <v/>
      </c>
      <c r="E308" s="35" t="str">
        <f>IF(ISNUMBER(SMALL(Order_Form!$C:$C,1+($C308))),(VLOOKUP(SMALL(Order_Form!$C:$C,1+($C308)),Order_Form!$B:$Q,4,FALSE)),"")</f>
        <v/>
      </c>
      <c r="F308" s="35" t="str">
        <f>IF(ISNUMBER(SMALL(Order_Form!$C:$C,1+($C308))),(VLOOKUP(SMALL(Order_Form!$C:$C,1+($C308)),Order_Form!$B:$Q,5,FALSE)),"")</f>
        <v/>
      </c>
      <c r="G308" s="35" t="str">
        <f>IF(ISNUMBER(SMALL(Order_Form!$C:$C,1+($C308))),(VLOOKUP(SMALL(Order_Form!$C:$C,1+($C308)),Order_Form!$B:$Q,6,FALSE)),"")</f>
        <v/>
      </c>
      <c r="H308" s="32" t="str">
        <f>IF(ISNUMBER(SMALL(Order_Form!$C:$C,1+($C308))),(VLOOKUP(SMALL(Order_Form!$C:$C,1+($C308)),Order_Form!$B:$Q,7,FALSE)),"")</f>
        <v/>
      </c>
      <c r="I308" s="15"/>
      <c r="J308" s="15"/>
      <c r="K308" s="35" t="str">
        <f>IF(ISNUMBER(SMALL(Order_Form!$C:$C,1+($C308))),(VLOOKUP(SMALL(Order_Form!$C:$C,1+($C308)),Order_Form!$B:$Q,8,FALSE)),"")</f>
        <v/>
      </c>
      <c r="L308" s="35" t="str">
        <f>IF(ISNUMBER(SMALL(Order_Form!$C:$C,1+($C308))),(VLOOKUP(SMALL(Order_Form!$C:$C,1+($C308)),Order_Form!$B:$Q,9,FALSE)),"")</f>
        <v/>
      </c>
      <c r="M308" s="35" t="str">
        <f>IF(ISNUMBER(SMALL(Order_Form!$C:$C,1+($C308))),(VLOOKUP(SMALL(Order_Form!$C:$C,1+($C308)),Order_Form!$B:$Q,10,FALSE)),"")</f>
        <v/>
      </c>
      <c r="N308" s="35" t="str">
        <f>IF(ISNUMBER(SMALL(Order_Form!$C:$C,1+($C308))),(VLOOKUP(SMALL(Order_Form!$C:$C,1+($C308)),Order_Form!$B:$Q,11,FALSE)),"")</f>
        <v/>
      </c>
      <c r="O308" s="35" t="str">
        <f>IF(ISNUMBER(SMALL(Order_Form!$C:$C,1+($C308))),(VLOOKUP(SMALL(Order_Form!$C:$C,1+($C308)),Order_Form!$B:$Q,12,FALSE)),"")</f>
        <v/>
      </c>
      <c r="P308" s="35" t="str">
        <f>IF(ISNUMBER(SMALL(Order_Form!$C:$C,1+($C308))),(VLOOKUP(SMALL(Order_Form!$C:$C,1+($C308)),Order_Form!$B:$Q,13,FALSE)),"")</f>
        <v/>
      </c>
      <c r="Q308" s="35" t="str">
        <f>IF(ISNUMBER(SMALL(Order_Form!$C:$C,1+($C308))),(VLOOKUP(SMALL(Order_Form!$C:$C,1+($C308)),Order_Form!$B:$Q,14,FALSE)),"")</f>
        <v/>
      </c>
      <c r="R308" s="35" t="str">
        <f>IF(ISNUMBER(SMALL(Order_Form!$C:$C,1+($C308))),(VLOOKUP(SMALL(Order_Form!$C:$C,1+($C308)),Order_Form!$B:$Q,15,FALSE)),"")</f>
        <v/>
      </c>
      <c r="U308" s="14">
        <f t="shared" si="12"/>
        <v>0</v>
      </c>
      <c r="V308" s="14">
        <f t="shared" si="13"/>
        <v>0</v>
      </c>
      <c r="W308" s="14">
        <f t="shared" si="14"/>
        <v>0</v>
      </c>
    </row>
    <row r="309" spans="3:23" ht="22.9" customHeight="1" x14ac:dyDescent="0.2">
      <c r="C309" s="14">
        <v>291</v>
      </c>
      <c r="D309" s="15" t="str">
        <f>IF(ISNUMBER(SMALL(Order_Form!$C:$C,1+($C309))),(VLOOKUP(SMALL(Order_Form!$C:$C,1+($C309)),Order_Form!$B:$Q,3,FALSE)),"")</f>
        <v/>
      </c>
      <c r="E309" s="35" t="str">
        <f>IF(ISNUMBER(SMALL(Order_Form!$C:$C,1+($C309))),(VLOOKUP(SMALL(Order_Form!$C:$C,1+($C309)),Order_Form!$B:$Q,4,FALSE)),"")</f>
        <v/>
      </c>
      <c r="F309" s="35" t="str">
        <f>IF(ISNUMBER(SMALL(Order_Form!$C:$C,1+($C309))),(VLOOKUP(SMALL(Order_Form!$C:$C,1+($C309)),Order_Form!$B:$Q,5,FALSE)),"")</f>
        <v/>
      </c>
      <c r="G309" s="35" t="str">
        <f>IF(ISNUMBER(SMALL(Order_Form!$C:$C,1+($C309))),(VLOOKUP(SMALL(Order_Form!$C:$C,1+($C309)),Order_Form!$B:$Q,6,FALSE)),"")</f>
        <v/>
      </c>
      <c r="H309" s="32" t="str">
        <f>IF(ISNUMBER(SMALL(Order_Form!$C:$C,1+($C309))),(VLOOKUP(SMALL(Order_Form!$C:$C,1+($C309)),Order_Form!$B:$Q,7,FALSE)),"")</f>
        <v/>
      </c>
      <c r="I309" s="15"/>
      <c r="J309" s="15"/>
      <c r="K309" s="35" t="str">
        <f>IF(ISNUMBER(SMALL(Order_Form!$C:$C,1+($C309))),(VLOOKUP(SMALL(Order_Form!$C:$C,1+($C309)),Order_Form!$B:$Q,8,FALSE)),"")</f>
        <v/>
      </c>
      <c r="L309" s="35" t="str">
        <f>IF(ISNUMBER(SMALL(Order_Form!$C:$C,1+($C309))),(VLOOKUP(SMALL(Order_Form!$C:$C,1+($C309)),Order_Form!$B:$Q,9,FALSE)),"")</f>
        <v/>
      </c>
      <c r="M309" s="35" t="str">
        <f>IF(ISNUMBER(SMALL(Order_Form!$C:$C,1+($C309))),(VLOOKUP(SMALL(Order_Form!$C:$C,1+($C309)),Order_Form!$B:$Q,10,FALSE)),"")</f>
        <v/>
      </c>
      <c r="N309" s="35" t="str">
        <f>IF(ISNUMBER(SMALL(Order_Form!$C:$C,1+($C309))),(VLOOKUP(SMALL(Order_Form!$C:$C,1+($C309)),Order_Form!$B:$Q,11,FALSE)),"")</f>
        <v/>
      </c>
      <c r="O309" s="35" t="str">
        <f>IF(ISNUMBER(SMALL(Order_Form!$C:$C,1+($C309))),(VLOOKUP(SMALL(Order_Form!$C:$C,1+($C309)),Order_Form!$B:$Q,12,FALSE)),"")</f>
        <v/>
      </c>
      <c r="P309" s="35" t="str">
        <f>IF(ISNUMBER(SMALL(Order_Form!$C:$C,1+($C309))),(VLOOKUP(SMALL(Order_Form!$C:$C,1+($C309)),Order_Form!$B:$Q,13,FALSE)),"")</f>
        <v/>
      </c>
      <c r="Q309" s="35" t="str">
        <f>IF(ISNUMBER(SMALL(Order_Form!$C:$C,1+($C309))),(VLOOKUP(SMALL(Order_Form!$C:$C,1+($C309)),Order_Form!$B:$Q,14,FALSE)),"")</f>
        <v/>
      </c>
      <c r="R309" s="35" t="str">
        <f>IF(ISNUMBER(SMALL(Order_Form!$C:$C,1+($C309))),(VLOOKUP(SMALL(Order_Form!$C:$C,1+($C309)),Order_Form!$B:$Q,15,FALSE)),"")</f>
        <v/>
      </c>
      <c r="U309" s="14">
        <f t="shared" si="12"/>
        <v>0</v>
      </c>
      <c r="V309" s="14">
        <f t="shared" si="13"/>
        <v>0</v>
      </c>
      <c r="W309" s="14">
        <f t="shared" si="14"/>
        <v>0</v>
      </c>
    </row>
    <row r="310" spans="3:23" ht="22.9" customHeight="1" x14ac:dyDescent="0.2">
      <c r="C310" s="14">
        <v>292</v>
      </c>
      <c r="D310" s="15" t="str">
        <f>IF(ISNUMBER(SMALL(Order_Form!$C:$C,1+($C310))),(VLOOKUP(SMALL(Order_Form!$C:$C,1+($C310)),Order_Form!$B:$Q,3,FALSE)),"")</f>
        <v/>
      </c>
      <c r="E310" s="35" t="str">
        <f>IF(ISNUMBER(SMALL(Order_Form!$C:$C,1+($C310))),(VLOOKUP(SMALL(Order_Form!$C:$C,1+($C310)),Order_Form!$B:$Q,4,FALSE)),"")</f>
        <v/>
      </c>
      <c r="F310" s="35" t="str">
        <f>IF(ISNUMBER(SMALL(Order_Form!$C:$C,1+($C310))),(VLOOKUP(SMALL(Order_Form!$C:$C,1+($C310)),Order_Form!$B:$Q,5,FALSE)),"")</f>
        <v/>
      </c>
      <c r="G310" s="35" t="str">
        <f>IF(ISNUMBER(SMALL(Order_Form!$C:$C,1+($C310))),(VLOOKUP(SMALL(Order_Form!$C:$C,1+($C310)),Order_Form!$B:$Q,6,FALSE)),"")</f>
        <v/>
      </c>
      <c r="H310" s="32" t="str">
        <f>IF(ISNUMBER(SMALL(Order_Form!$C:$C,1+($C310))),(VLOOKUP(SMALL(Order_Form!$C:$C,1+($C310)),Order_Form!$B:$Q,7,FALSE)),"")</f>
        <v/>
      </c>
      <c r="I310" s="15"/>
      <c r="J310" s="15"/>
      <c r="K310" s="35" t="str">
        <f>IF(ISNUMBER(SMALL(Order_Form!$C:$C,1+($C310))),(VLOOKUP(SMALL(Order_Form!$C:$C,1+($C310)),Order_Form!$B:$Q,8,FALSE)),"")</f>
        <v/>
      </c>
      <c r="L310" s="35" t="str">
        <f>IF(ISNUMBER(SMALL(Order_Form!$C:$C,1+($C310))),(VLOOKUP(SMALL(Order_Form!$C:$C,1+($C310)),Order_Form!$B:$Q,9,FALSE)),"")</f>
        <v/>
      </c>
      <c r="M310" s="35" t="str">
        <f>IF(ISNUMBER(SMALL(Order_Form!$C:$C,1+($C310))),(VLOOKUP(SMALL(Order_Form!$C:$C,1+($C310)),Order_Form!$B:$Q,10,FALSE)),"")</f>
        <v/>
      </c>
      <c r="N310" s="35" t="str">
        <f>IF(ISNUMBER(SMALL(Order_Form!$C:$C,1+($C310))),(VLOOKUP(SMALL(Order_Form!$C:$C,1+($C310)),Order_Form!$B:$Q,11,FALSE)),"")</f>
        <v/>
      </c>
      <c r="O310" s="35" t="str">
        <f>IF(ISNUMBER(SMALL(Order_Form!$C:$C,1+($C310))),(VLOOKUP(SMALL(Order_Form!$C:$C,1+($C310)),Order_Form!$B:$Q,12,FALSE)),"")</f>
        <v/>
      </c>
      <c r="P310" s="35" t="str">
        <f>IF(ISNUMBER(SMALL(Order_Form!$C:$C,1+($C310))),(VLOOKUP(SMALL(Order_Form!$C:$C,1+($C310)),Order_Form!$B:$Q,13,FALSE)),"")</f>
        <v/>
      </c>
      <c r="Q310" s="35" t="str">
        <f>IF(ISNUMBER(SMALL(Order_Form!$C:$C,1+($C310))),(VLOOKUP(SMALL(Order_Form!$C:$C,1+($C310)),Order_Form!$B:$Q,14,FALSE)),"")</f>
        <v/>
      </c>
      <c r="R310" s="35" t="str">
        <f>IF(ISNUMBER(SMALL(Order_Form!$C:$C,1+($C310))),(VLOOKUP(SMALL(Order_Form!$C:$C,1+($C310)),Order_Form!$B:$Q,15,FALSE)),"")</f>
        <v/>
      </c>
      <c r="U310" s="14">
        <f t="shared" si="12"/>
        <v>0</v>
      </c>
      <c r="V310" s="14">
        <f t="shared" si="13"/>
        <v>0</v>
      </c>
      <c r="W310" s="14">
        <f t="shared" si="14"/>
        <v>0</v>
      </c>
    </row>
    <row r="311" spans="3:23" ht="22.9" customHeight="1" x14ac:dyDescent="0.2">
      <c r="C311" s="14">
        <v>293</v>
      </c>
      <c r="D311" s="15" t="str">
        <f>IF(ISNUMBER(SMALL(Order_Form!$C:$C,1+($C311))),(VLOOKUP(SMALL(Order_Form!$C:$C,1+($C311)),Order_Form!$B:$Q,3,FALSE)),"")</f>
        <v/>
      </c>
      <c r="E311" s="35" t="str">
        <f>IF(ISNUMBER(SMALL(Order_Form!$C:$C,1+($C311))),(VLOOKUP(SMALL(Order_Form!$C:$C,1+($C311)),Order_Form!$B:$Q,4,FALSE)),"")</f>
        <v/>
      </c>
      <c r="F311" s="35" t="str">
        <f>IF(ISNUMBER(SMALL(Order_Form!$C:$C,1+($C311))),(VLOOKUP(SMALL(Order_Form!$C:$C,1+($C311)),Order_Form!$B:$Q,5,FALSE)),"")</f>
        <v/>
      </c>
      <c r="G311" s="35" t="str">
        <f>IF(ISNUMBER(SMALL(Order_Form!$C:$C,1+($C311))),(VLOOKUP(SMALL(Order_Form!$C:$C,1+($C311)),Order_Form!$B:$Q,6,FALSE)),"")</f>
        <v/>
      </c>
      <c r="H311" s="32" t="str">
        <f>IF(ISNUMBER(SMALL(Order_Form!$C:$C,1+($C311))),(VLOOKUP(SMALL(Order_Form!$C:$C,1+($C311)),Order_Form!$B:$Q,7,FALSE)),"")</f>
        <v/>
      </c>
      <c r="I311" s="15"/>
      <c r="J311" s="15"/>
      <c r="K311" s="35" t="str">
        <f>IF(ISNUMBER(SMALL(Order_Form!$C:$C,1+($C311))),(VLOOKUP(SMALL(Order_Form!$C:$C,1+($C311)),Order_Form!$B:$Q,8,FALSE)),"")</f>
        <v/>
      </c>
      <c r="L311" s="35" t="str">
        <f>IF(ISNUMBER(SMALL(Order_Form!$C:$C,1+($C311))),(VLOOKUP(SMALL(Order_Form!$C:$C,1+($C311)),Order_Form!$B:$Q,9,FALSE)),"")</f>
        <v/>
      </c>
      <c r="M311" s="35" t="str">
        <f>IF(ISNUMBER(SMALL(Order_Form!$C:$C,1+($C311))),(VLOOKUP(SMALL(Order_Form!$C:$C,1+($C311)),Order_Form!$B:$Q,10,FALSE)),"")</f>
        <v/>
      </c>
      <c r="N311" s="35" t="str">
        <f>IF(ISNUMBER(SMALL(Order_Form!$C:$C,1+($C311))),(VLOOKUP(SMALL(Order_Form!$C:$C,1+($C311)),Order_Form!$B:$Q,11,FALSE)),"")</f>
        <v/>
      </c>
      <c r="O311" s="35" t="str">
        <f>IF(ISNUMBER(SMALL(Order_Form!$C:$C,1+($C311))),(VLOOKUP(SMALL(Order_Form!$C:$C,1+($C311)),Order_Form!$B:$Q,12,FALSE)),"")</f>
        <v/>
      </c>
      <c r="P311" s="35" t="str">
        <f>IF(ISNUMBER(SMALL(Order_Form!$C:$C,1+($C311))),(VLOOKUP(SMALL(Order_Form!$C:$C,1+($C311)),Order_Form!$B:$Q,13,FALSE)),"")</f>
        <v/>
      </c>
      <c r="Q311" s="35" t="str">
        <f>IF(ISNUMBER(SMALL(Order_Form!$C:$C,1+($C311))),(VLOOKUP(SMALL(Order_Form!$C:$C,1+($C311)),Order_Form!$B:$Q,14,FALSE)),"")</f>
        <v/>
      </c>
      <c r="R311" s="35" t="str">
        <f>IF(ISNUMBER(SMALL(Order_Form!$C:$C,1+($C311))),(VLOOKUP(SMALL(Order_Form!$C:$C,1+($C311)),Order_Form!$B:$Q,15,FALSE)),"")</f>
        <v/>
      </c>
      <c r="U311" s="14">
        <f t="shared" si="12"/>
        <v>0</v>
      </c>
      <c r="V311" s="14">
        <f t="shared" si="13"/>
        <v>0</v>
      </c>
      <c r="W311" s="14">
        <f t="shared" si="14"/>
        <v>0</v>
      </c>
    </row>
    <row r="312" spans="3:23" ht="22.9" customHeight="1" x14ac:dyDescent="0.2">
      <c r="C312" s="14">
        <v>294</v>
      </c>
      <c r="D312" s="15" t="str">
        <f>IF(ISNUMBER(SMALL(Order_Form!$C:$C,1+($C312))),(VLOOKUP(SMALL(Order_Form!$C:$C,1+($C312)),Order_Form!$B:$Q,3,FALSE)),"")</f>
        <v/>
      </c>
      <c r="E312" s="35" t="str">
        <f>IF(ISNUMBER(SMALL(Order_Form!$C:$C,1+($C312))),(VLOOKUP(SMALL(Order_Form!$C:$C,1+($C312)),Order_Form!$B:$Q,4,FALSE)),"")</f>
        <v/>
      </c>
      <c r="F312" s="35" t="str">
        <f>IF(ISNUMBER(SMALL(Order_Form!$C:$C,1+($C312))),(VLOOKUP(SMALL(Order_Form!$C:$C,1+($C312)),Order_Form!$B:$Q,5,FALSE)),"")</f>
        <v/>
      </c>
      <c r="G312" s="35" t="str">
        <f>IF(ISNUMBER(SMALL(Order_Form!$C:$C,1+($C312))),(VLOOKUP(SMALL(Order_Form!$C:$C,1+($C312)),Order_Form!$B:$Q,6,FALSE)),"")</f>
        <v/>
      </c>
      <c r="H312" s="32" t="str">
        <f>IF(ISNUMBER(SMALL(Order_Form!$C:$C,1+($C312))),(VLOOKUP(SMALL(Order_Form!$C:$C,1+($C312)),Order_Form!$B:$Q,7,FALSE)),"")</f>
        <v/>
      </c>
      <c r="I312" s="15"/>
      <c r="J312" s="15"/>
      <c r="K312" s="35" t="str">
        <f>IF(ISNUMBER(SMALL(Order_Form!$C:$C,1+($C312))),(VLOOKUP(SMALL(Order_Form!$C:$C,1+($C312)),Order_Form!$B:$Q,8,FALSE)),"")</f>
        <v/>
      </c>
      <c r="L312" s="35" t="str">
        <f>IF(ISNUMBER(SMALL(Order_Form!$C:$C,1+($C312))),(VLOOKUP(SMALL(Order_Form!$C:$C,1+($C312)),Order_Form!$B:$Q,9,FALSE)),"")</f>
        <v/>
      </c>
      <c r="M312" s="35" t="str">
        <f>IF(ISNUMBER(SMALL(Order_Form!$C:$C,1+($C312))),(VLOOKUP(SMALL(Order_Form!$C:$C,1+($C312)),Order_Form!$B:$Q,10,FALSE)),"")</f>
        <v/>
      </c>
      <c r="N312" s="35" t="str">
        <f>IF(ISNUMBER(SMALL(Order_Form!$C:$C,1+($C312))),(VLOOKUP(SMALL(Order_Form!$C:$C,1+($C312)),Order_Form!$B:$Q,11,FALSE)),"")</f>
        <v/>
      </c>
      <c r="O312" s="35" t="str">
        <f>IF(ISNUMBER(SMALL(Order_Form!$C:$C,1+($C312))),(VLOOKUP(SMALL(Order_Form!$C:$C,1+($C312)),Order_Form!$B:$Q,12,FALSE)),"")</f>
        <v/>
      </c>
      <c r="P312" s="35" t="str">
        <f>IF(ISNUMBER(SMALL(Order_Form!$C:$C,1+($C312))),(VLOOKUP(SMALL(Order_Form!$C:$C,1+($C312)),Order_Form!$B:$Q,13,FALSE)),"")</f>
        <v/>
      </c>
      <c r="Q312" s="35" t="str">
        <f>IF(ISNUMBER(SMALL(Order_Form!$C:$C,1+($C312))),(VLOOKUP(SMALL(Order_Form!$C:$C,1+($C312)),Order_Form!$B:$Q,14,FALSE)),"")</f>
        <v/>
      </c>
      <c r="R312" s="35" t="str">
        <f>IF(ISNUMBER(SMALL(Order_Form!$C:$C,1+($C312))),(VLOOKUP(SMALL(Order_Form!$C:$C,1+($C312)),Order_Form!$B:$Q,15,FALSE)),"")</f>
        <v/>
      </c>
      <c r="U312" s="14">
        <f t="shared" si="12"/>
        <v>0</v>
      </c>
      <c r="V312" s="14">
        <f t="shared" si="13"/>
        <v>0</v>
      </c>
      <c r="W312" s="14">
        <f t="shared" si="14"/>
        <v>0</v>
      </c>
    </row>
    <row r="313" spans="3:23" ht="22.9" customHeight="1" x14ac:dyDescent="0.2">
      <c r="C313" s="14">
        <v>295</v>
      </c>
      <c r="D313" s="15" t="str">
        <f>IF(ISNUMBER(SMALL(Order_Form!$C:$C,1+($C313))),(VLOOKUP(SMALL(Order_Form!$C:$C,1+($C313)),Order_Form!$B:$Q,3,FALSE)),"")</f>
        <v/>
      </c>
      <c r="E313" s="35" t="str">
        <f>IF(ISNUMBER(SMALL(Order_Form!$C:$C,1+($C313))),(VLOOKUP(SMALL(Order_Form!$C:$C,1+($C313)),Order_Form!$B:$Q,4,FALSE)),"")</f>
        <v/>
      </c>
      <c r="F313" s="35" t="str">
        <f>IF(ISNUMBER(SMALL(Order_Form!$C:$C,1+($C313))),(VLOOKUP(SMALL(Order_Form!$C:$C,1+($C313)),Order_Form!$B:$Q,5,FALSE)),"")</f>
        <v/>
      </c>
      <c r="G313" s="35" t="str">
        <f>IF(ISNUMBER(SMALL(Order_Form!$C:$C,1+($C313))),(VLOOKUP(SMALL(Order_Form!$C:$C,1+($C313)),Order_Form!$B:$Q,6,FALSE)),"")</f>
        <v/>
      </c>
      <c r="H313" s="32" t="str">
        <f>IF(ISNUMBER(SMALL(Order_Form!$C:$C,1+($C313))),(VLOOKUP(SMALL(Order_Form!$C:$C,1+($C313)),Order_Form!$B:$Q,7,FALSE)),"")</f>
        <v/>
      </c>
      <c r="I313" s="15"/>
      <c r="J313" s="15"/>
      <c r="K313" s="35" t="str">
        <f>IF(ISNUMBER(SMALL(Order_Form!$C:$C,1+($C313))),(VLOOKUP(SMALL(Order_Form!$C:$C,1+($C313)),Order_Form!$B:$Q,8,FALSE)),"")</f>
        <v/>
      </c>
      <c r="L313" s="35" t="str">
        <f>IF(ISNUMBER(SMALL(Order_Form!$C:$C,1+($C313))),(VLOOKUP(SMALL(Order_Form!$C:$C,1+($C313)),Order_Form!$B:$Q,9,FALSE)),"")</f>
        <v/>
      </c>
      <c r="M313" s="35" t="str">
        <f>IF(ISNUMBER(SMALL(Order_Form!$C:$C,1+($C313))),(VLOOKUP(SMALL(Order_Form!$C:$C,1+($C313)),Order_Form!$B:$Q,10,FALSE)),"")</f>
        <v/>
      </c>
      <c r="N313" s="35" t="str">
        <f>IF(ISNUMBER(SMALL(Order_Form!$C:$C,1+($C313))),(VLOOKUP(SMALL(Order_Form!$C:$C,1+($C313)),Order_Form!$B:$Q,11,FALSE)),"")</f>
        <v/>
      </c>
      <c r="O313" s="35" t="str">
        <f>IF(ISNUMBER(SMALL(Order_Form!$C:$C,1+($C313))),(VLOOKUP(SMALL(Order_Form!$C:$C,1+($C313)),Order_Form!$B:$Q,12,FALSE)),"")</f>
        <v/>
      </c>
      <c r="P313" s="35" t="str">
        <f>IF(ISNUMBER(SMALL(Order_Form!$C:$C,1+($C313))),(VLOOKUP(SMALL(Order_Form!$C:$C,1+($C313)),Order_Form!$B:$Q,13,FALSE)),"")</f>
        <v/>
      </c>
      <c r="Q313" s="35" t="str">
        <f>IF(ISNUMBER(SMALL(Order_Form!$C:$C,1+($C313))),(VLOOKUP(SMALL(Order_Form!$C:$C,1+($C313)),Order_Form!$B:$Q,14,FALSE)),"")</f>
        <v/>
      </c>
      <c r="R313" s="35" t="str">
        <f>IF(ISNUMBER(SMALL(Order_Form!$C:$C,1+($C313))),(VLOOKUP(SMALL(Order_Form!$C:$C,1+($C313)),Order_Form!$B:$Q,15,FALSE)),"")</f>
        <v/>
      </c>
      <c r="U313" s="14">
        <f t="shared" si="12"/>
        <v>0</v>
      </c>
      <c r="V313" s="14">
        <f t="shared" si="13"/>
        <v>0</v>
      </c>
      <c r="W313" s="14">
        <f t="shared" si="14"/>
        <v>0</v>
      </c>
    </row>
    <row r="314" spans="3:23" ht="22.9" customHeight="1" x14ac:dyDescent="0.2">
      <c r="C314" s="14">
        <v>296</v>
      </c>
      <c r="D314" s="15" t="str">
        <f>IF(ISNUMBER(SMALL(Order_Form!$C:$C,1+($C314))),(VLOOKUP(SMALL(Order_Form!$C:$C,1+($C314)),Order_Form!$B:$Q,3,FALSE)),"")</f>
        <v/>
      </c>
      <c r="E314" s="35" t="str">
        <f>IF(ISNUMBER(SMALL(Order_Form!$C:$C,1+($C314))),(VLOOKUP(SMALL(Order_Form!$C:$C,1+($C314)),Order_Form!$B:$Q,4,FALSE)),"")</f>
        <v/>
      </c>
      <c r="F314" s="35" t="str">
        <f>IF(ISNUMBER(SMALL(Order_Form!$C:$C,1+($C314))),(VLOOKUP(SMALL(Order_Form!$C:$C,1+($C314)),Order_Form!$B:$Q,5,FALSE)),"")</f>
        <v/>
      </c>
      <c r="G314" s="35" t="str">
        <f>IF(ISNUMBER(SMALL(Order_Form!$C:$C,1+($C314))),(VLOOKUP(SMALL(Order_Form!$C:$C,1+($C314)),Order_Form!$B:$Q,6,FALSE)),"")</f>
        <v/>
      </c>
      <c r="H314" s="32" t="str">
        <f>IF(ISNUMBER(SMALL(Order_Form!$C:$C,1+($C314))),(VLOOKUP(SMALL(Order_Form!$C:$C,1+($C314)),Order_Form!$B:$Q,7,FALSE)),"")</f>
        <v/>
      </c>
      <c r="I314" s="15"/>
      <c r="J314" s="15"/>
      <c r="K314" s="35" t="str">
        <f>IF(ISNUMBER(SMALL(Order_Form!$C:$C,1+($C314))),(VLOOKUP(SMALL(Order_Form!$C:$C,1+($C314)),Order_Form!$B:$Q,8,FALSE)),"")</f>
        <v/>
      </c>
      <c r="L314" s="35" t="str">
        <f>IF(ISNUMBER(SMALL(Order_Form!$C:$C,1+($C314))),(VLOOKUP(SMALL(Order_Form!$C:$C,1+($C314)),Order_Form!$B:$Q,9,FALSE)),"")</f>
        <v/>
      </c>
      <c r="M314" s="35" t="str">
        <f>IF(ISNUMBER(SMALL(Order_Form!$C:$C,1+($C314))),(VLOOKUP(SMALL(Order_Form!$C:$C,1+($C314)),Order_Form!$B:$Q,10,FALSE)),"")</f>
        <v/>
      </c>
      <c r="N314" s="35" t="str">
        <f>IF(ISNUMBER(SMALL(Order_Form!$C:$C,1+($C314))),(VLOOKUP(SMALL(Order_Form!$C:$C,1+($C314)),Order_Form!$B:$Q,11,FALSE)),"")</f>
        <v/>
      </c>
      <c r="O314" s="35" t="str">
        <f>IF(ISNUMBER(SMALL(Order_Form!$C:$C,1+($C314))),(VLOOKUP(SMALL(Order_Form!$C:$C,1+($C314)),Order_Form!$B:$Q,12,FALSE)),"")</f>
        <v/>
      </c>
      <c r="P314" s="35" t="str">
        <f>IF(ISNUMBER(SMALL(Order_Form!$C:$C,1+($C314))),(VLOOKUP(SMALL(Order_Form!$C:$C,1+($C314)),Order_Form!$B:$Q,13,FALSE)),"")</f>
        <v/>
      </c>
      <c r="Q314" s="35" t="str">
        <f>IF(ISNUMBER(SMALL(Order_Form!$C:$C,1+($C314))),(VLOOKUP(SMALL(Order_Form!$C:$C,1+($C314)),Order_Form!$B:$Q,14,FALSE)),"")</f>
        <v/>
      </c>
      <c r="R314" s="35" t="str">
        <f>IF(ISNUMBER(SMALL(Order_Form!$C:$C,1+($C314))),(VLOOKUP(SMALL(Order_Form!$C:$C,1+($C314)),Order_Form!$B:$Q,15,FALSE)),"")</f>
        <v/>
      </c>
      <c r="U314" s="14">
        <f t="shared" si="12"/>
        <v>0</v>
      </c>
      <c r="V314" s="14">
        <f t="shared" si="13"/>
        <v>0</v>
      </c>
      <c r="W314" s="14">
        <f t="shared" si="14"/>
        <v>0</v>
      </c>
    </row>
    <row r="315" spans="3:23" ht="22.9" customHeight="1" x14ac:dyDescent="0.2">
      <c r="C315" s="14">
        <v>297</v>
      </c>
      <c r="D315" s="15" t="str">
        <f>IF(ISNUMBER(SMALL(Order_Form!$C:$C,1+($C315))),(VLOOKUP(SMALL(Order_Form!$C:$C,1+($C315)),Order_Form!$B:$Q,3,FALSE)),"")</f>
        <v/>
      </c>
      <c r="E315" s="35" t="str">
        <f>IF(ISNUMBER(SMALL(Order_Form!$C:$C,1+($C315))),(VLOOKUP(SMALL(Order_Form!$C:$C,1+($C315)),Order_Form!$B:$Q,4,FALSE)),"")</f>
        <v/>
      </c>
      <c r="F315" s="35" t="str">
        <f>IF(ISNUMBER(SMALL(Order_Form!$C:$C,1+($C315))),(VLOOKUP(SMALL(Order_Form!$C:$C,1+($C315)),Order_Form!$B:$Q,5,FALSE)),"")</f>
        <v/>
      </c>
      <c r="G315" s="35" t="str">
        <f>IF(ISNUMBER(SMALL(Order_Form!$C:$C,1+($C315))),(VLOOKUP(SMALL(Order_Form!$C:$C,1+($C315)),Order_Form!$B:$Q,6,FALSE)),"")</f>
        <v/>
      </c>
      <c r="H315" s="32" t="str">
        <f>IF(ISNUMBER(SMALL(Order_Form!$C:$C,1+($C315))),(VLOOKUP(SMALL(Order_Form!$C:$C,1+($C315)),Order_Form!$B:$Q,7,FALSE)),"")</f>
        <v/>
      </c>
      <c r="I315" s="15"/>
      <c r="J315" s="15"/>
      <c r="K315" s="35" t="str">
        <f>IF(ISNUMBER(SMALL(Order_Form!$C:$C,1+($C315))),(VLOOKUP(SMALL(Order_Form!$C:$C,1+($C315)),Order_Form!$B:$Q,8,FALSE)),"")</f>
        <v/>
      </c>
      <c r="L315" s="35" t="str">
        <f>IF(ISNUMBER(SMALL(Order_Form!$C:$C,1+($C315))),(VLOOKUP(SMALL(Order_Form!$C:$C,1+($C315)),Order_Form!$B:$Q,9,FALSE)),"")</f>
        <v/>
      </c>
      <c r="M315" s="35" t="str">
        <f>IF(ISNUMBER(SMALL(Order_Form!$C:$C,1+($C315))),(VLOOKUP(SMALL(Order_Form!$C:$C,1+($C315)),Order_Form!$B:$Q,10,FALSE)),"")</f>
        <v/>
      </c>
      <c r="N315" s="35" t="str">
        <f>IF(ISNUMBER(SMALL(Order_Form!$C:$C,1+($C315))),(VLOOKUP(SMALL(Order_Form!$C:$C,1+($C315)),Order_Form!$B:$Q,11,FALSE)),"")</f>
        <v/>
      </c>
      <c r="O315" s="35" t="str">
        <f>IF(ISNUMBER(SMALL(Order_Form!$C:$C,1+($C315))),(VLOOKUP(SMALL(Order_Form!$C:$C,1+($C315)),Order_Form!$B:$Q,12,FALSE)),"")</f>
        <v/>
      </c>
      <c r="P315" s="35" t="str">
        <f>IF(ISNUMBER(SMALL(Order_Form!$C:$C,1+($C315))),(VLOOKUP(SMALL(Order_Form!$C:$C,1+($C315)),Order_Form!$B:$Q,13,FALSE)),"")</f>
        <v/>
      </c>
      <c r="Q315" s="35" t="str">
        <f>IF(ISNUMBER(SMALL(Order_Form!$C:$C,1+($C315))),(VLOOKUP(SMALL(Order_Form!$C:$C,1+($C315)),Order_Form!$B:$Q,14,FALSE)),"")</f>
        <v/>
      </c>
      <c r="R315" s="35" t="str">
        <f>IF(ISNUMBER(SMALL(Order_Form!$C:$C,1+($C315))),(VLOOKUP(SMALL(Order_Form!$C:$C,1+($C315)),Order_Form!$B:$Q,15,FALSE)),"")</f>
        <v/>
      </c>
      <c r="U315" s="14">
        <f t="shared" si="12"/>
        <v>0</v>
      </c>
      <c r="V315" s="14">
        <f t="shared" si="13"/>
        <v>0</v>
      </c>
      <c r="W315" s="14">
        <f t="shared" si="14"/>
        <v>0</v>
      </c>
    </row>
    <row r="316" spans="3:23" ht="22.9" customHeight="1" x14ac:dyDescent="0.2">
      <c r="C316" s="14">
        <v>298</v>
      </c>
      <c r="D316" s="15" t="str">
        <f>IF(ISNUMBER(SMALL(Order_Form!$C:$C,1+($C316))),(VLOOKUP(SMALL(Order_Form!$C:$C,1+($C316)),Order_Form!$B:$Q,3,FALSE)),"")</f>
        <v/>
      </c>
      <c r="E316" s="35" t="str">
        <f>IF(ISNUMBER(SMALL(Order_Form!$C:$C,1+($C316))),(VLOOKUP(SMALL(Order_Form!$C:$C,1+($C316)),Order_Form!$B:$Q,4,FALSE)),"")</f>
        <v/>
      </c>
      <c r="F316" s="35" t="str">
        <f>IF(ISNUMBER(SMALL(Order_Form!$C:$C,1+($C316))),(VLOOKUP(SMALL(Order_Form!$C:$C,1+($C316)),Order_Form!$B:$Q,5,FALSE)),"")</f>
        <v/>
      </c>
      <c r="G316" s="35" t="str">
        <f>IF(ISNUMBER(SMALL(Order_Form!$C:$C,1+($C316))),(VLOOKUP(SMALL(Order_Form!$C:$C,1+($C316)),Order_Form!$B:$Q,6,FALSE)),"")</f>
        <v/>
      </c>
      <c r="H316" s="32" t="str">
        <f>IF(ISNUMBER(SMALL(Order_Form!$C:$C,1+($C316))),(VLOOKUP(SMALL(Order_Form!$C:$C,1+($C316)),Order_Form!$B:$Q,7,FALSE)),"")</f>
        <v/>
      </c>
      <c r="I316" s="15"/>
      <c r="J316" s="15"/>
      <c r="K316" s="35" t="str">
        <f>IF(ISNUMBER(SMALL(Order_Form!$C:$C,1+($C316))),(VLOOKUP(SMALL(Order_Form!$C:$C,1+($C316)),Order_Form!$B:$Q,8,FALSE)),"")</f>
        <v/>
      </c>
      <c r="L316" s="35" t="str">
        <f>IF(ISNUMBER(SMALL(Order_Form!$C:$C,1+($C316))),(VLOOKUP(SMALL(Order_Form!$C:$C,1+($C316)),Order_Form!$B:$Q,9,FALSE)),"")</f>
        <v/>
      </c>
      <c r="M316" s="35" t="str">
        <f>IF(ISNUMBER(SMALL(Order_Form!$C:$C,1+($C316))),(VLOOKUP(SMALL(Order_Form!$C:$C,1+($C316)),Order_Form!$B:$Q,10,FALSE)),"")</f>
        <v/>
      </c>
      <c r="N316" s="35" t="str">
        <f>IF(ISNUMBER(SMALL(Order_Form!$C:$C,1+($C316))),(VLOOKUP(SMALL(Order_Form!$C:$C,1+($C316)),Order_Form!$B:$Q,11,FALSE)),"")</f>
        <v/>
      </c>
      <c r="O316" s="35" t="str">
        <f>IF(ISNUMBER(SMALL(Order_Form!$C:$C,1+($C316))),(VLOOKUP(SMALL(Order_Form!$C:$C,1+($C316)),Order_Form!$B:$Q,12,FALSE)),"")</f>
        <v/>
      </c>
      <c r="P316" s="35" t="str">
        <f>IF(ISNUMBER(SMALL(Order_Form!$C:$C,1+($C316))),(VLOOKUP(SMALL(Order_Form!$C:$C,1+($C316)),Order_Form!$B:$Q,13,FALSE)),"")</f>
        <v/>
      </c>
      <c r="Q316" s="35" t="str">
        <f>IF(ISNUMBER(SMALL(Order_Form!$C:$C,1+($C316))),(VLOOKUP(SMALL(Order_Form!$C:$C,1+($C316)),Order_Form!$B:$Q,14,FALSE)),"")</f>
        <v/>
      </c>
      <c r="R316" s="35" t="str">
        <f>IF(ISNUMBER(SMALL(Order_Form!$C:$C,1+($C316))),(VLOOKUP(SMALL(Order_Form!$C:$C,1+($C316)),Order_Form!$B:$Q,15,FALSE)),"")</f>
        <v/>
      </c>
      <c r="U316" s="14">
        <f t="shared" si="12"/>
        <v>0</v>
      </c>
      <c r="V316" s="14">
        <f t="shared" si="13"/>
        <v>0</v>
      </c>
      <c r="W316" s="14">
        <f t="shared" si="14"/>
        <v>0</v>
      </c>
    </row>
    <row r="317" spans="3:23" ht="22.9" customHeight="1" x14ac:dyDescent="0.2">
      <c r="C317" s="14">
        <v>299</v>
      </c>
      <c r="D317" s="15" t="str">
        <f>IF(ISNUMBER(SMALL(Order_Form!$C:$C,1+($C317))),(VLOOKUP(SMALL(Order_Form!$C:$C,1+($C317)),Order_Form!$B:$Q,3,FALSE)),"")</f>
        <v/>
      </c>
      <c r="E317" s="35" t="str">
        <f>IF(ISNUMBER(SMALL(Order_Form!$C:$C,1+($C317))),(VLOOKUP(SMALL(Order_Form!$C:$C,1+($C317)),Order_Form!$B:$Q,4,FALSE)),"")</f>
        <v/>
      </c>
      <c r="F317" s="35" t="str">
        <f>IF(ISNUMBER(SMALL(Order_Form!$C:$C,1+($C317))),(VLOOKUP(SMALL(Order_Form!$C:$C,1+($C317)),Order_Form!$B:$Q,5,FALSE)),"")</f>
        <v/>
      </c>
      <c r="G317" s="35" t="str">
        <f>IF(ISNUMBER(SMALL(Order_Form!$C:$C,1+($C317))),(VLOOKUP(SMALL(Order_Form!$C:$C,1+($C317)),Order_Form!$B:$Q,6,FALSE)),"")</f>
        <v/>
      </c>
      <c r="H317" s="32" t="str">
        <f>IF(ISNUMBER(SMALL(Order_Form!$C:$C,1+($C317))),(VLOOKUP(SMALL(Order_Form!$C:$C,1+($C317)),Order_Form!$B:$Q,7,FALSE)),"")</f>
        <v/>
      </c>
      <c r="I317" s="15"/>
      <c r="J317" s="15"/>
      <c r="K317" s="35" t="str">
        <f>IF(ISNUMBER(SMALL(Order_Form!$C:$C,1+($C317))),(VLOOKUP(SMALL(Order_Form!$C:$C,1+($C317)),Order_Form!$B:$Q,8,FALSE)),"")</f>
        <v/>
      </c>
      <c r="L317" s="35" t="str">
        <f>IF(ISNUMBER(SMALL(Order_Form!$C:$C,1+($C317))),(VLOOKUP(SMALL(Order_Form!$C:$C,1+($C317)),Order_Form!$B:$Q,9,FALSE)),"")</f>
        <v/>
      </c>
      <c r="M317" s="35" t="str">
        <f>IF(ISNUMBER(SMALL(Order_Form!$C:$C,1+($C317))),(VLOOKUP(SMALL(Order_Form!$C:$C,1+($C317)),Order_Form!$B:$Q,10,FALSE)),"")</f>
        <v/>
      </c>
      <c r="N317" s="35" t="str">
        <f>IF(ISNUMBER(SMALL(Order_Form!$C:$C,1+($C317))),(VLOOKUP(SMALL(Order_Form!$C:$C,1+($C317)),Order_Form!$B:$Q,11,FALSE)),"")</f>
        <v/>
      </c>
      <c r="O317" s="35" t="str">
        <f>IF(ISNUMBER(SMALL(Order_Form!$C:$C,1+($C317))),(VLOOKUP(SMALL(Order_Form!$C:$C,1+($C317)),Order_Form!$B:$Q,12,FALSE)),"")</f>
        <v/>
      </c>
      <c r="P317" s="35" t="str">
        <f>IF(ISNUMBER(SMALL(Order_Form!$C:$C,1+($C317))),(VLOOKUP(SMALL(Order_Form!$C:$C,1+($C317)),Order_Form!$B:$Q,13,FALSE)),"")</f>
        <v/>
      </c>
      <c r="Q317" s="35" t="str">
        <f>IF(ISNUMBER(SMALL(Order_Form!$C:$C,1+($C317))),(VLOOKUP(SMALL(Order_Form!$C:$C,1+($C317)),Order_Form!$B:$Q,14,FALSE)),"")</f>
        <v/>
      </c>
      <c r="R317" s="35" t="str">
        <f>IF(ISNUMBER(SMALL(Order_Form!$C:$C,1+($C317))),(VLOOKUP(SMALL(Order_Form!$C:$C,1+($C317)),Order_Form!$B:$Q,15,FALSE)),"")</f>
        <v/>
      </c>
      <c r="U317" s="14">
        <f t="shared" si="12"/>
        <v>0</v>
      </c>
      <c r="V317" s="14">
        <f t="shared" si="13"/>
        <v>0</v>
      </c>
      <c r="W317" s="14">
        <f t="shared" si="14"/>
        <v>0</v>
      </c>
    </row>
    <row r="318" spans="3:23" ht="22.9" customHeight="1" x14ac:dyDescent="0.2">
      <c r="C318" s="14">
        <v>300</v>
      </c>
      <c r="D318" s="15" t="str">
        <f>IF(ISNUMBER(SMALL(Order_Form!$C:$C,1+($C318))),(VLOOKUP(SMALL(Order_Form!$C:$C,1+($C318)),Order_Form!$B:$Q,3,FALSE)),"")</f>
        <v/>
      </c>
      <c r="E318" s="35" t="str">
        <f>IF(ISNUMBER(SMALL(Order_Form!$C:$C,1+($C318))),(VLOOKUP(SMALL(Order_Form!$C:$C,1+($C318)),Order_Form!$B:$Q,4,FALSE)),"")</f>
        <v/>
      </c>
      <c r="F318" s="35" t="str">
        <f>IF(ISNUMBER(SMALL(Order_Form!$C:$C,1+($C318))),(VLOOKUP(SMALL(Order_Form!$C:$C,1+($C318)),Order_Form!$B:$Q,5,FALSE)),"")</f>
        <v/>
      </c>
      <c r="G318" s="35" t="str">
        <f>IF(ISNUMBER(SMALL(Order_Form!$C:$C,1+($C318))),(VLOOKUP(SMALL(Order_Form!$C:$C,1+($C318)),Order_Form!$B:$Q,6,FALSE)),"")</f>
        <v/>
      </c>
      <c r="H318" s="32" t="str">
        <f>IF(ISNUMBER(SMALL(Order_Form!$C:$C,1+($C318))),(VLOOKUP(SMALL(Order_Form!$C:$C,1+($C318)),Order_Form!$B:$Q,7,FALSE)),"")</f>
        <v/>
      </c>
      <c r="I318" s="15"/>
      <c r="J318" s="15"/>
      <c r="K318" s="35" t="str">
        <f>IF(ISNUMBER(SMALL(Order_Form!$C:$C,1+($C318))),(VLOOKUP(SMALL(Order_Form!$C:$C,1+($C318)),Order_Form!$B:$Q,8,FALSE)),"")</f>
        <v/>
      </c>
      <c r="L318" s="35" t="str">
        <f>IF(ISNUMBER(SMALL(Order_Form!$C:$C,1+($C318))),(VLOOKUP(SMALL(Order_Form!$C:$C,1+($C318)),Order_Form!$B:$Q,9,FALSE)),"")</f>
        <v/>
      </c>
      <c r="M318" s="35" t="str">
        <f>IF(ISNUMBER(SMALL(Order_Form!$C:$C,1+($C318))),(VLOOKUP(SMALL(Order_Form!$C:$C,1+($C318)),Order_Form!$B:$Q,10,FALSE)),"")</f>
        <v/>
      </c>
      <c r="N318" s="35" t="str">
        <f>IF(ISNUMBER(SMALL(Order_Form!$C:$C,1+($C318))),(VLOOKUP(SMALL(Order_Form!$C:$C,1+($C318)),Order_Form!$B:$Q,11,FALSE)),"")</f>
        <v/>
      </c>
      <c r="O318" s="35" t="str">
        <f>IF(ISNUMBER(SMALL(Order_Form!$C:$C,1+($C318))),(VLOOKUP(SMALL(Order_Form!$C:$C,1+($C318)),Order_Form!$B:$Q,12,FALSE)),"")</f>
        <v/>
      </c>
      <c r="P318" s="35" t="str">
        <f>IF(ISNUMBER(SMALL(Order_Form!$C:$C,1+($C318))),(VLOOKUP(SMALL(Order_Form!$C:$C,1+($C318)),Order_Form!$B:$Q,13,FALSE)),"")</f>
        <v/>
      </c>
      <c r="Q318" s="35" t="str">
        <f>IF(ISNUMBER(SMALL(Order_Form!$C:$C,1+($C318))),(VLOOKUP(SMALL(Order_Form!$C:$C,1+($C318)),Order_Form!$B:$Q,14,FALSE)),"")</f>
        <v/>
      </c>
      <c r="R318" s="35" t="str">
        <f>IF(ISNUMBER(SMALL(Order_Form!$C:$C,1+($C318))),(VLOOKUP(SMALL(Order_Form!$C:$C,1+($C318)),Order_Form!$B:$Q,15,FALSE)),"")</f>
        <v/>
      </c>
      <c r="U318" s="14">
        <f t="shared" si="12"/>
        <v>0</v>
      </c>
      <c r="V318" s="14">
        <f t="shared" si="13"/>
        <v>0</v>
      </c>
      <c r="W318" s="14">
        <f t="shared" si="14"/>
        <v>0</v>
      </c>
    </row>
    <row r="319" spans="3:23" ht="22.9" customHeight="1" x14ac:dyDescent="0.2">
      <c r="C319" s="14">
        <v>301</v>
      </c>
      <c r="D319" s="15" t="str">
        <f>IF(ISNUMBER(SMALL(Order_Form!$C:$C,1+($C319))),(VLOOKUP(SMALL(Order_Form!$C:$C,1+($C319)),Order_Form!$B:$Q,3,FALSE)),"")</f>
        <v/>
      </c>
      <c r="E319" s="35" t="str">
        <f>IF(ISNUMBER(SMALL(Order_Form!$C:$C,1+($C319))),(VLOOKUP(SMALL(Order_Form!$C:$C,1+($C319)),Order_Form!$B:$Q,4,FALSE)),"")</f>
        <v/>
      </c>
      <c r="F319" s="35" t="str">
        <f>IF(ISNUMBER(SMALL(Order_Form!$C:$C,1+($C319))),(VLOOKUP(SMALL(Order_Form!$C:$C,1+($C319)),Order_Form!$B:$Q,5,FALSE)),"")</f>
        <v/>
      </c>
      <c r="G319" s="35" t="str">
        <f>IF(ISNUMBER(SMALL(Order_Form!$C:$C,1+($C319))),(VLOOKUP(SMALL(Order_Form!$C:$C,1+($C319)),Order_Form!$B:$Q,6,FALSE)),"")</f>
        <v/>
      </c>
      <c r="H319" s="32" t="str">
        <f>IF(ISNUMBER(SMALL(Order_Form!$C:$C,1+($C319))),(VLOOKUP(SMALL(Order_Form!$C:$C,1+($C319)),Order_Form!$B:$Q,7,FALSE)),"")</f>
        <v/>
      </c>
      <c r="I319" s="15"/>
      <c r="J319" s="15"/>
      <c r="K319" s="35" t="str">
        <f>IF(ISNUMBER(SMALL(Order_Form!$C:$C,1+($C319))),(VLOOKUP(SMALL(Order_Form!$C:$C,1+($C319)),Order_Form!$B:$Q,8,FALSE)),"")</f>
        <v/>
      </c>
      <c r="L319" s="35" t="str">
        <f>IF(ISNUMBER(SMALL(Order_Form!$C:$C,1+($C319))),(VLOOKUP(SMALL(Order_Form!$C:$C,1+($C319)),Order_Form!$B:$Q,9,FALSE)),"")</f>
        <v/>
      </c>
      <c r="M319" s="35" t="str">
        <f>IF(ISNUMBER(SMALL(Order_Form!$C:$C,1+($C319))),(VLOOKUP(SMALL(Order_Form!$C:$C,1+($C319)),Order_Form!$B:$Q,10,FALSE)),"")</f>
        <v/>
      </c>
      <c r="N319" s="35" t="str">
        <f>IF(ISNUMBER(SMALL(Order_Form!$C:$C,1+($C319))),(VLOOKUP(SMALL(Order_Form!$C:$C,1+($C319)),Order_Form!$B:$Q,11,FALSE)),"")</f>
        <v/>
      </c>
      <c r="O319" s="35" t="str">
        <f>IF(ISNUMBER(SMALL(Order_Form!$C:$C,1+($C319))),(VLOOKUP(SMALL(Order_Form!$C:$C,1+($C319)),Order_Form!$B:$Q,12,FALSE)),"")</f>
        <v/>
      </c>
      <c r="P319" s="35" t="str">
        <f>IF(ISNUMBER(SMALL(Order_Form!$C:$C,1+($C319))),(VLOOKUP(SMALL(Order_Form!$C:$C,1+($C319)),Order_Form!$B:$Q,13,FALSE)),"")</f>
        <v/>
      </c>
      <c r="Q319" s="35" t="str">
        <f>IF(ISNUMBER(SMALL(Order_Form!$C:$C,1+($C319))),(VLOOKUP(SMALL(Order_Form!$C:$C,1+($C319)),Order_Form!$B:$Q,14,FALSE)),"")</f>
        <v/>
      </c>
      <c r="R319" s="35" t="str">
        <f>IF(ISNUMBER(SMALL(Order_Form!$C:$C,1+($C319))),(VLOOKUP(SMALL(Order_Form!$C:$C,1+($C319)),Order_Form!$B:$Q,15,FALSE)),"")</f>
        <v/>
      </c>
      <c r="U319" s="14">
        <f t="shared" si="12"/>
        <v>0</v>
      </c>
      <c r="V319" s="14">
        <f t="shared" si="13"/>
        <v>0</v>
      </c>
      <c r="W319" s="14">
        <f t="shared" si="14"/>
        <v>0</v>
      </c>
    </row>
    <row r="320" spans="3:23" ht="22.9" customHeight="1" x14ac:dyDescent="0.2">
      <c r="C320" s="14">
        <v>302</v>
      </c>
      <c r="D320" s="15" t="str">
        <f>IF(ISNUMBER(SMALL(Order_Form!$C:$C,1+($C320))),(VLOOKUP(SMALL(Order_Form!$C:$C,1+($C320)),Order_Form!$B:$Q,3,FALSE)),"")</f>
        <v/>
      </c>
      <c r="E320" s="35" t="str">
        <f>IF(ISNUMBER(SMALL(Order_Form!$C:$C,1+($C320))),(VLOOKUP(SMALL(Order_Form!$C:$C,1+($C320)),Order_Form!$B:$Q,4,FALSE)),"")</f>
        <v/>
      </c>
      <c r="F320" s="35" t="str">
        <f>IF(ISNUMBER(SMALL(Order_Form!$C:$C,1+($C320))),(VLOOKUP(SMALL(Order_Form!$C:$C,1+($C320)),Order_Form!$B:$Q,5,FALSE)),"")</f>
        <v/>
      </c>
      <c r="G320" s="35" t="str">
        <f>IF(ISNUMBER(SMALL(Order_Form!$C:$C,1+($C320))),(VLOOKUP(SMALL(Order_Form!$C:$C,1+($C320)),Order_Form!$B:$Q,6,FALSE)),"")</f>
        <v/>
      </c>
      <c r="H320" s="32" t="str">
        <f>IF(ISNUMBER(SMALL(Order_Form!$C:$C,1+($C320))),(VLOOKUP(SMALL(Order_Form!$C:$C,1+($C320)),Order_Form!$B:$Q,7,FALSE)),"")</f>
        <v/>
      </c>
      <c r="I320" s="15"/>
      <c r="J320" s="15"/>
      <c r="K320" s="35" t="str">
        <f>IF(ISNUMBER(SMALL(Order_Form!$C:$C,1+($C320))),(VLOOKUP(SMALL(Order_Form!$C:$C,1+($C320)),Order_Form!$B:$Q,8,FALSE)),"")</f>
        <v/>
      </c>
      <c r="L320" s="35" t="str">
        <f>IF(ISNUMBER(SMALL(Order_Form!$C:$C,1+($C320))),(VLOOKUP(SMALL(Order_Form!$C:$C,1+($C320)),Order_Form!$B:$Q,9,FALSE)),"")</f>
        <v/>
      </c>
      <c r="M320" s="35" t="str">
        <f>IF(ISNUMBER(SMALL(Order_Form!$C:$C,1+($C320))),(VLOOKUP(SMALL(Order_Form!$C:$C,1+($C320)),Order_Form!$B:$Q,10,FALSE)),"")</f>
        <v/>
      </c>
      <c r="N320" s="35" t="str">
        <f>IF(ISNUMBER(SMALL(Order_Form!$C:$C,1+($C320))),(VLOOKUP(SMALL(Order_Form!$C:$C,1+($C320)),Order_Form!$B:$Q,11,FALSE)),"")</f>
        <v/>
      </c>
      <c r="O320" s="35" t="str">
        <f>IF(ISNUMBER(SMALL(Order_Form!$C:$C,1+($C320))),(VLOOKUP(SMALL(Order_Form!$C:$C,1+($C320)),Order_Form!$B:$Q,12,FALSE)),"")</f>
        <v/>
      </c>
      <c r="P320" s="35" t="str">
        <f>IF(ISNUMBER(SMALL(Order_Form!$C:$C,1+($C320))),(VLOOKUP(SMALL(Order_Form!$C:$C,1+($C320)),Order_Form!$B:$Q,13,FALSE)),"")</f>
        <v/>
      </c>
      <c r="Q320" s="35" t="str">
        <f>IF(ISNUMBER(SMALL(Order_Form!$C:$C,1+($C320))),(VLOOKUP(SMALL(Order_Form!$C:$C,1+($C320)),Order_Form!$B:$Q,14,FALSE)),"")</f>
        <v/>
      </c>
      <c r="R320" s="35" t="str">
        <f>IF(ISNUMBER(SMALL(Order_Form!$C:$C,1+($C320))),(VLOOKUP(SMALL(Order_Form!$C:$C,1+($C320)),Order_Form!$B:$Q,15,FALSE)),"")</f>
        <v/>
      </c>
      <c r="U320" s="14">
        <f t="shared" si="12"/>
        <v>0</v>
      </c>
      <c r="V320" s="14">
        <f t="shared" si="13"/>
        <v>0</v>
      </c>
      <c r="W320" s="14">
        <f t="shared" si="14"/>
        <v>0</v>
      </c>
    </row>
    <row r="321" spans="3:23" ht="22.9" customHeight="1" x14ac:dyDescent="0.2">
      <c r="C321" s="14">
        <v>303</v>
      </c>
      <c r="D321" s="15" t="str">
        <f>IF(ISNUMBER(SMALL(Order_Form!$C:$C,1+($C321))),(VLOOKUP(SMALL(Order_Form!$C:$C,1+($C321)),Order_Form!$B:$Q,3,FALSE)),"")</f>
        <v/>
      </c>
      <c r="E321" s="35" t="str">
        <f>IF(ISNUMBER(SMALL(Order_Form!$C:$C,1+($C321))),(VLOOKUP(SMALL(Order_Form!$C:$C,1+($C321)),Order_Form!$B:$Q,4,FALSE)),"")</f>
        <v/>
      </c>
      <c r="F321" s="35" t="str">
        <f>IF(ISNUMBER(SMALL(Order_Form!$C:$C,1+($C321))),(VLOOKUP(SMALL(Order_Form!$C:$C,1+($C321)),Order_Form!$B:$Q,5,FALSE)),"")</f>
        <v/>
      </c>
      <c r="G321" s="35" t="str">
        <f>IF(ISNUMBER(SMALL(Order_Form!$C:$C,1+($C321))),(VLOOKUP(SMALL(Order_Form!$C:$C,1+($C321)),Order_Form!$B:$Q,6,FALSE)),"")</f>
        <v/>
      </c>
      <c r="H321" s="32" t="str">
        <f>IF(ISNUMBER(SMALL(Order_Form!$C:$C,1+($C321))),(VLOOKUP(SMALL(Order_Form!$C:$C,1+($C321)),Order_Form!$B:$Q,7,FALSE)),"")</f>
        <v/>
      </c>
      <c r="I321" s="15"/>
      <c r="J321" s="15"/>
      <c r="K321" s="35" t="str">
        <f>IF(ISNUMBER(SMALL(Order_Form!$C:$C,1+($C321))),(VLOOKUP(SMALL(Order_Form!$C:$C,1+($C321)),Order_Form!$B:$Q,8,FALSE)),"")</f>
        <v/>
      </c>
      <c r="L321" s="35" t="str">
        <f>IF(ISNUMBER(SMALL(Order_Form!$C:$C,1+($C321))),(VLOOKUP(SMALL(Order_Form!$C:$C,1+($C321)),Order_Form!$B:$Q,9,FALSE)),"")</f>
        <v/>
      </c>
      <c r="M321" s="35" t="str">
        <f>IF(ISNUMBER(SMALL(Order_Form!$C:$C,1+($C321))),(VLOOKUP(SMALL(Order_Form!$C:$C,1+($C321)),Order_Form!$B:$Q,10,FALSE)),"")</f>
        <v/>
      </c>
      <c r="N321" s="35" t="str">
        <f>IF(ISNUMBER(SMALL(Order_Form!$C:$C,1+($C321))),(VLOOKUP(SMALL(Order_Form!$C:$C,1+($C321)),Order_Form!$B:$Q,11,FALSE)),"")</f>
        <v/>
      </c>
      <c r="O321" s="35" t="str">
        <f>IF(ISNUMBER(SMALL(Order_Form!$C:$C,1+($C321))),(VLOOKUP(SMALL(Order_Form!$C:$C,1+($C321)),Order_Form!$B:$Q,12,FALSE)),"")</f>
        <v/>
      </c>
      <c r="P321" s="35" t="str">
        <f>IF(ISNUMBER(SMALL(Order_Form!$C:$C,1+($C321))),(VLOOKUP(SMALL(Order_Form!$C:$C,1+($C321)),Order_Form!$B:$Q,13,FALSE)),"")</f>
        <v/>
      </c>
      <c r="Q321" s="35" t="str">
        <f>IF(ISNUMBER(SMALL(Order_Form!$C:$C,1+($C321))),(VLOOKUP(SMALL(Order_Form!$C:$C,1+($C321)),Order_Form!$B:$Q,14,FALSE)),"")</f>
        <v/>
      </c>
      <c r="R321" s="35" t="str">
        <f>IF(ISNUMBER(SMALL(Order_Form!$C:$C,1+($C321))),(VLOOKUP(SMALL(Order_Form!$C:$C,1+($C321)),Order_Form!$B:$Q,15,FALSE)),"")</f>
        <v/>
      </c>
      <c r="U321" s="14">
        <f t="shared" si="12"/>
        <v>0</v>
      </c>
      <c r="V321" s="14">
        <f t="shared" si="13"/>
        <v>0</v>
      </c>
      <c r="W321" s="14">
        <f t="shared" si="14"/>
        <v>0</v>
      </c>
    </row>
    <row r="322" spans="3:23" ht="22.9" customHeight="1" x14ac:dyDescent="0.2">
      <c r="C322" s="14">
        <v>304</v>
      </c>
      <c r="D322" s="15" t="str">
        <f>IF(ISNUMBER(SMALL(Order_Form!$C:$C,1+($C322))),(VLOOKUP(SMALL(Order_Form!$C:$C,1+($C322)),Order_Form!$B:$Q,3,FALSE)),"")</f>
        <v/>
      </c>
      <c r="E322" s="35" t="str">
        <f>IF(ISNUMBER(SMALL(Order_Form!$C:$C,1+($C322))),(VLOOKUP(SMALL(Order_Form!$C:$C,1+($C322)),Order_Form!$B:$Q,4,FALSE)),"")</f>
        <v/>
      </c>
      <c r="F322" s="35" t="str">
        <f>IF(ISNUMBER(SMALL(Order_Form!$C:$C,1+($C322))),(VLOOKUP(SMALL(Order_Form!$C:$C,1+($C322)),Order_Form!$B:$Q,5,FALSE)),"")</f>
        <v/>
      </c>
      <c r="G322" s="35" t="str">
        <f>IF(ISNUMBER(SMALL(Order_Form!$C:$C,1+($C322))),(VLOOKUP(SMALL(Order_Form!$C:$C,1+($C322)),Order_Form!$B:$Q,6,FALSE)),"")</f>
        <v/>
      </c>
      <c r="H322" s="32" t="str">
        <f>IF(ISNUMBER(SMALL(Order_Form!$C:$C,1+($C322))),(VLOOKUP(SMALL(Order_Form!$C:$C,1+($C322)),Order_Form!$B:$Q,7,FALSE)),"")</f>
        <v/>
      </c>
      <c r="I322" s="15"/>
      <c r="J322" s="15"/>
      <c r="K322" s="35" t="str">
        <f>IF(ISNUMBER(SMALL(Order_Form!$C:$C,1+($C322))),(VLOOKUP(SMALL(Order_Form!$C:$C,1+($C322)),Order_Form!$B:$Q,8,FALSE)),"")</f>
        <v/>
      </c>
      <c r="L322" s="35" t="str">
        <f>IF(ISNUMBER(SMALL(Order_Form!$C:$C,1+($C322))),(VLOOKUP(SMALL(Order_Form!$C:$C,1+($C322)),Order_Form!$B:$Q,9,FALSE)),"")</f>
        <v/>
      </c>
      <c r="M322" s="35" t="str">
        <f>IF(ISNUMBER(SMALL(Order_Form!$C:$C,1+($C322))),(VLOOKUP(SMALL(Order_Form!$C:$C,1+($C322)),Order_Form!$B:$Q,10,FALSE)),"")</f>
        <v/>
      </c>
      <c r="N322" s="35" t="str">
        <f>IF(ISNUMBER(SMALL(Order_Form!$C:$C,1+($C322))),(VLOOKUP(SMALL(Order_Form!$C:$C,1+($C322)),Order_Form!$B:$Q,11,FALSE)),"")</f>
        <v/>
      </c>
      <c r="O322" s="35" t="str">
        <f>IF(ISNUMBER(SMALL(Order_Form!$C:$C,1+($C322))),(VLOOKUP(SMALL(Order_Form!$C:$C,1+($C322)),Order_Form!$B:$Q,12,FALSE)),"")</f>
        <v/>
      </c>
      <c r="P322" s="35" t="str">
        <f>IF(ISNUMBER(SMALL(Order_Form!$C:$C,1+($C322))),(VLOOKUP(SMALL(Order_Form!$C:$C,1+($C322)),Order_Form!$B:$Q,13,FALSE)),"")</f>
        <v/>
      </c>
      <c r="Q322" s="35" t="str">
        <f>IF(ISNUMBER(SMALL(Order_Form!$C:$C,1+($C322))),(VLOOKUP(SMALL(Order_Form!$C:$C,1+($C322)),Order_Form!$B:$Q,14,FALSE)),"")</f>
        <v/>
      </c>
      <c r="R322" s="35" t="str">
        <f>IF(ISNUMBER(SMALL(Order_Form!$C:$C,1+($C322))),(VLOOKUP(SMALL(Order_Form!$C:$C,1+($C322)),Order_Form!$B:$Q,15,FALSE)),"")</f>
        <v/>
      </c>
      <c r="U322" s="14">
        <f t="shared" si="12"/>
        <v>0</v>
      </c>
      <c r="V322" s="14">
        <f t="shared" si="13"/>
        <v>0</v>
      </c>
      <c r="W322" s="14">
        <f t="shared" si="14"/>
        <v>0</v>
      </c>
    </row>
    <row r="323" spans="3:23" ht="22.9" customHeight="1" x14ac:dyDescent="0.2">
      <c r="C323" s="14">
        <v>305</v>
      </c>
      <c r="D323" s="15" t="str">
        <f>IF(ISNUMBER(SMALL(Order_Form!$C:$C,1+($C323))),(VLOOKUP(SMALL(Order_Form!$C:$C,1+($C323)),Order_Form!$B:$Q,3,FALSE)),"")</f>
        <v/>
      </c>
      <c r="E323" s="35" t="str">
        <f>IF(ISNUMBER(SMALL(Order_Form!$C:$C,1+($C323))),(VLOOKUP(SMALL(Order_Form!$C:$C,1+($C323)),Order_Form!$B:$Q,4,FALSE)),"")</f>
        <v/>
      </c>
      <c r="F323" s="35" t="str">
        <f>IF(ISNUMBER(SMALL(Order_Form!$C:$C,1+($C323))),(VLOOKUP(SMALL(Order_Form!$C:$C,1+($C323)),Order_Form!$B:$Q,5,FALSE)),"")</f>
        <v/>
      </c>
      <c r="G323" s="35" t="str">
        <f>IF(ISNUMBER(SMALL(Order_Form!$C:$C,1+($C323))),(VLOOKUP(SMALL(Order_Form!$C:$C,1+($C323)),Order_Form!$B:$Q,6,FALSE)),"")</f>
        <v/>
      </c>
      <c r="H323" s="32" t="str">
        <f>IF(ISNUMBER(SMALL(Order_Form!$C:$C,1+($C323))),(VLOOKUP(SMALL(Order_Form!$C:$C,1+($C323)),Order_Form!$B:$Q,7,FALSE)),"")</f>
        <v/>
      </c>
      <c r="I323" s="15"/>
      <c r="J323" s="15"/>
      <c r="K323" s="35" t="str">
        <f>IF(ISNUMBER(SMALL(Order_Form!$C:$C,1+($C323))),(VLOOKUP(SMALL(Order_Form!$C:$C,1+($C323)),Order_Form!$B:$Q,8,FALSE)),"")</f>
        <v/>
      </c>
      <c r="L323" s="35" t="str">
        <f>IF(ISNUMBER(SMALL(Order_Form!$C:$C,1+($C323))),(VLOOKUP(SMALL(Order_Form!$C:$C,1+($C323)),Order_Form!$B:$Q,9,FALSE)),"")</f>
        <v/>
      </c>
      <c r="M323" s="35" t="str">
        <f>IF(ISNUMBER(SMALL(Order_Form!$C:$C,1+($C323))),(VLOOKUP(SMALL(Order_Form!$C:$C,1+($C323)),Order_Form!$B:$Q,10,FALSE)),"")</f>
        <v/>
      </c>
      <c r="N323" s="35" t="str">
        <f>IF(ISNUMBER(SMALL(Order_Form!$C:$C,1+($C323))),(VLOOKUP(SMALL(Order_Form!$C:$C,1+($C323)),Order_Form!$B:$Q,11,FALSE)),"")</f>
        <v/>
      </c>
      <c r="O323" s="35" t="str">
        <f>IF(ISNUMBER(SMALL(Order_Form!$C:$C,1+($C323))),(VLOOKUP(SMALL(Order_Form!$C:$C,1+($C323)),Order_Form!$B:$Q,12,FALSE)),"")</f>
        <v/>
      </c>
      <c r="P323" s="35" t="str">
        <f>IF(ISNUMBER(SMALL(Order_Form!$C:$C,1+($C323))),(VLOOKUP(SMALL(Order_Form!$C:$C,1+($C323)),Order_Form!$B:$Q,13,FALSE)),"")</f>
        <v/>
      </c>
      <c r="Q323" s="35" t="str">
        <f>IF(ISNUMBER(SMALL(Order_Form!$C:$C,1+($C323))),(VLOOKUP(SMALL(Order_Form!$C:$C,1+($C323)),Order_Form!$B:$Q,14,FALSE)),"")</f>
        <v/>
      </c>
      <c r="R323" s="35" t="str">
        <f>IF(ISNUMBER(SMALL(Order_Form!$C:$C,1+($C323))),(VLOOKUP(SMALL(Order_Form!$C:$C,1+($C323)),Order_Form!$B:$Q,15,FALSE)),"")</f>
        <v/>
      </c>
      <c r="U323" s="14">
        <f t="shared" si="12"/>
        <v>0</v>
      </c>
      <c r="V323" s="14">
        <f t="shared" si="13"/>
        <v>0</v>
      </c>
      <c r="W323" s="14">
        <f t="shared" si="14"/>
        <v>0</v>
      </c>
    </row>
    <row r="324" spans="3:23" ht="22.9" customHeight="1" x14ac:dyDescent="0.2">
      <c r="C324" s="14">
        <v>306</v>
      </c>
      <c r="D324" s="15" t="str">
        <f>IF(ISNUMBER(SMALL(Order_Form!$C:$C,1+($C324))),(VLOOKUP(SMALL(Order_Form!$C:$C,1+($C324)),Order_Form!$B:$Q,3,FALSE)),"")</f>
        <v/>
      </c>
      <c r="E324" s="35" t="str">
        <f>IF(ISNUMBER(SMALL(Order_Form!$C:$C,1+($C324))),(VLOOKUP(SMALL(Order_Form!$C:$C,1+($C324)),Order_Form!$B:$Q,4,FALSE)),"")</f>
        <v/>
      </c>
      <c r="F324" s="35" t="str">
        <f>IF(ISNUMBER(SMALL(Order_Form!$C:$C,1+($C324))),(VLOOKUP(SMALL(Order_Form!$C:$C,1+($C324)),Order_Form!$B:$Q,5,FALSE)),"")</f>
        <v/>
      </c>
      <c r="G324" s="35" t="str">
        <f>IF(ISNUMBER(SMALL(Order_Form!$C:$C,1+($C324))),(VLOOKUP(SMALL(Order_Form!$C:$C,1+($C324)),Order_Form!$B:$Q,6,FALSE)),"")</f>
        <v/>
      </c>
      <c r="H324" s="32" t="str">
        <f>IF(ISNUMBER(SMALL(Order_Form!$C:$C,1+($C324))),(VLOOKUP(SMALL(Order_Form!$C:$C,1+($C324)),Order_Form!$B:$Q,7,FALSE)),"")</f>
        <v/>
      </c>
      <c r="I324" s="15"/>
      <c r="J324" s="15"/>
      <c r="K324" s="35" t="str">
        <f>IF(ISNUMBER(SMALL(Order_Form!$C:$C,1+($C324))),(VLOOKUP(SMALL(Order_Form!$C:$C,1+($C324)),Order_Form!$B:$Q,8,FALSE)),"")</f>
        <v/>
      </c>
      <c r="L324" s="35" t="str">
        <f>IF(ISNUMBER(SMALL(Order_Form!$C:$C,1+($C324))),(VLOOKUP(SMALL(Order_Form!$C:$C,1+($C324)),Order_Form!$B:$Q,9,FALSE)),"")</f>
        <v/>
      </c>
      <c r="M324" s="35" t="str">
        <f>IF(ISNUMBER(SMALL(Order_Form!$C:$C,1+($C324))),(VLOOKUP(SMALL(Order_Form!$C:$C,1+($C324)),Order_Form!$B:$Q,10,FALSE)),"")</f>
        <v/>
      </c>
      <c r="N324" s="35" t="str">
        <f>IF(ISNUMBER(SMALL(Order_Form!$C:$C,1+($C324))),(VLOOKUP(SMALL(Order_Form!$C:$C,1+($C324)),Order_Form!$B:$Q,11,FALSE)),"")</f>
        <v/>
      </c>
      <c r="O324" s="35" t="str">
        <f>IF(ISNUMBER(SMALL(Order_Form!$C:$C,1+($C324))),(VLOOKUP(SMALL(Order_Form!$C:$C,1+($C324)),Order_Form!$B:$Q,12,FALSE)),"")</f>
        <v/>
      </c>
      <c r="P324" s="35" t="str">
        <f>IF(ISNUMBER(SMALL(Order_Form!$C:$C,1+($C324))),(VLOOKUP(SMALL(Order_Form!$C:$C,1+($C324)),Order_Form!$B:$Q,13,FALSE)),"")</f>
        <v/>
      </c>
      <c r="Q324" s="35" t="str">
        <f>IF(ISNUMBER(SMALL(Order_Form!$C:$C,1+($C324))),(VLOOKUP(SMALL(Order_Form!$C:$C,1+($C324)),Order_Form!$B:$Q,14,FALSE)),"")</f>
        <v/>
      </c>
      <c r="R324" s="35" t="str">
        <f>IF(ISNUMBER(SMALL(Order_Form!$C:$C,1+($C324))),(VLOOKUP(SMALL(Order_Form!$C:$C,1+($C324)),Order_Form!$B:$Q,15,FALSE)),"")</f>
        <v/>
      </c>
      <c r="U324" s="14">
        <f t="shared" si="12"/>
        <v>0</v>
      </c>
      <c r="V324" s="14">
        <f t="shared" si="13"/>
        <v>0</v>
      </c>
      <c r="W324" s="14">
        <f t="shared" si="14"/>
        <v>0</v>
      </c>
    </row>
    <row r="325" spans="3:23" ht="22.9" customHeight="1" x14ac:dyDescent="0.2">
      <c r="C325" s="14">
        <v>307</v>
      </c>
      <c r="D325" s="15" t="str">
        <f>IF(ISNUMBER(SMALL(Order_Form!$C:$C,1+($C325))),(VLOOKUP(SMALL(Order_Form!$C:$C,1+($C325)),Order_Form!$B:$Q,3,FALSE)),"")</f>
        <v/>
      </c>
      <c r="E325" s="35" t="str">
        <f>IF(ISNUMBER(SMALL(Order_Form!$C:$C,1+($C325))),(VLOOKUP(SMALL(Order_Form!$C:$C,1+($C325)),Order_Form!$B:$Q,4,FALSE)),"")</f>
        <v/>
      </c>
      <c r="F325" s="35" t="str">
        <f>IF(ISNUMBER(SMALL(Order_Form!$C:$C,1+($C325))),(VLOOKUP(SMALL(Order_Form!$C:$C,1+($C325)),Order_Form!$B:$Q,5,FALSE)),"")</f>
        <v/>
      </c>
      <c r="G325" s="35" t="str">
        <f>IF(ISNUMBER(SMALL(Order_Form!$C:$C,1+($C325))),(VLOOKUP(SMALL(Order_Form!$C:$C,1+($C325)),Order_Form!$B:$Q,6,FALSE)),"")</f>
        <v/>
      </c>
      <c r="H325" s="32" t="str">
        <f>IF(ISNUMBER(SMALL(Order_Form!$C:$C,1+($C325))),(VLOOKUP(SMALL(Order_Form!$C:$C,1+($C325)),Order_Form!$B:$Q,7,FALSE)),"")</f>
        <v/>
      </c>
      <c r="I325" s="15"/>
      <c r="J325" s="15"/>
      <c r="K325" s="35" t="str">
        <f>IF(ISNUMBER(SMALL(Order_Form!$C:$C,1+($C325))),(VLOOKUP(SMALL(Order_Form!$C:$C,1+($C325)),Order_Form!$B:$Q,8,FALSE)),"")</f>
        <v/>
      </c>
      <c r="L325" s="35" t="str">
        <f>IF(ISNUMBER(SMALL(Order_Form!$C:$C,1+($C325))),(VLOOKUP(SMALL(Order_Form!$C:$C,1+($C325)),Order_Form!$B:$Q,9,FALSE)),"")</f>
        <v/>
      </c>
      <c r="M325" s="35" t="str">
        <f>IF(ISNUMBER(SMALL(Order_Form!$C:$C,1+($C325))),(VLOOKUP(SMALL(Order_Form!$C:$C,1+($C325)),Order_Form!$B:$Q,10,FALSE)),"")</f>
        <v/>
      </c>
      <c r="N325" s="35" t="str">
        <f>IF(ISNUMBER(SMALL(Order_Form!$C:$C,1+($C325))),(VLOOKUP(SMALL(Order_Form!$C:$C,1+($C325)),Order_Form!$B:$Q,11,FALSE)),"")</f>
        <v/>
      </c>
      <c r="O325" s="35" t="str">
        <f>IF(ISNUMBER(SMALL(Order_Form!$C:$C,1+($C325))),(VLOOKUP(SMALL(Order_Form!$C:$C,1+($C325)),Order_Form!$B:$Q,12,FALSE)),"")</f>
        <v/>
      </c>
      <c r="P325" s="35" t="str">
        <f>IF(ISNUMBER(SMALL(Order_Form!$C:$C,1+($C325))),(VLOOKUP(SMALL(Order_Form!$C:$C,1+($C325)),Order_Form!$B:$Q,13,FALSE)),"")</f>
        <v/>
      </c>
      <c r="Q325" s="35" t="str">
        <f>IF(ISNUMBER(SMALL(Order_Form!$C:$C,1+($C325))),(VLOOKUP(SMALL(Order_Form!$C:$C,1+($C325)),Order_Form!$B:$Q,14,FALSE)),"")</f>
        <v/>
      </c>
      <c r="R325" s="35" t="str">
        <f>IF(ISNUMBER(SMALL(Order_Form!$C:$C,1+($C325))),(VLOOKUP(SMALL(Order_Form!$C:$C,1+($C325)),Order_Form!$B:$Q,15,FALSE)),"")</f>
        <v/>
      </c>
      <c r="U325" s="14">
        <f t="shared" si="12"/>
        <v>0</v>
      </c>
      <c r="V325" s="14">
        <f t="shared" si="13"/>
        <v>0</v>
      </c>
      <c r="W325" s="14">
        <f t="shared" si="14"/>
        <v>0</v>
      </c>
    </row>
    <row r="326" spans="3:23" ht="22.9" customHeight="1" x14ac:dyDescent="0.2">
      <c r="C326" s="14">
        <v>308</v>
      </c>
      <c r="D326" s="15" t="str">
        <f>IF(ISNUMBER(SMALL(Order_Form!$C:$C,1+($C326))),(VLOOKUP(SMALL(Order_Form!$C:$C,1+($C326)),Order_Form!$B:$Q,3,FALSE)),"")</f>
        <v/>
      </c>
      <c r="E326" s="35" t="str">
        <f>IF(ISNUMBER(SMALL(Order_Form!$C:$C,1+($C326))),(VLOOKUP(SMALL(Order_Form!$C:$C,1+($C326)),Order_Form!$B:$Q,4,FALSE)),"")</f>
        <v/>
      </c>
      <c r="F326" s="35" t="str">
        <f>IF(ISNUMBER(SMALL(Order_Form!$C:$C,1+($C326))),(VLOOKUP(SMALL(Order_Form!$C:$C,1+($C326)),Order_Form!$B:$Q,5,FALSE)),"")</f>
        <v/>
      </c>
      <c r="G326" s="35" t="str">
        <f>IF(ISNUMBER(SMALL(Order_Form!$C:$C,1+($C326))),(VLOOKUP(SMALL(Order_Form!$C:$C,1+($C326)),Order_Form!$B:$Q,6,FALSE)),"")</f>
        <v/>
      </c>
      <c r="H326" s="32" t="str">
        <f>IF(ISNUMBER(SMALL(Order_Form!$C:$C,1+($C326))),(VLOOKUP(SMALL(Order_Form!$C:$C,1+($C326)),Order_Form!$B:$Q,7,FALSE)),"")</f>
        <v/>
      </c>
      <c r="I326" s="15"/>
      <c r="J326" s="15"/>
      <c r="K326" s="35" t="str">
        <f>IF(ISNUMBER(SMALL(Order_Form!$C:$C,1+($C326))),(VLOOKUP(SMALL(Order_Form!$C:$C,1+($C326)),Order_Form!$B:$Q,8,FALSE)),"")</f>
        <v/>
      </c>
      <c r="L326" s="35" t="str">
        <f>IF(ISNUMBER(SMALL(Order_Form!$C:$C,1+($C326))),(VLOOKUP(SMALL(Order_Form!$C:$C,1+($C326)),Order_Form!$B:$Q,9,FALSE)),"")</f>
        <v/>
      </c>
      <c r="M326" s="35" t="str">
        <f>IF(ISNUMBER(SMALL(Order_Form!$C:$C,1+($C326))),(VLOOKUP(SMALL(Order_Form!$C:$C,1+($C326)),Order_Form!$B:$Q,10,FALSE)),"")</f>
        <v/>
      </c>
      <c r="N326" s="35" t="str">
        <f>IF(ISNUMBER(SMALL(Order_Form!$C:$C,1+($C326))),(VLOOKUP(SMALL(Order_Form!$C:$C,1+($C326)),Order_Form!$B:$Q,11,FALSE)),"")</f>
        <v/>
      </c>
      <c r="O326" s="35" t="str">
        <f>IF(ISNUMBER(SMALL(Order_Form!$C:$C,1+($C326))),(VLOOKUP(SMALL(Order_Form!$C:$C,1+($C326)),Order_Form!$B:$Q,12,FALSE)),"")</f>
        <v/>
      </c>
      <c r="P326" s="35" t="str">
        <f>IF(ISNUMBER(SMALL(Order_Form!$C:$C,1+($C326))),(VLOOKUP(SMALL(Order_Form!$C:$C,1+($C326)),Order_Form!$B:$Q,13,FALSE)),"")</f>
        <v/>
      </c>
      <c r="Q326" s="35" t="str">
        <f>IF(ISNUMBER(SMALL(Order_Form!$C:$C,1+($C326))),(VLOOKUP(SMALL(Order_Form!$C:$C,1+($C326)),Order_Form!$B:$Q,14,FALSE)),"")</f>
        <v/>
      </c>
      <c r="R326" s="35" t="str">
        <f>IF(ISNUMBER(SMALL(Order_Form!$C:$C,1+($C326))),(VLOOKUP(SMALL(Order_Form!$C:$C,1+($C326)),Order_Form!$B:$Q,15,FALSE)),"")</f>
        <v/>
      </c>
      <c r="U326" s="14">
        <f t="shared" si="12"/>
        <v>0</v>
      </c>
      <c r="V326" s="14">
        <f t="shared" si="13"/>
        <v>0</v>
      </c>
      <c r="W326" s="14">
        <f t="shared" si="14"/>
        <v>0</v>
      </c>
    </row>
    <row r="327" spans="3:23" ht="22.9" customHeight="1" x14ac:dyDescent="0.2">
      <c r="C327" s="14">
        <v>309</v>
      </c>
      <c r="D327" s="15" t="str">
        <f>IF(ISNUMBER(SMALL(Order_Form!$C:$C,1+($C327))),(VLOOKUP(SMALL(Order_Form!$C:$C,1+($C327)),Order_Form!$B:$Q,3,FALSE)),"")</f>
        <v/>
      </c>
      <c r="E327" s="35" t="str">
        <f>IF(ISNUMBER(SMALL(Order_Form!$C:$C,1+($C327))),(VLOOKUP(SMALL(Order_Form!$C:$C,1+($C327)),Order_Form!$B:$Q,4,FALSE)),"")</f>
        <v/>
      </c>
      <c r="F327" s="35" t="str">
        <f>IF(ISNUMBER(SMALL(Order_Form!$C:$C,1+($C327))),(VLOOKUP(SMALL(Order_Form!$C:$C,1+($C327)),Order_Form!$B:$Q,5,FALSE)),"")</f>
        <v/>
      </c>
      <c r="G327" s="35" t="str">
        <f>IF(ISNUMBER(SMALL(Order_Form!$C:$C,1+($C327))),(VLOOKUP(SMALL(Order_Form!$C:$C,1+($C327)),Order_Form!$B:$Q,6,FALSE)),"")</f>
        <v/>
      </c>
      <c r="H327" s="32" t="str">
        <f>IF(ISNUMBER(SMALL(Order_Form!$C:$C,1+($C327))),(VLOOKUP(SMALL(Order_Form!$C:$C,1+($C327)),Order_Form!$B:$Q,7,FALSE)),"")</f>
        <v/>
      </c>
      <c r="I327" s="15"/>
      <c r="J327" s="15"/>
      <c r="K327" s="35" t="str">
        <f>IF(ISNUMBER(SMALL(Order_Form!$C:$C,1+($C327))),(VLOOKUP(SMALL(Order_Form!$C:$C,1+($C327)),Order_Form!$B:$Q,8,FALSE)),"")</f>
        <v/>
      </c>
      <c r="L327" s="35" t="str">
        <f>IF(ISNUMBER(SMALL(Order_Form!$C:$C,1+($C327))),(VLOOKUP(SMALL(Order_Form!$C:$C,1+($C327)),Order_Form!$B:$Q,9,FALSE)),"")</f>
        <v/>
      </c>
      <c r="M327" s="35" t="str">
        <f>IF(ISNUMBER(SMALL(Order_Form!$C:$C,1+($C327))),(VLOOKUP(SMALL(Order_Form!$C:$C,1+($C327)),Order_Form!$B:$Q,10,FALSE)),"")</f>
        <v/>
      </c>
      <c r="N327" s="35" t="str">
        <f>IF(ISNUMBER(SMALL(Order_Form!$C:$C,1+($C327))),(VLOOKUP(SMALL(Order_Form!$C:$C,1+($C327)),Order_Form!$B:$Q,11,FALSE)),"")</f>
        <v/>
      </c>
      <c r="O327" s="35" t="str">
        <f>IF(ISNUMBER(SMALL(Order_Form!$C:$C,1+($C327))),(VLOOKUP(SMALL(Order_Form!$C:$C,1+($C327)),Order_Form!$B:$Q,12,FALSE)),"")</f>
        <v/>
      </c>
      <c r="P327" s="35" t="str">
        <f>IF(ISNUMBER(SMALL(Order_Form!$C:$C,1+($C327))),(VLOOKUP(SMALL(Order_Form!$C:$C,1+($C327)),Order_Form!$B:$Q,13,FALSE)),"")</f>
        <v/>
      </c>
      <c r="Q327" s="35" t="str">
        <f>IF(ISNUMBER(SMALL(Order_Form!$C:$C,1+($C327))),(VLOOKUP(SMALL(Order_Form!$C:$C,1+($C327)),Order_Form!$B:$Q,14,FALSE)),"")</f>
        <v/>
      </c>
      <c r="R327" s="35" t="str">
        <f>IF(ISNUMBER(SMALL(Order_Form!$C:$C,1+($C327))),(VLOOKUP(SMALL(Order_Form!$C:$C,1+($C327)),Order_Form!$B:$Q,15,FALSE)),"")</f>
        <v/>
      </c>
      <c r="U327" s="14">
        <f t="shared" si="12"/>
        <v>0</v>
      </c>
      <c r="V327" s="14">
        <f t="shared" si="13"/>
        <v>0</v>
      </c>
      <c r="W327" s="14">
        <f t="shared" si="14"/>
        <v>0</v>
      </c>
    </row>
    <row r="328" spans="3:23" ht="22.9" customHeight="1" x14ac:dyDescent="0.2">
      <c r="C328" s="14">
        <v>310</v>
      </c>
      <c r="D328" s="15" t="str">
        <f>IF(ISNUMBER(SMALL(Order_Form!$C:$C,1+($C328))),(VLOOKUP(SMALL(Order_Form!$C:$C,1+($C328)),Order_Form!$B:$Q,3,FALSE)),"")</f>
        <v/>
      </c>
      <c r="E328" s="35" t="str">
        <f>IF(ISNUMBER(SMALL(Order_Form!$C:$C,1+($C328))),(VLOOKUP(SMALL(Order_Form!$C:$C,1+($C328)),Order_Form!$B:$Q,4,FALSE)),"")</f>
        <v/>
      </c>
      <c r="F328" s="35" t="str">
        <f>IF(ISNUMBER(SMALL(Order_Form!$C:$C,1+($C328))),(VLOOKUP(SMALL(Order_Form!$C:$C,1+($C328)),Order_Form!$B:$Q,5,FALSE)),"")</f>
        <v/>
      </c>
      <c r="G328" s="35" t="str">
        <f>IF(ISNUMBER(SMALL(Order_Form!$C:$C,1+($C328))),(VLOOKUP(SMALL(Order_Form!$C:$C,1+($C328)),Order_Form!$B:$Q,6,FALSE)),"")</f>
        <v/>
      </c>
      <c r="H328" s="32" t="str">
        <f>IF(ISNUMBER(SMALL(Order_Form!$C:$C,1+($C328))),(VLOOKUP(SMALL(Order_Form!$C:$C,1+($C328)),Order_Form!$B:$Q,7,FALSE)),"")</f>
        <v/>
      </c>
      <c r="I328" s="15"/>
      <c r="J328" s="15"/>
      <c r="K328" s="35" t="str">
        <f>IF(ISNUMBER(SMALL(Order_Form!$C:$C,1+($C328))),(VLOOKUP(SMALL(Order_Form!$C:$C,1+($C328)),Order_Form!$B:$Q,8,FALSE)),"")</f>
        <v/>
      </c>
      <c r="L328" s="35" t="str">
        <f>IF(ISNUMBER(SMALL(Order_Form!$C:$C,1+($C328))),(VLOOKUP(SMALL(Order_Form!$C:$C,1+($C328)),Order_Form!$B:$Q,9,FALSE)),"")</f>
        <v/>
      </c>
      <c r="M328" s="35" t="str">
        <f>IF(ISNUMBER(SMALL(Order_Form!$C:$C,1+($C328))),(VLOOKUP(SMALL(Order_Form!$C:$C,1+($C328)),Order_Form!$B:$Q,10,FALSE)),"")</f>
        <v/>
      </c>
      <c r="N328" s="35" t="str">
        <f>IF(ISNUMBER(SMALL(Order_Form!$C:$C,1+($C328))),(VLOOKUP(SMALL(Order_Form!$C:$C,1+($C328)),Order_Form!$B:$Q,11,FALSE)),"")</f>
        <v/>
      </c>
      <c r="O328" s="35" t="str">
        <f>IF(ISNUMBER(SMALL(Order_Form!$C:$C,1+($C328))),(VLOOKUP(SMALL(Order_Form!$C:$C,1+($C328)),Order_Form!$B:$Q,12,FALSE)),"")</f>
        <v/>
      </c>
      <c r="P328" s="35" t="str">
        <f>IF(ISNUMBER(SMALL(Order_Form!$C:$C,1+($C328))),(VLOOKUP(SMALL(Order_Form!$C:$C,1+($C328)),Order_Form!$B:$Q,13,FALSE)),"")</f>
        <v/>
      </c>
      <c r="Q328" s="35" t="str">
        <f>IF(ISNUMBER(SMALL(Order_Form!$C:$C,1+($C328))),(VLOOKUP(SMALL(Order_Form!$C:$C,1+($C328)),Order_Form!$B:$Q,14,FALSE)),"")</f>
        <v/>
      </c>
      <c r="R328" s="35" t="str">
        <f>IF(ISNUMBER(SMALL(Order_Form!$C:$C,1+($C328))),(VLOOKUP(SMALL(Order_Form!$C:$C,1+($C328)),Order_Form!$B:$Q,15,FALSE)),"")</f>
        <v/>
      </c>
      <c r="U328" s="14">
        <f t="shared" si="12"/>
        <v>0</v>
      </c>
      <c r="V328" s="14">
        <f t="shared" si="13"/>
        <v>0</v>
      </c>
      <c r="W328" s="14">
        <f t="shared" si="14"/>
        <v>0</v>
      </c>
    </row>
    <row r="329" spans="3:23" ht="22.9" customHeight="1" x14ac:dyDescent="0.2">
      <c r="C329" s="14">
        <v>311</v>
      </c>
      <c r="D329" s="15" t="str">
        <f>IF(ISNUMBER(SMALL(Order_Form!$C:$C,1+($C329))),(VLOOKUP(SMALL(Order_Form!$C:$C,1+($C329)),Order_Form!$B:$Q,3,FALSE)),"")</f>
        <v/>
      </c>
      <c r="E329" s="35" t="str">
        <f>IF(ISNUMBER(SMALL(Order_Form!$C:$C,1+($C329))),(VLOOKUP(SMALL(Order_Form!$C:$C,1+($C329)),Order_Form!$B:$Q,4,FALSE)),"")</f>
        <v/>
      </c>
      <c r="F329" s="35" t="str">
        <f>IF(ISNUMBER(SMALL(Order_Form!$C:$C,1+($C329))),(VLOOKUP(SMALL(Order_Form!$C:$C,1+($C329)),Order_Form!$B:$Q,5,FALSE)),"")</f>
        <v/>
      </c>
      <c r="G329" s="35" t="str">
        <f>IF(ISNUMBER(SMALL(Order_Form!$C:$C,1+($C329))),(VLOOKUP(SMALL(Order_Form!$C:$C,1+($C329)),Order_Form!$B:$Q,6,FALSE)),"")</f>
        <v/>
      </c>
      <c r="H329" s="32" t="str">
        <f>IF(ISNUMBER(SMALL(Order_Form!$C:$C,1+($C329))),(VLOOKUP(SMALL(Order_Form!$C:$C,1+($C329)),Order_Form!$B:$Q,7,FALSE)),"")</f>
        <v/>
      </c>
      <c r="I329" s="15"/>
      <c r="J329" s="15"/>
      <c r="K329" s="35" t="str">
        <f>IF(ISNUMBER(SMALL(Order_Form!$C:$C,1+($C329))),(VLOOKUP(SMALL(Order_Form!$C:$C,1+($C329)),Order_Form!$B:$Q,8,FALSE)),"")</f>
        <v/>
      </c>
      <c r="L329" s="35" t="str">
        <f>IF(ISNUMBER(SMALL(Order_Form!$C:$C,1+($C329))),(VLOOKUP(SMALL(Order_Form!$C:$C,1+($C329)),Order_Form!$B:$Q,9,FALSE)),"")</f>
        <v/>
      </c>
      <c r="M329" s="35" t="str">
        <f>IF(ISNUMBER(SMALL(Order_Form!$C:$C,1+($C329))),(VLOOKUP(SMALL(Order_Form!$C:$C,1+($C329)),Order_Form!$B:$Q,10,FALSE)),"")</f>
        <v/>
      </c>
      <c r="N329" s="35" t="str">
        <f>IF(ISNUMBER(SMALL(Order_Form!$C:$C,1+($C329))),(VLOOKUP(SMALL(Order_Form!$C:$C,1+($C329)),Order_Form!$B:$Q,11,FALSE)),"")</f>
        <v/>
      </c>
      <c r="O329" s="35" t="str">
        <f>IF(ISNUMBER(SMALL(Order_Form!$C:$C,1+($C329))),(VLOOKUP(SMALL(Order_Form!$C:$C,1+($C329)),Order_Form!$B:$Q,12,FALSE)),"")</f>
        <v/>
      </c>
      <c r="P329" s="35" t="str">
        <f>IF(ISNUMBER(SMALL(Order_Form!$C:$C,1+($C329))),(VLOOKUP(SMALL(Order_Form!$C:$C,1+($C329)),Order_Form!$B:$Q,13,FALSE)),"")</f>
        <v/>
      </c>
      <c r="Q329" s="35" t="str">
        <f>IF(ISNUMBER(SMALL(Order_Form!$C:$C,1+($C329))),(VLOOKUP(SMALL(Order_Form!$C:$C,1+($C329)),Order_Form!$B:$Q,14,FALSE)),"")</f>
        <v/>
      </c>
      <c r="R329" s="35" t="str">
        <f>IF(ISNUMBER(SMALL(Order_Form!$C:$C,1+($C329))),(VLOOKUP(SMALL(Order_Form!$C:$C,1+($C329)),Order_Form!$B:$Q,15,FALSE)),"")</f>
        <v/>
      </c>
      <c r="U329" s="14">
        <f t="shared" si="12"/>
        <v>0</v>
      </c>
      <c r="V329" s="14">
        <f t="shared" si="13"/>
        <v>0</v>
      </c>
      <c r="W329" s="14">
        <f t="shared" si="14"/>
        <v>0</v>
      </c>
    </row>
    <row r="330" spans="3:23" ht="22.9" customHeight="1" x14ac:dyDescent="0.2">
      <c r="C330" s="14">
        <v>312</v>
      </c>
      <c r="D330" s="15" t="str">
        <f>IF(ISNUMBER(SMALL(Order_Form!$C:$C,1+($C330))),(VLOOKUP(SMALL(Order_Form!$C:$C,1+($C330)),Order_Form!$B:$Q,3,FALSE)),"")</f>
        <v/>
      </c>
      <c r="E330" s="35" t="str">
        <f>IF(ISNUMBER(SMALL(Order_Form!$C:$C,1+($C330))),(VLOOKUP(SMALL(Order_Form!$C:$C,1+($C330)),Order_Form!$B:$Q,4,FALSE)),"")</f>
        <v/>
      </c>
      <c r="F330" s="35" t="str">
        <f>IF(ISNUMBER(SMALL(Order_Form!$C:$C,1+($C330))),(VLOOKUP(SMALL(Order_Form!$C:$C,1+($C330)),Order_Form!$B:$Q,5,FALSE)),"")</f>
        <v/>
      </c>
      <c r="G330" s="35" t="str">
        <f>IF(ISNUMBER(SMALL(Order_Form!$C:$C,1+($C330))),(VLOOKUP(SMALL(Order_Form!$C:$C,1+($C330)),Order_Form!$B:$Q,6,FALSE)),"")</f>
        <v/>
      </c>
      <c r="H330" s="32" t="str">
        <f>IF(ISNUMBER(SMALL(Order_Form!$C:$C,1+($C330))),(VLOOKUP(SMALL(Order_Form!$C:$C,1+($C330)),Order_Form!$B:$Q,7,FALSE)),"")</f>
        <v/>
      </c>
      <c r="I330" s="15"/>
      <c r="J330" s="15"/>
      <c r="K330" s="35" t="str">
        <f>IF(ISNUMBER(SMALL(Order_Form!$C:$C,1+($C330))),(VLOOKUP(SMALL(Order_Form!$C:$C,1+($C330)),Order_Form!$B:$Q,8,FALSE)),"")</f>
        <v/>
      </c>
      <c r="L330" s="35" t="str">
        <f>IF(ISNUMBER(SMALL(Order_Form!$C:$C,1+($C330))),(VLOOKUP(SMALL(Order_Form!$C:$C,1+($C330)),Order_Form!$B:$Q,9,FALSE)),"")</f>
        <v/>
      </c>
      <c r="M330" s="35" t="str">
        <f>IF(ISNUMBER(SMALL(Order_Form!$C:$C,1+($C330))),(VLOOKUP(SMALL(Order_Form!$C:$C,1+($C330)),Order_Form!$B:$Q,10,FALSE)),"")</f>
        <v/>
      </c>
      <c r="N330" s="35" t="str">
        <f>IF(ISNUMBER(SMALL(Order_Form!$C:$C,1+($C330))),(VLOOKUP(SMALL(Order_Form!$C:$C,1+($C330)),Order_Form!$B:$Q,11,FALSE)),"")</f>
        <v/>
      </c>
      <c r="O330" s="35" t="str">
        <f>IF(ISNUMBER(SMALL(Order_Form!$C:$C,1+($C330))),(VLOOKUP(SMALL(Order_Form!$C:$C,1+($C330)),Order_Form!$B:$Q,12,FALSE)),"")</f>
        <v/>
      </c>
      <c r="P330" s="35" t="str">
        <f>IF(ISNUMBER(SMALL(Order_Form!$C:$C,1+($C330))),(VLOOKUP(SMALL(Order_Form!$C:$C,1+($C330)),Order_Form!$B:$Q,13,FALSE)),"")</f>
        <v/>
      </c>
      <c r="Q330" s="35" t="str">
        <f>IF(ISNUMBER(SMALL(Order_Form!$C:$C,1+($C330))),(VLOOKUP(SMALL(Order_Form!$C:$C,1+($C330)),Order_Form!$B:$Q,14,FALSE)),"")</f>
        <v/>
      </c>
      <c r="R330" s="35" t="str">
        <f>IF(ISNUMBER(SMALL(Order_Form!$C:$C,1+($C330))),(VLOOKUP(SMALL(Order_Form!$C:$C,1+($C330)),Order_Form!$B:$Q,15,FALSE)),"")</f>
        <v/>
      </c>
      <c r="U330" s="14">
        <f t="shared" si="12"/>
        <v>0</v>
      </c>
      <c r="V330" s="14">
        <f t="shared" si="13"/>
        <v>0</v>
      </c>
      <c r="W330" s="14">
        <f t="shared" si="14"/>
        <v>0</v>
      </c>
    </row>
    <row r="331" spans="3:23" ht="22.9" customHeight="1" x14ac:dyDescent="0.2">
      <c r="C331" s="14">
        <v>313</v>
      </c>
      <c r="D331" s="15" t="str">
        <f>IF(ISNUMBER(SMALL(Order_Form!$C:$C,1+($C331))),(VLOOKUP(SMALL(Order_Form!$C:$C,1+($C331)),Order_Form!$B:$Q,3,FALSE)),"")</f>
        <v/>
      </c>
      <c r="E331" s="35" t="str">
        <f>IF(ISNUMBER(SMALL(Order_Form!$C:$C,1+($C331))),(VLOOKUP(SMALL(Order_Form!$C:$C,1+($C331)),Order_Form!$B:$Q,4,FALSE)),"")</f>
        <v/>
      </c>
      <c r="F331" s="35" t="str">
        <f>IF(ISNUMBER(SMALL(Order_Form!$C:$C,1+($C331))),(VLOOKUP(SMALL(Order_Form!$C:$C,1+($C331)),Order_Form!$B:$Q,5,FALSE)),"")</f>
        <v/>
      </c>
      <c r="G331" s="35" t="str">
        <f>IF(ISNUMBER(SMALL(Order_Form!$C:$C,1+($C331))),(VLOOKUP(SMALL(Order_Form!$C:$C,1+($C331)),Order_Form!$B:$Q,6,FALSE)),"")</f>
        <v/>
      </c>
      <c r="H331" s="32" t="str">
        <f>IF(ISNUMBER(SMALL(Order_Form!$C:$C,1+($C331))),(VLOOKUP(SMALL(Order_Form!$C:$C,1+($C331)),Order_Form!$B:$Q,7,FALSE)),"")</f>
        <v/>
      </c>
      <c r="I331" s="15"/>
      <c r="J331" s="15"/>
      <c r="K331" s="35" t="str">
        <f>IF(ISNUMBER(SMALL(Order_Form!$C:$C,1+($C331))),(VLOOKUP(SMALL(Order_Form!$C:$C,1+($C331)),Order_Form!$B:$Q,8,FALSE)),"")</f>
        <v/>
      </c>
      <c r="L331" s="35" t="str">
        <f>IF(ISNUMBER(SMALL(Order_Form!$C:$C,1+($C331))),(VLOOKUP(SMALL(Order_Form!$C:$C,1+($C331)),Order_Form!$B:$Q,9,FALSE)),"")</f>
        <v/>
      </c>
      <c r="M331" s="35" t="str">
        <f>IF(ISNUMBER(SMALL(Order_Form!$C:$C,1+($C331))),(VLOOKUP(SMALL(Order_Form!$C:$C,1+($C331)),Order_Form!$B:$Q,10,FALSE)),"")</f>
        <v/>
      </c>
      <c r="N331" s="35" t="str">
        <f>IF(ISNUMBER(SMALL(Order_Form!$C:$C,1+($C331))),(VLOOKUP(SMALL(Order_Form!$C:$C,1+($C331)),Order_Form!$B:$Q,11,FALSE)),"")</f>
        <v/>
      </c>
      <c r="O331" s="35" t="str">
        <f>IF(ISNUMBER(SMALL(Order_Form!$C:$C,1+($C331))),(VLOOKUP(SMALL(Order_Form!$C:$C,1+($C331)),Order_Form!$B:$Q,12,FALSE)),"")</f>
        <v/>
      </c>
      <c r="P331" s="35" t="str">
        <f>IF(ISNUMBER(SMALL(Order_Form!$C:$C,1+($C331))),(VLOOKUP(SMALL(Order_Form!$C:$C,1+($C331)),Order_Form!$B:$Q,13,FALSE)),"")</f>
        <v/>
      </c>
      <c r="Q331" s="35" t="str">
        <f>IF(ISNUMBER(SMALL(Order_Form!$C:$C,1+($C331))),(VLOOKUP(SMALL(Order_Form!$C:$C,1+($C331)),Order_Form!$B:$Q,14,FALSE)),"")</f>
        <v/>
      </c>
      <c r="R331" s="35" t="str">
        <f>IF(ISNUMBER(SMALL(Order_Form!$C:$C,1+($C331))),(VLOOKUP(SMALL(Order_Form!$C:$C,1+($C331)),Order_Form!$B:$Q,15,FALSE)),"")</f>
        <v/>
      </c>
      <c r="U331" s="14">
        <f t="shared" si="12"/>
        <v>0</v>
      </c>
      <c r="V331" s="14">
        <f t="shared" si="13"/>
        <v>0</v>
      </c>
      <c r="W331" s="14">
        <f t="shared" si="14"/>
        <v>0</v>
      </c>
    </row>
    <row r="332" spans="3:23" ht="22.9" customHeight="1" x14ac:dyDescent="0.2">
      <c r="C332" s="14">
        <v>314</v>
      </c>
      <c r="D332" s="15" t="str">
        <f>IF(ISNUMBER(SMALL(Order_Form!$C:$C,1+($C332))),(VLOOKUP(SMALL(Order_Form!$C:$C,1+($C332)),Order_Form!$B:$Q,3,FALSE)),"")</f>
        <v/>
      </c>
      <c r="E332" s="35" t="str">
        <f>IF(ISNUMBER(SMALL(Order_Form!$C:$C,1+($C332))),(VLOOKUP(SMALL(Order_Form!$C:$C,1+($C332)),Order_Form!$B:$Q,4,FALSE)),"")</f>
        <v/>
      </c>
      <c r="F332" s="35" t="str">
        <f>IF(ISNUMBER(SMALL(Order_Form!$C:$C,1+($C332))),(VLOOKUP(SMALL(Order_Form!$C:$C,1+($C332)),Order_Form!$B:$Q,5,FALSE)),"")</f>
        <v/>
      </c>
      <c r="G332" s="35" t="str">
        <f>IF(ISNUMBER(SMALL(Order_Form!$C:$C,1+($C332))),(VLOOKUP(SMALL(Order_Form!$C:$C,1+($C332)),Order_Form!$B:$Q,6,FALSE)),"")</f>
        <v/>
      </c>
      <c r="H332" s="32" t="str">
        <f>IF(ISNUMBER(SMALL(Order_Form!$C:$C,1+($C332))),(VLOOKUP(SMALL(Order_Form!$C:$C,1+($C332)),Order_Form!$B:$Q,7,FALSE)),"")</f>
        <v/>
      </c>
      <c r="I332" s="15"/>
      <c r="J332" s="15"/>
      <c r="K332" s="35" t="str">
        <f>IF(ISNUMBER(SMALL(Order_Form!$C:$C,1+($C332))),(VLOOKUP(SMALL(Order_Form!$C:$C,1+($C332)),Order_Form!$B:$Q,8,FALSE)),"")</f>
        <v/>
      </c>
      <c r="L332" s="35" t="str">
        <f>IF(ISNUMBER(SMALL(Order_Form!$C:$C,1+($C332))),(VLOOKUP(SMALL(Order_Form!$C:$C,1+($C332)),Order_Form!$B:$Q,9,FALSE)),"")</f>
        <v/>
      </c>
      <c r="M332" s="35" t="str">
        <f>IF(ISNUMBER(SMALL(Order_Form!$C:$C,1+($C332))),(VLOOKUP(SMALL(Order_Form!$C:$C,1+($C332)),Order_Form!$B:$Q,10,FALSE)),"")</f>
        <v/>
      </c>
      <c r="N332" s="35" t="str">
        <f>IF(ISNUMBER(SMALL(Order_Form!$C:$C,1+($C332))),(VLOOKUP(SMALL(Order_Form!$C:$C,1+($C332)),Order_Form!$B:$Q,11,FALSE)),"")</f>
        <v/>
      </c>
      <c r="O332" s="35" t="str">
        <f>IF(ISNUMBER(SMALL(Order_Form!$C:$C,1+($C332))),(VLOOKUP(SMALL(Order_Form!$C:$C,1+($C332)),Order_Form!$B:$Q,12,FALSE)),"")</f>
        <v/>
      </c>
      <c r="P332" s="35" t="str">
        <f>IF(ISNUMBER(SMALL(Order_Form!$C:$C,1+($C332))),(VLOOKUP(SMALL(Order_Form!$C:$C,1+($C332)),Order_Form!$B:$Q,13,FALSE)),"")</f>
        <v/>
      </c>
      <c r="Q332" s="35" t="str">
        <f>IF(ISNUMBER(SMALL(Order_Form!$C:$C,1+($C332))),(VLOOKUP(SMALL(Order_Form!$C:$C,1+($C332)),Order_Form!$B:$Q,14,FALSE)),"")</f>
        <v/>
      </c>
      <c r="R332" s="35" t="str">
        <f>IF(ISNUMBER(SMALL(Order_Form!$C:$C,1+($C332))),(VLOOKUP(SMALL(Order_Form!$C:$C,1+($C332)),Order_Form!$B:$Q,15,FALSE)),"")</f>
        <v/>
      </c>
      <c r="U332" s="14">
        <f t="shared" si="12"/>
        <v>0</v>
      </c>
      <c r="V332" s="14">
        <f t="shared" si="13"/>
        <v>0</v>
      </c>
      <c r="W332" s="14">
        <f t="shared" si="14"/>
        <v>0</v>
      </c>
    </row>
    <row r="333" spans="3:23" ht="22.9" customHeight="1" x14ac:dyDescent="0.2">
      <c r="C333" s="14">
        <v>315</v>
      </c>
      <c r="D333" s="15" t="str">
        <f>IF(ISNUMBER(SMALL(Order_Form!$C:$C,1+($C333))),(VLOOKUP(SMALL(Order_Form!$C:$C,1+($C333)),Order_Form!$B:$Q,3,FALSE)),"")</f>
        <v/>
      </c>
      <c r="E333" s="35" t="str">
        <f>IF(ISNUMBER(SMALL(Order_Form!$C:$C,1+($C333))),(VLOOKUP(SMALL(Order_Form!$C:$C,1+($C333)),Order_Form!$B:$Q,4,FALSE)),"")</f>
        <v/>
      </c>
      <c r="F333" s="35" t="str">
        <f>IF(ISNUMBER(SMALL(Order_Form!$C:$C,1+($C333))),(VLOOKUP(SMALL(Order_Form!$C:$C,1+($C333)),Order_Form!$B:$Q,5,FALSE)),"")</f>
        <v/>
      </c>
      <c r="G333" s="35" t="str">
        <f>IF(ISNUMBER(SMALL(Order_Form!$C:$C,1+($C333))),(VLOOKUP(SMALL(Order_Form!$C:$C,1+($C333)),Order_Form!$B:$Q,6,FALSE)),"")</f>
        <v/>
      </c>
      <c r="H333" s="32" t="str">
        <f>IF(ISNUMBER(SMALL(Order_Form!$C:$C,1+($C333))),(VLOOKUP(SMALL(Order_Form!$C:$C,1+($C333)),Order_Form!$B:$Q,7,FALSE)),"")</f>
        <v/>
      </c>
      <c r="I333" s="15"/>
      <c r="J333" s="15"/>
      <c r="K333" s="35" t="str">
        <f>IF(ISNUMBER(SMALL(Order_Form!$C:$C,1+($C333))),(VLOOKUP(SMALL(Order_Form!$C:$C,1+($C333)),Order_Form!$B:$Q,8,FALSE)),"")</f>
        <v/>
      </c>
      <c r="L333" s="35" t="str">
        <f>IF(ISNUMBER(SMALL(Order_Form!$C:$C,1+($C333))),(VLOOKUP(SMALL(Order_Form!$C:$C,1+($C333)),Order_Form!$B:$Q,9,FALSE)),"")</f>
        <v/>
      </c>
      <c r="M333" s="35" t="str">
        <f>IF(ISNUMBER(SMALL(Order_Form!$C:$C,1+($C333))),(VLOOKUP(SMALL(Order_Form!$C:$C,1+($C333)),Order_Form!$B:$Q,10,FALSE)),"")</f>
        <v/>
      </c>
      <c r="N333" s="35" t="str">
        <f>IF(ISNUMBER(SMALL(Order_Form!$C:$C,1+($C333))),(VLOOKUP(SMALL(Order_Form!$C:$C,1+($C333)),Order_Form!$B:$Q,11,FALSE)),"")</f>
        <v/>
      </c>
      <c r="O333" s="35" t="str">
        <f>IF(ISNUMBER(SMALL(Order_Form!$C:$C,1+($C333))),(VLOOKUP(SMALL(Order_Form!$C:$C,1+($C333)),Order_Form!$B:$Q,12,FALSE)),"")</f>
        <v/>
      </c>
      <c r="P333" s="35" t="str">
        <f>IF(ISNUMBER(SMALL(Order_Form!$C:$C,1+($C333))),(VLOOKUP(SMALL(Order_Form!$C:$C,1+($C333)),Order_Form!$B:$Q,13,FALSE)),"")</f>
        <v/>
      </c>
      <c r="Q333" s="35" t="str">
        <f>IF(ISNUMBER(SMALL(Order_Form!$C:$C,1+($C333))),(VLOOKUP(SMALL(Order_Form!$C:$C,1+($C333)),Order_Form!$B:$Q,14,FALSE)),"")</f>
        <v/>
      </c>
      <c r="R333" s="35" t="str">
        <f>IF(ISNUMBER(SMALL(Order_Form!$C:$C,1+($C333))),(VLOOKUP(SMALL(Order_Form!$C:$C,1+($C333)),Order_Form!$B:$Q,15,FALSE)),"")</f>
        <v/>
      </c>
      <c r="U333" s="14">
        <f t="shared" si="12"/>
        <v>0</v>
      </c>
      <c r="V333" s="14">
        <f t="shared" si="13"/>
        <v>0</v>
      </c>
      <c r="W333" s="14">
        <f t="shared" si="14"/>
        <v>0</v>
      </c>
    </row>
    <row r="334" spans="3:23" ht="22.9" customHeight="1" x14ac:dyDescent="0.2">
      <c r="C334" s="14">
        <v>316</v>
      </c>
      <c r="D334" s="15" t="str">
        <f>IF(ISNUMBER(SMALL(Order_Form!$C:$C,1+($C334))),(VLOOKUP(SMALL(Order_Form!$C:$C,1+($C334)),Order_Form!$B:$Q,3,FALSE)),"")</f>
        <v/>
      </c>
      <c r="E334" s="35" t="str">
        <f>IF(ISNUMBER(SMALL(Order_Form!$C:$C,1+($C334))),(VLOOKUP(SMALL(Order_Form!$C:$C,1+($C334)),Order_Form!$B:$Q,4,FALSE)),"")</f>
        <v/>
      </c>
      <c r="F334" s="35" t="str">
        <f>IF(ISNUMBER(SMALL(Order_Form!$C:$C,1+($C334))),(VLOOKUP(SMALL(Order_Form!$C:$C,1+($C334)),Order_Form!$B:$Q,5,FALSE)),"")</f>
        <v/>
      </c>
      <c r="G334" s="35" t="str">
        <f>IF(ISNUMBER(SMALL(Order_Form!$C:$C,1+($C334))),(VLOOKUP(SMALL(Order_Form!$C:$C,1+($C334)),Order_Form!$B:$Q,6,FALSE)),"")</f>
        <v/>
      </c>
      <c r="H334" s="32" t="str">
        <f>IF(ISNUMBER(SMALL(Order_Form!$C:$C,1+($C334))),(VLOOKUP(SMALL(Order_Form!$C:$C,1+($C334)),Order_Form!$B:$Q,7,FALSE)),"")</f>
        <v/>
      </c>
      <c r="I334" s="15"/>
      <c r="J334" s="15"/>
      <c r="K334" s="35" t="str">
        <f>IF(ISNUMBER(SMALL(Order_Form!$C:$C,1+($C334))),(VLOOKUP(SMALL(Order_Form!$C:$C,1+($C334)),Order_Form!$B:$Q,8,FALSE)),"")</f>
        <v/>
      </c>
      <c r="L334" s="35" t="str">
        <f>IF(ISNUMBER(SMALL(Order_Form!$C:$C,1+($C334))),(VLOOKUP(SMALL(Order_Form!$C:$C,1+($C334)),Order_Form!$B:$Q,9,FALSE)),"")</f>
        <v/>
      </c>
      <c r="M334" s="35" t="str">
        <f>IF(ISNUMBER(SMALL(Order_Form!$C:$C,1+($C334))),(VLOOKUP(SMALL(Order_Form!$C:$C,1+($C334)),Order_Form!$B:$Q,10,FALSE)),"")</f>
        <v/>
      </c>
      <c r="N334" s="35" t="str">
        <f>IF(ISNUMBER(SMALL(Order_Form!$C:$C,1+($C334))),(VLOOKUP(SMALL(Order_Form!$C:$C,1+($C334)),Order_Form!$B:$Q,11,FALSE)),"")</f>
        <v/>
      </c>
      <c r="O334" s="35" t="str">
        <f>IF(ISNUMBER(SMALL(Order_Form!$C:$C,1+($C334))),(VLOOKUP(SMALL(Order_Form!$C:$C,1+($C334)),Order_Form!$B:$Q,12,FALSE)),"")</f>
        <v/>
      </c>
      <c r="P334" s="35" t="str">
        <f>IF(ISNUMBER(SMALL(Order_Form!$C:$C,1+($C334))),(VLOOKUP(SMALL(Order_Form!$C:$C,1+($C334)),Order_Form!$B:$Q,13,FALSE)),"")</f>
        <v/>
      </c>
      <c r="Q334" s="35" t="str">
        <f>IF(ISNUMBER(SMALL(Order_Form!$C:$C,1+($C334))),(VLOOKUP(SMALL(Order_Form!$C:$C,1+($C334)),Order_Form!$B:$Q,14,FALSE)),"")</f>
        <v/>
      </c>
      <c r="R334" s="35" t="str">
        <f>IF(ISNUMBER(SMALL(Order_Form!$C:$C,1+($C334))),(VLOOKUP(SMALL(Order_Form!$C:$C,1+($C334)),Order_Form!$B:$Q,15,FALSE)),"")</f>
        <v/>
      </c>
      <c r="U334" s="14">
        <f t="shared" si="12"/>
        <v>0</v>
      </c>
      <c r="V334" s="14">
        <f t="shared" si="13"/>
        <v>0</v>
      </c>
      <c r="W334" s="14">
        <f t="shared" si="14"/>
        <v>0</v>
      </c>
    </row>
    <row r="335" spans="3:23" ht="22.9" customHeight="1" x14ac:dyDescent="0.2">
      <c r="C335" s="14">
        <v>317</v>
      </c>
      <c r="D335" s="15" t="str">
        <f>IF(ISNUMBER(SMALL(Order_Form!$C:$C,1+($C335))),(VLOOKUP(SMALL(Order_Form!$C:$C,1+($C335)),Order_Form!$B:$Q,3,FALSE)),"")</f>
        <v/>
      </c>
      <c r="E335" s="35" t="str">
        <f>IF(ISNUMBER(SMALL(Order_Form!$C:$C,1+($C335))),(VLOOKUP(SMALL(Order_Form!$C:$C,1+($C335)),Order_Form!$B:$Q,4,FALSE)),"")</f>
        <v/>
      </c>
      <c r="F335" s="35" t="str">
        <f>IF(ISNUMBER(SMALL(Order_Form!$C:$C,1+($C335))),(VLOOKUP(SMALL(Order_Form!$C:$C,1+($C335)),Order_Form!$B:$Q,5,FALSE)),"")</f>
        <v/>
      </c>
      <c r="G335" s="35" t="str">
        <f>IF(ISNUMBER(SMALL(Order_Form!$C:$C,1+($C335))),(VLOOKUP(SMALL(Order_Form!$C:$C,1+($C335)),Order_Form!$B:$Q,6,FALSE)),"")</f>
        <v/>
      </c>
      <c r="H335" s="32" t="str">
        <f>IF(ISNUMBER(SMALL(Order_Form!$C:$C,1+($C335))),(VLOOKUP(SMALL(Order_Form!$C:$C,1+($C335)),Order_Form!$B:$Q,7,FALSE)),"")</f>
        <v/>
      </c>
      <c r="I335" s="15"/>
      <c r="J335" s="15"/>
      <c r="K335" s="35" t="str">
        <f>IF(ISNUMBER(SMALL(Order_Form!$C:$C,1+($C335))),(VLOOKUP(SMALL(Order_Form!$C:$C,1+($C335)),Order_Form!$B:$Q,8,FALSE)),"")</f>
        <v/>
      </c>
      <c r="L335" s="35" t="str">
        <f>IF(ISNUMBER(SMALL(Order_Form!$C:$C,1+($C335))),(VLOOKUP(SMALL(Order_Form!$C:$C,1+($C335)),Order_Form!$B:$Q,9,FALSE)),"")</f>
        <v/>
      </c>
      <c r="M335" s="35" t="str">
        <f>IF(ISNUMBER(SMALL(Order_Form!$C:$C,1+($C335))),(VLOOKUP(SMALL(Order_Form!$C:$C,1+($C335)),Order_Form!$B:$Q,10,FALSE)),"")</f>
        <v/>
      </c>
      <c r="N335" s="35" t="str">
        <f>IF(ISNUMBER(SMALL(Order_Form!$C:$C,1+($C335))),(VLOOKUP(SMALL(Order_Form!$C:$C,1+($C335)),Order_Form!$B:$Q,11,FALSE)),"")</f>
        <v/>
      </c>
      <c r="O335" s="35" t="str">
        <f>IF(ISNUMBER(SMALL(Order_Form!$C:$C,1+($C335))),(VLOOKUP(SMALL(Order_Form!$C:$C,1+($C335)),Order_Form!$B:$Q,12,FALSE)),"")</f>
        <v/>
      </c>
      <c r="P335" s="35" t="str">
        <f>IF(ISNUMBER(SMALL(Order_Form!$C:$C,1+($C335))),(VLOOKUP(SMALL(Order_Form!$C:$C,1+($C335)),Order_Form!$B:$Q,13,FALSE)),"")</f>
        <v/>
      </c>
      <c r="Q335" s="35" t="str">
        <f>IF(ISNUMBER(SMALL(Order_Form!$C:$C,1+($C335))),(VLOOKUP(SMALL(Order_Form!$C:$C,1+($C335)),Order_Form!$B:$Q,14,FALSE)),"")</f>
        <v/>
      </c>
      <c r="R335" s="35" t="str">
        <f>IF(ISNUMBER(SMALL(Order_Form!$C:$C,1+($C335))),(VLOOKUP(SMALL(Order_Form!$C:$C,1+($C335)),Order_Form!$B:$Q,15,FALSE)),"")</f>
        <v/>
      </c>
      <c r="U335" s="14">
        <f t="shared" si="12"/>
        <v>0</v>
      </c>
      <c r="V335" s="14">
        <f t="shared" si="13"/>
        <v>0</v>
      </c>
      <c r="W335" s="14">
        <f t="shared" si="14"/>
        <v>0</v>
      </c>
    </row>
    <row r="336" spans="3:23" ht="22.9" customHeight="1" x14ac:dyDescent="0.2">
      <c r="C336" s="14">
        <v>318</v>
      </c>
      <c r="D336" s="15" t="str">
        <f>IF(ISNUMBER(SMALL(Order_Form!$C:$C,1+($C336))),(VLOOKUP(SMALL(Order_Form!$C:$C,1+($C336)),Order_Form!$B:$Q,3,FALSE)),"")</f>
        <v/>
      </c>
      <c r="E336" s="35" t="str">
        <f>IF(ISNUMBER(SMALL(Order_Form!$C:$C,1+($C336))),(VLOOKUP(SMALL(Order_Form!$C:$C,1+($C336)),Order_Form!$B:$Q,4,FALSE)),"")</f>
        <v/>
      </c>
      <c r="F336" s="35" t="str">
        <f>IF(ISNUMBER(SMALL(Order_Form!$C:$C,1+($C336))),(VLOOKUP(SMALL(Order_Form!$C:$C,1+($C336)),Order_Form!$B:$Q,5,FALSE)),"")</f>
        <v/>
      </c>
      <c r="G336" s="35" t="str">
        <f>IF(ISNUMBER(SMALL(Order_Form!$C:$C,1+($C336))),(VLOOKUP(SMALL(Order_Form!$C:$C,1+($C336)),Order_Form!$B:$Q,6,FALSE)),"")</f>
        <v/>
      </c>
      <c r="H336" s="32" t="str">
        <f>IF(ISNUMBER(SMALL(Order_Form!$C:$C,1+($C336))),(VLOOKUP(SMALL(Order_Form!$C:$C,1+($C336)),Order_Form!$B:$Q,7,FALSE)),"")</f>
        <v/>
      </c>
      <c r="I336" s="15"/>
      <c r="J336" s="15"/>
      <c r="K336" s="35" t="str">
        <f>IF(ISNUMBER(SMALL(Order_Form!$C:$C,1+($C336))),(VLOOKUP(SMALL(Order_Form!$C:$C,1+($C336)),Order_Form!$B:$Q,8,FALSE)),"")</f>
        <v/>
      </c>
      <c r="L336" s="35" t="str">
        <f>IF(ISNUMBER(SMALL(Order_Form!$C:$C,1+($C336))),(VLOOKUP(SMALL(Order_Form!$C:$C,1+($C336)),Order_Form!$B:$Q,9,FALSE)),"")</f>
        <v/>
      </c>
      <c r="M336" s="35" t="str">
        <f>IF(ISNUMBER(SMALL(Order_Form!$C:$C,1+($C336))),(VLOOKUP(SMALL(Order_Form!$C:$C,1+($C336)),Order_Form!$B:$Q,10,FALSE)),"")</f>
        <v/>
      </c>
      <c r="N336" s="35" t="str">
        <f>IF(ISNUMBER(SMALL(Order_Form!$C:$C,1+($C336))),(VLOOKUP(SMALL(Order_Form!$C:$C,1+($C336)),Order_Form!$B:$Q,11,FALSE)),"")</f>
        <v/>
      </c>
      <c r="O336" s="35" t="str">
        <f>IF(ISNUMBER(SMALL(Order_Form!$C:$C,1+($C336))),(VLOOKUP(SMALL(Order_Form!$C:$C,1+($C336)),Order_Form!$B:$Q,12,FALSE)),"")</f>
        <v/>
      </c>
      <c r="P336" s="35" t="str">
        <f>IF(ISNUMBER(SMALL(Order_Form!$C:$C,1+($C336))),(VLOOKUP(SMALL(Order_Form!$C:$C,1+($C336)),Order_Form!$B:$Q,13,FALSE)),"")</f>
        <v/>
      </c>
      <c r="Q336" s="35" t="str">
        <f>IF(ISNUMBER(SMALL(Order_Form!$C:$C,1+($C336))),(VLOOKUP(SMALL(Order_Form!$C:$C,1+($C336)),Order_Form!$B:$Q,14,FALSE)),"")</f>
        <v/>
      </c>
      <c r="R336" s="35" t="str">
        <f>IF(ISNUMBER(SMALL(Order_Form!$C:$C,1+($C336))),(VLOOKUP(SMALL(Order_Form!$C:$C,1+($C336)),Order_Form!$B:$Q,15,FALSE)),"")</f>
        <v/>
      </c>
      <c r="U336" s="14">
        <f t="shared" si="12"/>
        <v>0</v>
      </c>
      <c r="V336" s="14">
        <f t="shared" si="13"/>
        <v>0</v>
      </c>
      <c r="W336" s="14">
        <f t="shared" si="14"/>
        <v>0</v>
      </c>
    </row>
    <row r="337" spans="3:23" ht="22.9" customHeight="1" x14ac:dyDescent="0.2">
      <c r="C337" s="14">
        <v>319</v>
      </c>
      <c r="D337" s="15" t="str">
        <f>IF(ISNUMBER(SMALL(Order_Form!$C:$C,1+($C337))),(VLOOKUP(SMALL(Order_Form!$C:$C,1+($C337)),Order_Form!$B:$Q,3,FALSE)),"")</f>
        <v/>
      </c>
      <c r="E337" s="35" t="str">
        <f>IF(ISNUMBER(SMALL(Order_Form!$C:$C,1+($C337))),(VLOOKUP(SMALL(Order_Form!$C:$C,1+($C337)),Order_Form!$B:$Q,4,FALSE)),"")</f>
        <v/>
      </c>
      <c r="F337" s="35" t="str">
        <f>IF(ISNUMBER(SMALL(Order_Form!$C:$C,1+($C337))),(VLOOKUP(SMALL(Order_Form!$C:$C,1+($C337)),Order_Form!$B:$Q,5,FALSE)),"")</f>
        <v/>
      </c>
      <c r="G337" s="35" t="str">
        <f>IF(ISNUMBER(SMALL(Order_Form!$C:$C,1+($C337))),(VLOOKUP(SMALL(Order_Form!$C:$C,1+($C337)),Order_Form!$B:$Q,6,FALSE)),"")</f>
        <v/>
      </c>
      <c r="H337" s="32" t="str">
        <f>IF(ISNUMBER(SMALL(Order_Form!$C:$C,1+($C337))),(VLOOKUP(SMALL(Order_Form!$C:$C,1+($C337)),Order_Form!$B:$Q,7,FALSE)),"")</f>
        <v/>
      </c>
      <c r="I337" s="15"/>
      <c r="J337" s="15"/>
      <c r="K337" s="35" t="str">
        <f>IF(ISNUMBER(SMALL(Order_Form!$C:$C,1+($C337))),(VLOOKUP(SMALL(Order_Form!$C:$C,1+($C337)),Order_Form!$B:$Q,8,FALSE)),"")</f>
        <v/>
      </c>
      <c r="L337" s="35" t="str">
        <f>IF(ISNUMBER(SMALL(Order_Form!$C:$C,1+($C337))),(VLOOKUP(SMALL(Order_Form!$C:$C,1+($C337)),Order_Form!$B:$Q,9,FALSE)),"")</f>
        <v/>
      </c>
      <c r="M337" s="35" t="str">
        <f>IF(ISNUMBER(SMALL(Order_Form!$C:$C,1+($C337))),(VLOOKUP(SMALL(Order_Form!$C:$C,1+($C337)),Order_Form!$B:$Q,10,FALSE)),"")</f>
        <v/>
      </c>
      <c r="N337" s="35" t="str">
        <f>IF(ISNUMBER(SMALL(Order_Form!$C:$C,1+($C337))),(VLOOKUP(SMALL(Order_Form!$C:$C,1+($C337)),Order_Form!$B:$Q,11,FALSE)),"")</f>
        <v/>
      </c>
      <c r="O337" s="35" t="str">
        <f>IF(ISNUMBER(SMALL(Order_Form!$C:$C,1+($C337))),(VLOOKUP(SMALL(Order_Form!$C:$C,1+($C337)),Order_Form!$B:$Q,12,FALSE)),"")</f>
        <v/>
      </c>
      <c r="P337" s="35" t="str">
        <f>IF(ISNUMBER(SMALL(Order_Form!$C:$C,1+($C337))),(VLOOKUP(SMALL(Order_Form!$C:$C,1+($C337)),Order_Form!$B:$Q,13,FALSE)),"")</f>
        <v/>
      </c>
      <c r="Q337" s="35" t="str">
        <f>IF(ISNUMBER(SMALL(Order_Form!$C:$C,1+($C337))),(VLOOKUP(SMALL(Order_Form!$C:$C,1+($C337)),Order_Form!$B:$Q,14,FALSE)),"")</f>
        <v/>
      </c>
      <c r="R337" s="35" t="str">
        <f>IF(ISNUMBER(SMALL(Order_Form!$C:$C,1+($C337))),(VLOOKUP(SMALL(Order_Form!$C:$C,1+($C337)),Order_Form!$B:$Q,15,FALSE)),"")</f>
        <v/>
      </c>
      <c r="U337" s="14">
        <f t="shared" si="12"/>
        <v>0</v>
      </c>
      <c r="V337" s="14">
        <f t="shared" si="13"/>
        <v>0</v>
      </c>
      <c r="W337" s="14">
        <f t="shared" si="14"/>
        <v>0</v>
      </c>
    </row>
    <row r="338" spans="3:23" ht="22.9" customHeight="1" x14ac:dyDescent="0.2">
      <c r="C338" s="14">
        <v>320</v>
      </c>
      <c r="D338" s="15" t="str">
        <f>IF(ISNUMBER(SMALL(Order_Form!$C:$C,1+($C338))),(VLOOKUP(SMALL(Order_Form!$C:$C,1+($C338)),Order_Form!$B:$Q,3,FALSE)),"")</f>
        <v/>
      </c>
      <c r="E338" s="35" t="str">
        <f>IF(ISNUMBER(SMALL(Order_Form!$C:$C,1+($C338))),(VLOOKUP(SMALL(Order_Form!$C:$C,1+($C338)),Order_Form!$B:$Q,4,FALSE)),"")</f>
        <v/>
      </c>
      <c r="F338" s="35" t="str">
        <f>IF(ISNUMBER(SMALL(Order_Form!$C:$C,1+($C338))),(VLOOKUP(SMALL(Order_Form!$C:$C,1+($C338)),Order_Form!$B:$Q,5,FALSE)),"")</f>
        <v/>
      </c>
      <c r="G338" s="35" t="str">
        <f>IF(ISNUMBER(SMALL(Order_Form!$C:$C,1+($C338))),(VLOOKUP(SMALL(Order_Form!$C:$C,1+($C338)),Order_Form!$B:$Q,6,FALSE)),"")</f>
        <v/>
      </c>
      <c r="H338" s="32" t="str">
        <f>IF(ISNUMBER(SMALL(Order_Form!$C:$C,1+($C338))),(VLOOKUP(SMALL(Order_Form!$C:$C,1+($C338)),Order_Form!$B:$Q,7,FALSE)),"")</f>
        <v/>
      </c>
      <c r="I338" s="15"/>
      <c r="J338" s="15"/>
      <c r="K338" s="35" t="str">
        <f>IF(ISNUMBER(SMALL(Order_Form!$C:$C,1+($C338))),(VLOOKUP(SMALL(Order_Form!$C:$C,1+($C338)),Order_Form!$B:$Q,8,FALSE)),"")</f>
        <v/>
      </c>
      <c r="L338" s="35" t="str">
        <f>IF(ISNUMBER(SMALL(Order_Form!$C:$C,1+($C338))),(VLOOKUP(SMALL(Order_Form!$C:$C,1+($C338)),Order_Form!$B:$Q,9,FALSE)),"")</f>
        <v/>
      </c>
      <c r="M338" s="35" t="str">
        <f>IF(ISNUMBER(SMALL(Order_Form!$C:$C,1+($C338))),(VLOOKUP(SMALL(Order_Form!$C:$C,1+($C338)),Order_Form!$B:$Q,10,FALSE)),"")</f>
        <v/>
      </c>
      <c r="N338" s="35" t="str">
        <f>IF(ISNUMBER(SMALL(Order_Form!$C:$C,1+($C338))),(VLOOKUP(SMALL(Order_Form!$C:$C,1+($C338)),Order_Form!$B:$Q,11,FALSE)),"")</f>
        <v/>
      </c>
      <c r="O338" s="35" t="str">
        <f>IF(ISNUMBER(SMALL(Order_Form!$C:$C,1+($C338))),(VLOOKUP(SMALL(Order_Form!$C:$C,1+($C338)),Order_Form!$B:$Q,12,FALSE)),"")</f>
        <v/>
      </c>
      <c r="P338" s="35" t="str">
        <f>IF(ISNUMBER(SMALL(Order_Form!$C:$C,1+($C338))),(VLOOKUP(SMALL(Order_Form!$C:$C,1+($C338)),Order_Form!$B:$Q,13,FALSE)),"")</f>
        <v/>
      </c>
      <c r="Q338" s="35" t="str">
        <f>IF(ISNUMBER(SMALL(Order_Form!$C:$C,1+($C338))),(VLOOKUP(SMALL(Order_Form!$C:$C,1+($C338)),Order_Form!$B:$Q,14,FALSE)),"")</f>
        <v/>
      </c>
      <c r="R338" s="35" t="str">
        <f>IF(ISNUMBER(SMALL(Order_Form!$C:$C,1+($C338))),(VLOOKUP(SMALL(Order_Form!$C:$C,1+($C338)),Order_Form!$B:$Q,15,FALSE)),"")</f>
        <v/>
      </c>
      <c r="U338" s="14">
        <f t="shared" ref="U338:U401" si="15">IF(AND(G338&gt;0,ISNONTEXT(G338)),1,0)</f>
        <v>0</v>
      </c>
      <c r="V338" s="14">
        <f t="shared" ref="V338:V401" si="16">IF(OR(U338=1,D338=2),1,0)</f>
        <v>0</v>
      </c>
      <c r="W338" s="14">
        <f t="shared" si="14"/>
        <v>0</v>
      </c>
    </row>
    <row r="339" spans="3:23" ht="22.9" customHeight="1" x14ac:dyDescent="0.2">
      <c r="C339" s="14">
        <v>321</v>
      </c>
      <c r="D339" s="15" t="str">
        <f>IF(ISNUMBER(SMALL(Order_Form!$C:$C,1+($C339))),(VLOOKUP(SMALL(Order_Form!$C:$C,1+($C339)),Order_Form!$B:$Q,3,FALSE)),"")</f>
        <v/>
      </c>
      <c r="E339" s="35" t="str">
        <f>IF(ISNUMBER(SMALL(Order_Form!$C:$C,1+($C339))),(VLOOKUP(SMALL(Order_Form!$C:$C,1+($C339)),Order_Form!$B:$Q,4,FALSE)),"")</f>
        <v/>
      </c>
      <c r="F339" s="35" t="str">
        <f>IF(ISNUMBER(SMALL(Order_Form!$C:$C,1+($C339))),(VLOOKUP(SMALL(Order_Form!$C:$C,1+($C339)),Order_Form!$B:$Q,5,FALSE)),"")</f>
        <v/>
      </c>
      <c r="G339" s="35" t="str">
        <f>IF(ISNUMBER(SMALL(Order_Form!$C:$C,1+($C339))),(VLOOKUP(SMALL(Order_Form!$C:$C,1+($C339)),Order_Form!$B:$Q,6,FALSE)),"")</f>
        <v/>
      </c>
      <c r="H339" s="32" t="str">
        <f>IF(ISNUMBER(SMALL(Order_Form!$C:$C,1+($C339))),(VLOOKUP(SMALL(Order_Form!$C:$C,1+($C339)),Order_Form!$B:$Q,7,FALSE)),"")</f>
        <v/>
      </c>
      <c r="I339" s="15"/>
      <c r="J339" s="15"/>
      <c r="K339" s="35" t="str">
        <f>IF(ISNUMBER(SMALL(Order_Form!$C:$C,1+($C339))),(VLOOKUP(SMALL(Order_Form!$C:$C,1+($C339)),Order_Form!$B:$Q,8,FALSE)),"")</f>
        <v/>
      </c>
      <c r="L339" s="35" t="str">
        <f>IF(ISNUMBER(SMALL(Order_Form!$C:$C,1+($C339))),(VLOOKUP(SMALL(Order_Form!$C:$C,1+($C339)),Order_Form!$B:$Q,9,FALSE)),"")</f>
        <v/>
      </c>
      <c r="M339" s="35" t="str">
        <f>IF(ISNUMBER(SMALL(Order_Form!$C:$C,1+($C339))),(VLOOKUP(SMALL(Order_Form!$C:$C,1+($C339)),Order_Form!$B:$Q,10,FALSE)),"")</f>
        <v/>
      </c>
      <c r="N339" s="35" t="str">
        <f>IF(ISNUMBER(SMALL(Order_Form!$C:$C,1+($C339))),(VLOOKUP(SMALL(Order_Form!$C:$C,1+($C339)),Order_Form!$B:$Q,11,FALSE)),"")</f>
        <v/>
      </c>
      <c r="O339" s="35" t="str">
        <f>IF(ISNUMBER(SMALL(Order_Form!$C:$C,1+($C339))),(VLOOKUP(SMALL(Order_Form!$C:$C,1+($C339)),Order_Form!$B:$Q,12,FALSE)),"")</f>
        <v/>
      </c>
      <c r="P339" s="35" t="str">
        <f>IF(ISNUMBER(SMALL(Order_Form!$C:$C,1+($C339))),(VLOOKUP(SMALL(Order_Form!$C:$C,1+($C339)),Order_Form!$B:$Q,13,FALSE)),"")</f>
        <v/>
      </c>
      <c r="Q339" s="35" t="str">
        <f>IF(ISNUMBER(SMALL(Order_Form!$C:$C,1+($C339))),(VLOOKUP(SMALL(Order_Form!$C:$C,1+($C339)),Order_Form!$B:$Q,14,FALSE)),"")</f>
        <v/>
      </c>
      <c r="R339" s="35" t="str">
        <f>IF(ISNUMBER(SMALL(Order_Form!$C:$C,1+($C339))),(VLOOKUP(SMALL(Order_Form!$C:$C,1+($C339)),Order_Form!$B:$Q,15,FALSE)),"")</f>
        <v/>
      </c>
      <c r="U339" s="14">
        <f t="shared" si="15"/>
        <v>0</v>
      </c>
      <c r="V339" s="14">
        <f t="shared" si="16"/>
        <v>0</v>
      </c>
      <c r="W339" s="14">
        <f t="shared" ref="W339:W402" si="17">IF(OR(AND(K339&gt;0,ISNONTEXT(K339)),K339="Assorted"),1,0)</f>
        <v>0</v>
      </c>
    </row>
    <row r="340" spans="3:23" ht="22.9" customHeight="1" x14ac:dyDescent="0.2">
      <c r="C340" s="14">
        <v>322</v>
      </c>
      <c r="D340" s="15" t="str">
        <f>IF(ISNUMBER(SMALL(Order_Form!$C:$C,1+($C340))),(VLOOKUP(SMALL(Order_Form!$C:$C,1+($C340)),Order_Form!$B:$Q,3,FALSE)),"")</f>
        <v/>
      </c>
      <c r="E340" s="35" t="str">
        <f>IF(ISNUMBER(SMALL(Order_Form!$C:$C,1+($C340))),(VLOOKUP(SMALL(Order_Form!$C:$C,1+($C340)),Order_Form!$B:$Q,4,FALSE)),"")</f>
        <v/>
      </c>
      <c r="F340" s="35" t="str">
        <f>IF(ISNUMBER(SMALL(Order_Form!$C:$C,1+($C340))),(VLOOKUP(SMALL(Order_Form!$C:$C,1+($C340)),Order_Form!$B:$Q,5,FALSE)),"")</f>
        <v/>
      </c>
      <c r="G340" s="35" t="str">
        <f>IF(ISNUMBER(SMALL(Order_Form!$C:$C,1+($C340))),(VLOOKUP(SMALL(Order_Form!$C:$C,1+($C340)),Order_Form!$B:$Q,6,FALSE)),"")</f>
        <v/>
      </c>
      <c r="H340" s="32" t="str">
        <f>IF(ISNUMBER(SMALL(Order_Form!$C:$C,1+($C340))),(VLOOKUP(SMALL(Order_Form!$C:$C,1+($C340)),Order_Form!$B:$Q,7,FALSE)),"")</f>
        <v/>
      </c>
      <c r="I340" s="15"/>
      <c r="J340" s="15"/>
      <c r="K340" s="35" t="str">
        <f>IF(ISNUMBER(SMALL(Order_Form!$C:$C,1+($C340))),(VLOOKUP(SMALL(Order_Form!$C:$C,1+($C340)),Order_Form!$B:$Q,8,FALSE)),"")</f>
        <v/>
      </c>
      <c r="L340" s="35" t="str">
        <f>IF(ISNUMBER(SMALL(Order_Form!$C:$C,1+($C340))),(VLOOKUP(SMALL(Order_Form!$C:$C,1+($C340)),Order_Form!$B:$Q,9,FALSE)),"")</f>
        <v/>
      </c>
      <c r="M340" s="35" t="str">
        <f>IF(ISNUMBER(SMALL(Order_Form!$C:$C,1+($C340))),(VLOOKUP(SMALL(Order_Form!$C:$C,1+($C340)),Order_Form!$B:$Q,10,FALSE)),"")</f>
        <v/>
      </c>
      <c r="N340" s="35" t="str">
        <f>IF(ISNUMBER(SMALL(Order_Form!$C:$C,1+($C340))),(VLOOKUP(SMALL(Order_Form!$C:$C,1+($C340)),Order_Form!$B:$Q,11,FALSE)),"")</f>
        <v/>
      </c>
      <c r="O340" s="35" t="str">
        <f>IF(ISNUMBER(SMALL(Order_Form!$C:$C,1+($C340))),(VLOOKUP(SMALL(Order_Form!$C:$C,1+($C340)),Order_Form!$B:$Q,12,FALSE)),"")</f>
        <v/>
      </c>
      <c r="P340" s="35" t="str">
        <f>IF(ISNUMBER(SMALL(Order_Form!$C:$C,1+($C340))),(VLOOKUP(SMALL(Order_Form!$C:$C,1+($C340)),Order_Form!$B:$Q,13,FALSE)),"")</f>
        <v/>
      </c>
      <c r="Q340" s="35" t="str">
        <f>IF(ISNUMBER(SMALL(Order_Form!$C:$C,1+($C340))),(VLOOKUP(SMALL(Order_Form!$C:$C,1+($C340)),Order_Form!$B:$Q,14,FALSE)),"")</f>
        <v/>
      </c>
      <c r="R340" s="35" t="str">
        <f>IF(ISNUMBER(SMALL(Order_Form!$C:$C,1+($C340))),(VLOOKUP(SMALL(Order_Form!$C:$C,1+($C340)),Order_Form!$B:$Q,15,FALSE)),"")</f>
        <v/>
      </c>
      <c r="U340" s="14">
        <f t="shared" si="15"/>
        <v>0</v>
      </c>
      <c r="V340" s="14">
        <f t="shared" si="16"/>
        <v>0</v>
      </c>
      <c r="W340" s="14">
        <f t="shared" si="17"/>
        <v>0</v>
      </c>
    </row>
    <row r="341" spans="3:23" ht="22.9" customHeight="1" x14ac:dyDescent="0.2">
      <c r="C341" s="14">
        <v>323</v>
      </c>
      <c r="D341" s="15" t="str">
        <f>IF(ISNUMBER(SMALL(Order_Form!$C:$C,1+($C341))),(VLOOKUP(SMALL(Order_Form!$C:$C,1+($C341)),Order_Form!$B:$Q,3,FALSE)),"")</f>
        <v/>
      </c>
      <c r="E341" s="35" t="str">
        <f>IF(ISNUMBER(SMALL(Order_Form!$C:$C,1+($C341))),(VLOOKUP(SMALL(Order_Form!$C:$C,1+($C341)),Order_Form!$B:$Q,4,FALSE)),"")</f>
        <v/>
      </c>
      <c r="F341" s="35" t="str">
        <f>IF(ISNUMBER(SMALL(Order_Form!$C:$C,1+($C341))),(VLOOKUP(SMALL(Order_Form!$C:$C,1+($C341)),Order_Form!$B:$Q,5,FALSE)),"")</f>
        <v/>
      </c>
      <c r="G341" s="35" t="str">
        <f>IF(ISNUMBER(SMALL(Order_Form!$C:$C,1+($C341))),(VLOOKUP(SMALL(Order_Form!$C:$C,1+($C341)),Order_Form!$B:$Q,6,FALSE)),"")</f>
        <v/>
      </c>
      <c r="H341" s="32" t="str">
        <f>IF(ISNUMBER(SMALL(Order_Form!$C:$C,1+($C341))),(VLOOKUP(SMALL(Order_Form!$C:$C,1+($C341)),Order_Form!$B:$Q,7,FALSE)),"")</f>
        <v/>
      </c>
      <c r="I341" s="15"/>
      <c r="J341" s="15"/>
      <c r="K341" s="35" t="str">
        <f>IF(ISNUMBER(SMALL(Order_Form!$C:$C,1+($C341))),(VLOOKUP(SMALL(Order_Form!$C:$C,1+($C341)),Order_Form!$B:$Q,8,FALSE)),"")</f>
        <v/>
      </c>
      <c r="L341" s="35" t="str">
        <f>IF(ISNUMBER(SMALL(Order_Form!$C:$C,1+($C341))),(VLOOKUP(SMALL(Order_Form!$C:$C,1+($C341)),Order_Form!$B:$Q,9,FALSE)),"")</f>
        <v/>
      </c>
      <c r="M341" s="35" t="str">
        <f>IF(ISNUMBER(SMALL(Order_Form!$C:$C,1+($C341))),(VLOOKUP(SMALL(Order_Form!$C:$C,1+($C341)),Order_Form!$B:$Q,10,FALSE)),"")</f>
        <v/>
      </c>
      <c r="N341" s="35" t="str">
        <f>IF(ISNUMBER(SMALL(Order_Form!$C:$C,1+($C341))),(VLOOKUP(SMALL(Order_Form!$C:$C,1+($C341)),Order_Form!$B:$Q,11,FALSE)),"")</f>
        <v/>
      </c>
      <c r="O341" s="35" t="str">
        <f>IF(ISNUMBER(SMALL(Order_Form!$C:$C,1+($C341))),(VLOOKUP(SMALL(Order_Form!$C:$C,1+($C341)),Order_Form!$B:$Q,12,FALSE)),"")</f>
        <v/>
      </c>
      <c r="P341" s="35" t="str">
        <f>IF(ISNUMBER(SMALL(Order_Form!$C:$C,1+($C341))),(VLOOKUP(SMALL(Order_Form!$C:$C,1+($C341)),Order_Form!$B:$Q,13,FALSE)),"")</f>
        <v/>
      </c>
      <c r="Q341" s="35" t="str">
        <f>IF(ISNUMBER(SMALL(Order_Form!$C:$C,1+($C341))),(VLOOKUP(SMALL(Order_Form!$C:$C,1+($C341)),Order_Form!$B:$Q,14,FALSE)),"")</f>
        <v/>
      </c>
      <c r="R341" s="35" t="str">
        <f>IF(ISNUMBER(SMALL(Order_Form!$C:$C,1+($C341))),(VLOOKUP(SMALL(Order_Form!$C:$C,1+($C341)),Order_Form!$B:$Q,15,FALSE)),"")</f>
        <v/>
      </c>
      <c r="U341" s="14">
        <f t="shared" si="15"/>
        <v>0</v>
      </c>
      <c r="V341" s="14">
        <f t="shared" si="16"/>
        <v>0</v>
      </c>
      <c r="W341" s="14">
        <f t="shared" si="17"/>
        <v>0</v>
      </c>
    </row>
    <row r="342" spans="3:23" ht="22.9" customHeight="1" x14ac:dyDescent="0.2">
      <c r="C342" s="14">
        <v>324</v>
      </c>
      <c r="D342" s="15" t="str">
        <f>IF(ISNUMBER(SMALL(Order_Form!$C:$C,1+($C342))),(VLOOKUP(SMALL(Order_Form!$C:$C,1+($C342)),Order_Form!$B:$Q,3,FALSE)),"")</f>
        <v/>
      </c>
      <c r="E342" s="35" t="str">
        <f>IF(ISNUMBER(SMALL(Order_Form!$C:$C,1+($C342))),(VLOOKUP(SMALL(Order_Form!$C:$C,1+($C342)),Order_Form!$B:$Q,4,FALSE)),"")</f>
        <v/>
      </c>
      <c r="F342" s="35" t="str">
        <f>IF(ISNUMBER(SMALL(Order_Form!$C:$C,1+($C342))),(VLOOKUP(SMALL(Order_Form!$C:$C,1+($C342)),Order_Form!$B:$Q,5,FALSE)),"")</f>
        <v/>
      </c>
      <c r="G342" s="35" t="str">
        <f>IF(ISNUMBER(SMALL(Order_Form!$C:$C,1+($C342))),(VLOOKUP(SMALL(Order_Form!$C:$C,1+($C342)),Order_Form!$B:$Q,6,FALSE)),"")</f>
        <v/>
      </c>
      <c r="H342" s="32" t="str">
        <f>IF(ISNUMBER(SMALL(Order_Form!$C:$C,1+($C342))),(VLOOKUP(SMALL(Order_Form!$C:$C,1+($C342)),Order_Form!$B:$Q,7,FALSE)),"")</f>
        <v/>
      </c>
      <c r="I342" s="15"/>
      <c r="J342" s="15"/>
      <c r="K342" s="35" t="str">
        <f>IF(ISNUMBER(SMALL(Order_Form!$C:$C,1+($C342))),(VLOOKUP(SMALL(Order_Form!$C:$C,1+($C342)),Order_Form!$B:$Q,8,FALSE)),"")</f>
        <v/>
      </c>
      <c r="L342" s="35" t="str">
        <f>IF(ISNUMBER(SMALL(Order_Form!$C:$C,1+($C342))),(VLOOKUP(SMALL(Order_Form!$C:$C,1+($C342)),Order_Form!$B:$Q,9,FALSE)),"")</f>
        <v/>
      </c>
      <c r="M342" s="35" t="str">
        <f>IF(ISNUMBER(SMALL(Order_Form!$C:$C,1+($C342))),(VLOOKUP(SMALL(Order_Form!$C:$C,1+($C342)),Order_Form!$B:$Q,10,FALSE)),"")</f>
        <v/>
      </c>
      <c r="N342" s="35" t="str">
        <f>IF(ISNUMBER(SMALL(Order_Form!$C:$C,1+($C342))),(VLOOKUP(SMALL(Order_Form!$C:$C,1+($C342)),Order_Form!$B:$Q,11,FALSE)),"")</f>
        <v/>
      </c>
      <c r="O342" s="35" t="str">
        <f>IF(ISNUMBER(SMALL(Order_Form!$C:$C,1+($C342))),(VLOOKUP(SMALL(Order_Form!$C:$C,1+($C342)),Order_Form!$B:$Q,12,FALSE)),"")</f>
        <v/>
      </c>
      <c r="P342" s="35" t="str">
        <f>IF(ISNUMBER(SMALL(Order_Form!$C:$C,1+($C342))),(VLOOKUP(SMALL(Order_Form!$C:$C,1+($C342)),Order_Form!$B:$Q,13,FALSE)),"")</f>
        <v/>
      </c>
      <c r="Q342" s="35" t="str">
        <f>IF(ISNUMBER(SMALL(Order_Form!$C:$C,1+($C342))),(VLOOKUP(SMALL(Order_Form!$C:$C,1+($C342)),Order_Form!$B:$Q,14,FALSE)),"")</f>
        <v/>
      </c>
      <c r="R342" s="35" t="str">
        <f>IF(ISNUMBER(SMALL(Order_Form!$C:$C,1+($C342))),(VLOOKUP(SMALL(Order_Form!$C:$C,1+($C342)),Order_Form!$B:$Q,15,FALSE)),"")</f>
        <v/>
      </c>
      <c r="U342" s="14">
        <f t="shared" si="15"/>
        <v>0</v>
      </c>
      <c r="V342" s="14">
        <f t="shared" si="16"/>
        <v>0</v>
      </c>
      <c r="W342" s="14">
        <f t="shared" si="17"/>
        <v>0</v>
      </c>
    </row>
    <row r="343" spans="3:23" ht="22.9" customHeight="1" x14ac:dyDescent="0.2">
      <c r="C343" s="14">
        <v>325</v>
      </c>
      <c r="D343" s="15" t="str">
        <f>IF(ISNUMBER(SMALL(Order_Form!$C:$C,1+($C343))),(VLOOKUP(SMALL(Order_Form!$C:$C,1+($C343)),Order_Form!$B:$Q,3,FALSE)),"")</f>
        <v/>
      </c>
      <c r="E343" s="35" t="str">
        <f>IF(ISNUMBER(SMALL(Order_Form!$C:$C,1+($C343))),(VLOOKUP(SMALL(Order_Form!$C:$C,1+($C343)),Order_Form!$B:$Q,4,FALSE)),"")</f>
        <v/>
      </c>
      <c r="F343" s="35" t="str">
        <f>IF(ISNUMBER(SMALL(Order_Form!$C:$C,1+($C343))),(VLOOKUP(SMALL(Order_Form!$C:$C,1+($C343)),Order_Form!$B:$Q,5,FALSE)),"")</f>
        <v/>
      </c>
      <c r="G343" s="35" t="str">
        <f>IF(ISNUMBER(SMALL(Order_Form!$C:$C,1+($C343))),(VLOOKUP(SMALL(Order_Form!$C:$C,1+($C343)),Order_Form!$B:$Q,6,FALSE)),"")</f>
        <v/>
      </c>
      <c r="H343" s="32" t="str">
        <f>IF(ISNUMBER(SMALL(Order_Form!$C:$C,1+($C343))),(VLOOKUP(SMALL(Order_Form!$C:$C,1+($C343)),Order_Form!$B:$Q,7,FALSE)),"")</f>
        <v/>
      </c>
      <c r="I343" s="15"/>
      <c r="J343" s="15"/>
      <c r="K343" s="35" t="str">
        <f>IF(ISNUMBER(SMALL(Order_Form!$C:$C,1+($C343))),(VLOOKUP(SMALL(Order_Form!$C:$C,1+($C343)),Order_Form!$B:$Q,8,FALSE)),"")</f>
        <v/>
      </c>
      <c r="L343" s="35" t="str">
        <f>IF(ISNUMBER(SMALL(Order_Form!$C:$C,1+($C343))),(VLOOKUP(SMALL(Order_Form!$C:$C,1+($C343)),Order_Form!$B:$Q,9,FALSE)),"")</f>
        <v/>
      </c>
      <c r="M343" s="35" t="str">
        <f>IF(ISNUMBER(SMALL(Order_Form!$C:$C,1+($C343))),(VLOOKUP(SMALL(Order_Form!$C:$C,1+($C343)),Order_Form!$B:$Q,10,FALSE)),"")</f>
        <v/>
      </c>
      <c r="N343" s="35" t="str">
        <f>IF(ISNUMBER(SMALL(Order_Form!$C:$C,1+($C343))),(VLOOKUP(SMALL(Order_Form!$C:$C,1+($C343)),Order_Form!$B:$Q,11,FALSE)),"")</f>
        <v/>
      </c>
      <c r="O343" s="35" t="str">
        <f>IF(ISNUMBER(SMALL(Order_Form!$C:$C,1+($C343))),(VLOOKUP(SMALL(Order_Form!$C:$C,1+($C343)),Order_Form!$B:$Q,12,FALSE)),"")</f>
        <v/>
      </c>
      <c r="P343" s="35" t="str">
        <f>IF(ISNUMBER(SMALL(Order_Form!$C:$C,1+($C343))),(VLOOKUP(SMALL(Order_Form!$C:$C,1+($C343)),Order_Form!$B:$Q,13,FALSE)),"")</f>
        <v/>
      </c>
      <c r="Q343" s="35" t="str">
        <f>IF(ISNUMBER(SMALL(Order_Form!$C:$C,1+($C343))),(VLOOKUP(SMALL(Order_Form!$C:$C,1+($C343)),Order_Form!$B:$Q,14,FALSE)),"")</f>
        <v/>
      </c>
      <c r="R343" s="35" t="str">
        <f>IF(ISNUMBER(SMALL(Order_Form!$C:$C,1+($C343))),(VLOOKUP(SMALL(Order_Form!$C:$C,1+($C343)),Order_Form!$B:$Q,15,FALSE)),"")</f>
        <v/>
      </c>
      <c r="U343" s="14">
        <f t="shared" si="15"/>
        <v>0</v>
      </c>
      <c r="V343" s="14">
        <f t="shared" si="16"/>
        <v>0</v>
      </c>
      <c r="W343" s="14">
        <f t="shared" si="17"/>
        <v>0</v>
      </c>
    </row>
    <row r="344" spans="3:23" ht="22.9" customHeight="1" x14ac:dyDescent="0.2">
      <c r="C344" s="14">
        <v>326</v>
      </c>
      <c r="D344" s="15" t="str">
        <f>IF(ISNUMBER(SMALL(Order_Form!$C:$C,1+($C344))),(VLOOKUP(SMALL(Order_Form!$C:$C,1+($C344)),Order_Form!$B:$Q,3,FALSE)),"")</f>
        <v/>
      </c>
      <c r="E344" s="35" t="str">
        <f>IF(ISNUMBER(SMALL(Order_Form!$C:$C,1+($C344))),(VLOOKUP(SMALL(Order_Form!$C:$C,1+($C344)),Order_Form!$B:$Q,4,FALSE)),"")</f>
        <v/>
      </c>
      <c r="F344" s="35" t="str">
        <f>IF(ISNUMBER(SMALL(Order_Form!$C:$C,1+($C344))),(VLOOKUP(SMALL(Order_Form!$C:$C,1+($C344)),Order_Form!$B:$Q,5,FALSE)),"")</f>
        <v/>
      </c>
      <c r="G344" s="35" t="str">
        <f>IF(ISNUMBER(SMALL(Order_Form!$C:$C,1+($C344))),(VLOOKUP(SMALL(Order_Form!$C:$C,1+($C344)),Order_Form!$B:$Q,6,FALSE)),"")</f>
        <v/>
      </c>
      <c r="H344" s="32" t="str">
        <f>IF(ISNUMBER(SMALL(Order_Form!$C:$C,1+($C344))),(VLOOKUP(SMALL(Order_Form!$C:$C,1+($C344)),Order_Form!$B:$Q,7,FALSE)),"")</f>
        <v/>
      </c>
      <c r="I344" s="15"/>
      <c r="J344" s="15"/>
      <c r="K344" s="35" t="str">
        <f>IF(ISNUMBER(SMALL(Order_Form!$C:$C,1+($C344))),(VLOOKUP(SMALL(Order_Form!$C:$C,1+($C344)),Order_Form!$B:$Q,8,FALSE)),"")</f>
        <v/>
      </c>
      <c r="L344" s="35" t="str">
        <f>IF(ISNUMBER(SMALL(Order_Form!$C:$C,1+($C344))),(VLOOKUP(SMALL(Order_Form!$C:$C,1+($C344)),Order_Form!$B:$Q,9,FALSE)),"")</f>
        <v/>
      </c>
      <c r="M344" s="35" t="str">
        <f>IF(ISNUMBER(SMALL(Order_Form!$C:$C,1+($C344))),(VLOOKUP(SMALL(Order_Form!$C:$C,1+($C344)),Order_Form!$B:$Q,10,FALSE)),"")</f>
        <v/>
      </c>
      <c r="N344" s="35" t="str">
        <f>IF(ISNUMBER(SMALL(Order_Form!$C:$C,1+($C344))),(VLOOKUP(SMALL(Order_Form!$C:$C,1+($C344)),Order_Form!$B:$Q,11,FALSE)),"")</f>
        <v/>
      </c>
      <c r="O344" s="35" t="str">
        <f>IF(ISNUMBER(SMALL(Order_Form!$C:$C,1+($C344))),(VLOOKUP(SMALL(Order_Form!$C:$C,1+($C344)),Order_Form!$B:$Q,12,FALSE)),"")</f>
        <v/>
      </c>
      <c r="P344" s="35" t="str">
        <f>IF(ISNUMBER(SMALL(Order_Form!$C:$C,1+($C344))),(VLOOKUP(SMALL(Order_Form!$C:$C,1+($C344)),Order_Form!$B:$Q,13,FALSE)),"")</f>
        <v/>
      </c>
      <c r="Q344" s="35" t="str">
        <f>IF(ISNUMBER(SMALL(Order_Form!$C:$C,1+($C344))),(VLOOKUP(SMALL(Order_Form!$C:$C,1+($C344)),Order_Form!$B:$Q,14,FALSE)),"")</f>
        <v/>
      </c>
      <c r="R344" s="35" t="str">
        <f>IF(ISNUMBER(SMALL(Order_Form!$C:$C,1+($C344))),(VLOOKUP(SMALL(Order_Form!$C:$C,1+($C344)),Order_Form!$B:$Q,15,FALSE)),"")</f>
        <v/>
      </c>
      <c r="U344" s="14">
        <f t="shared" si="15"/>
        <v>0</v>
      </c>
      <c r="V344" s="14">
        <f t="shared" si="16"/>
        <v>0</v>
      </c>
      <c r="W344" s="14">
        <f t="shared" si="17"/>
        <v>0</v>
      </c>
    </row>
    <row r="345" spans="3:23" ht="22.9" customHeight="1" x14ac:dyDescent="0.2">
      <c r="C345" s="14">
        <v>327</v>
      </c>
      <c r="D345" s="15" t="str">
        <f>IF(ISNUMBER(SMALL(Order_Form!$C:$C,1+($C345))),(VLOOKUP(SMALL(Order_Form!$C:$C,1+($C345)),Order_Form!$B:$Q,3,FALSE)),"")</f>
        <v/>
      </c>
      <c r="E345" s="35" t="str">
        <f>IF(ISNUMBER(SMALL(Order_Form!$C:$C,1+($C345))),(VLOOKUP(SMALL(Order_Form!$C:$C,1+($C345)),Order_Form!$B:$Q,4,FALSE)),"")</f>
        <v/>
      </c>
      <c r="F345" s="35" t="str">
        <f>IF(ISNUMBER(SMALL(Order_Form!$C:$C,1+($C345))),(VLOOKUP(SMALL(Order_Form!$C:$C,1+($C345)),Order_Form!$B:$Q,5,FALSE)),"")</f>
        <v/>
      </c>
      <c r="G345" s="35" t="str">
        <f>IF(ISNUMBER(SMALL(Order_Form!$C:$C,1+($C345))),(VLOOKUP(SMALL(Order_Form!$C:$C,1+($C345)),Order_Form!$B:$Q,6,FALSE)),"")</f>
        <v/>
      </c>
      <c r="H345" s="32" t="str">
        <f>IF(ISNUMBER(SMALL(Order_Form!$C:$C,1+($C345))),(VLOOKUP(SMALL(Order_Form!$C:$C,1+($C345)),Order_Form!$B:$Q,7,FALSE)),"")</f>
        <v/>
      </c>
      <c r="I345" s="15"/>
      <c r="J345" s="15"/>
      <c r="K345" s="35" t="str">
        <f>IF(ISNUMBER(SMALL(Order_Form!$C:$C,1+($C345))),(VLOOKUP(SMALL(Order_Form!$C:$C,1+($C345)),Order_Form!$B:$Q,8,FALSE)),"")</f>
        <v/>
      </c>
      <c r="L345" s="35" t="str">
        <f>IF(ISNUMBER(SMALL(Order_Form!$C:$C,1+($C345))),(VLOOKUP(SMALL(Order_Form!$C:$C,1+($C345)),Order_Form!$B:$Q,9,FALSE)),"")</f>
        <v/>
      </c>
      <c r="M345" s="35" t="str">
        <f>IF(ISNUMBER(SMALL(Order_Form!$C:$C,1+($C345))),(VLOOKUP(SMALL(Order_Form!$C:$C,1+($C345)),Order_Form!$B:$Q,10,FALSE)),"")</f>
        <v/>
      </c>
      <c r="N345" s="35" t="str">
        <f>IF(ISNUMBER(SMALL(Order_Form!$C:$C,1+($C345))),(VLOOKUP(SMALL(Order_Form!$C:$C,1+($C345)),Order_Form!$B:$Q,11,FALSE)),"")</f>
        <v/>
      </c>
      <c r="O345" s="35" t="str">
        <f>IF(ISNUMBER(SMALL(Order_Form!$C:$C,1+($C345))),(VLOOKUP(SMALL(Order_Form!$C:$C,1+($C345)),Order_Form!$B:$Q,12,FALSE)),"")</f>
        <v/>
      </c>
      <c r="P345" s="35" t="str">
        <f>IF(ISNUMBER(SMALL(Order_Form!$C:$C,1+($C345))),(VLOOKUP(SMALL(Order_Form!$C:$C,1+($C345)),Order_Form!$B:$Q,13,FALSE)),"")</f>
        <v/>
      </c>
      <c r="Q345" s="35" t="str">
        <f>IF(ISNUMBER(SMALL(Order_Form!$C:$C,1+($C345))),(VLOOKUP(SMALL(Order_Form!$C:$C,1+($C345)),Order_Form!$B:$Q,14,FALSE)),"")</f>
        <v/>
      </c>
      <c r="R345" s="35" t="str">
        <f>IF(ISNUMBER(SMALL(Order_Form!$C:$C,1+($C345))),(VLOOKUP(SMALL(Order_Form!$C:$C,1+($C345)),Order_Form!$B:$Q,15,FALSE)),"")</f>
        <v/>
      </c>
      <c r="U345" s="14">
        <f t="shared" si="15"/>
        <v>0</v>
      </c>
      <c r="V345" s="14">
        <f t="shared" si="16"/>
        <v>0</v>
      </c>
      <c r="W345" s="14">
        <f t="shared" si="17"/>
        <v>0</v>
      </c>
    </row>
    <row r="346" spans="3:23" ht="22.9" customHeight="1" x14ac:dyDescent="0.2">
      <c r="C346" s="14">
        <v>328</v>
      </c>
      <c r="D346" s="15" t="str">
        <f>IF(ISNUMBER(SMALL(Order_Form!$C:$C,1+($C346))),(VLOOKUP(SMALL(Order_Form!$C:$C,1+($C346)),Order_Form!$B:$Q,3,FALSE)),"")</f>
        <v/>
      </c>
      <c r="E346" s="35" t="str">
        <f>IF(ISNUMBER(SMALL(Order_Form!$C:$C,1+($C346))),(VLOOKUP(SMALL(Order_Form!$C:$C,1+($C346)),Order_Form!$B:$Q,4,FALSE)),"")</f>
        <v/>
      </c>
      <c r="F346" s="35" t="str">
        <f>IF(ISNUMBER(SMALL(Order_Form!$C:$C,1+($C346))),(VLOOKUP(SMALL(Order_Form!$C:$C,1+($C346)),Order_Form!$B:$Q,5,FALSE)),"")</f>
        <v/>
      </c>
      <c r="G346" s="35" t="str">
        <f>IF(ISNUMBER(SMALL(Order_Form!$C:$C,1+($C346))),(VLOOKUP(SMALL(Order_Form!$C:$C,1+($C346)),Order_Form!$B:$Q,6,FALSE)),"")</f>
        <v/>
      </c>
      <c r="H346" s="32" t="str">
        <f>IF(ISNUMBER(SMALL(Order_Form!$C:$C,1+($C346))),(VLOOKUP(SMALL(Order_Form!$C:$C,1+($C346)),Order_Form!$B:$Q,7,FALSE)),"")</f>
        <v/>
      </c>
      <c r="I346" s="15"/>
      <c r="J346" s="15"/>
      <c r="K346" s="35" t="str">
        <f>IF(ISNUMBER(SMALL(Order_Form!$C:$C,1+($C346))),(VLOOKUP(SMALL(Order_Form!$C:$C,1+($C346)),Order_Form!$B:$Q,8,FALSE)),"")</f>
        <v/>
      </c>
      <c r="L346" s="35" t="str">
        <f>IF(ISNUMBER(SMALL(Order_Form!$C:$C,1+($C346))),(VLOOKUP(SMALL(Order_Form!$C:$C,1+($C346)),Order_Form!$B:$Q,9,FALSE)),"")</f>
        <v/>
      </c>
      <c r="M346" s="35" t="str">
        <f>IF(ISNUMBER(SMALL(Order_Form!$C:$C,1+($C346))),(VLOOKUP(SMALL(Order_Form!$C:$C,1+($C346)),Order_Form!$B:$Q,10,FALSE)),"")</f>
        <v/>
      </c>
      <c r="N346" s="35" t="str">
        <f>IF(ISNUMBER(SMALL(Order_Form!$C:$C,1+($C346))),(VLOOKUP(SMALL(Order_Form!$C:$C,1+($C346)),Order_Form!$B:$Q,11,FALSE)),"")</f>
        <v/>
      </c>
      <c r="O346" s="35" t="str">
        <f>IF(ISNUMBER(SMALL(Order_Form!$C:$C,1+($C346))),(VLOOKUP(SMALL(Order_Form!$C:$C,1+($C346)),Order_Form!$B:$Q,12,FALSE)),"")</f>
        <v/>
      </c>
      <c r="P346" s="35" t="str">
        <f>IF(ISNUMBER(SMALL(Order_Form!$C:$C,1+($C346))),(VLOOKUP(SMALL(Order_Form!$C:$C,1+($C346)),Order_Form!$B:$Q,13,FALSE)),"")</f>
        <v/>
      </c>
      <c r="Q346" s="35" t="str">
        <f>IF(ISNUMBER(SMALL(Order_Form!$C:$C,1+($C346))),(VLOOKUP(SMALL(Order_Form!$C:$C,1+($C346)),Order_Form!$B:$Q,14,FALSE)),"")</f>
        <v/>
      </c>
      <c r="R346" s="35" t="str">
        <f>IF(ISNUMBER(SMALL(Order_Form!$C:$C,1+($C346))),(VLOOKUP(SMALL(Order_Form!$C:$C,1+($C346)),Order_Form!$B:$Q,15,FALSE)),"")</f>
        <v/>
      </c>
      <c r="U346" s="14">
        <f t="shared" si="15"/>
        <v>0</v>
      </c>
      <c r="V346" s="14">
        <f t="shared" si="16"/>
        <v>0</v>
      </c>
      <c r="W346" s="14">
        <f t="shared" si="17"/>
        <v>0</v>
      </c>
    </row>
    <row r="347" spans="3:23" ht="22.9" customHeight="1" x14ac:dyDescent="0.2">
      <c r="C347" s="14">
        <v>329</v>
      </c>
      <c r="D347" s="15" t="str">
        <f>IF(ISNUMBER(SMALL(Order_Form!$C:$C,1+($C347))),(VLOOKUP(SMALL(Order_Form!$C:$C,1+($C347)),Order_Form!$B:$Q,3,FALSE)),"")</f>
        <v/>
      </c>
      <c r="E347" s="35" t="str">
        <f>IF(ISNUMBER(SMALL(Order_Form!$C:$C,1+($C347))),(VLOOKUP(SMALL(Order_Form!$C:$C,1+($C347)),Order_Form!$B:$Q,4,FALSE)),"")</f>
        <v/>
      </c>
      <c r="F347" s="35" t="str">
        <f>IF(ISNUMBER(SMALL(Order_Form!$C:$C,1+($C347))),(VLOOKUP(SMALL(Order_Form!$C:$C,1+($C347)),Order_Form!$B:$Q,5,FALSE)),"")</f>
        <v/>
      </c>
      <c r="G347" s="35" t="str">
        <f>IF(ISNUMBER(SMALL(Order_Form!$C:$C,1+($C347))),(VLOOKUP(SMALL(Order_Form!$C:$C,1+($C347)),Order_Form!$B:$Q,6,FALSE)),"")</f>
        <v/>
      </c>
      <c r="H347" s="32" t="str">
        <f>IF(ISNUMBER(SMALL(Order_Form!$C:$C,1+($C347))),(VLOOKUP(SMALL(Order_Form!$C:$C,1+($C347)),Order_Form!$B:$Q,7,FALSE)),"")</f>
        <v/>
      </c>
      <c r="I347" s="15"/>
      <c r="J347" s="15"/>
      <c r="K347" s="35" t="str">
        <f>IF(ISNUMBER(SMALL(Order_Form!$C:$C,1+($C347))),(VLOOKUP(SMALL(Order_Form!$C:$C,1+($C347)),Order_Form!$B:$Q,8,FALSE)),"")</f>
        <v/>
      </c>
      <c r="L347" s="35" t="str">
        <f>IF(ISNUMBER(SMALL(Order_Form!$C:$C,1+($C347))),(VLOOKUP(SMALL(Order_Form!$C:$C,1+($C347)),Order_Form!$B:$Q,9,FALSE)),"")</f>
        <v/>
      </c>
      <c r="M347" s="35" t="str">
        <f>IF(ISNUMBER(SMALL(Order_Form!$C:$C,1+($C347))),(VLOOKUP(SMALL(Order_Form!$C:$C,1+($C347)),Order_Form!$B:$Q,10,FALSE)),"")</f>
        <v/>
      </c>
      <c r="N347" s="35" t="str">
        <f>IF(ISNUMBER(SMALL(Order_Form!$C:$C,1+($C347))),(VLOOKUP(SMALL(Order_Form!$C:$C,1+($C347)),Order_Form!$B:$Q,11,FALSE)),"")</f>
        <v/>
      </c>
      <c r="O347" s="35" t="str">
        <f>IF(ISNUMBER(SMALL(Order_Form!$C:$C,1+($C347))),(VLOOKUP(SMALL(Order_Form!$C:$C,1+($C347)),Order_Form!$B:$Q,12,FALSE)),"")</f>
        <v/>
      </c>
      <c r="P347" s="35" t="str">
        <f>IF(ISNUMBER(SMALL(Order_Form!$C:$C,1+($C347))),(VLOOKUP(SMALL(Order_Form!$C:$C,1+($C347)),Order_Form!$B:$Q,13,FALSE)),"")</f>
        <v/>
      </c>
      <c r="Q347" s="35" t="str">
        <f>IF(ISNUMBER(SMALL(Order_Form!$C:$C,1+($C347))),(VLOOKUP(SMALL(Order_Form!$C:$C,1+($C347)),Order_Form!$B:$Q,14,FALSE)),"")</f>
        <v/>
      </c>
      <c r="R347" s="35" t="str">
        <f>IF(ISNUMBER(SMALL(Order_Form!$C:$C,1+($C347))),(VLOOKUP(SMALL(Order_Form!$C:$C,1+($C347)),Order_Form!$B:$Q,15,FALSE)),"")</f>
        <v/>
      </c>
      <c r="U347" s="14">
        <f t="shared" si="15"/>
        <v>0</v>
      </c>
      <c r="V347" s="14">
        <f t="shared" si="16"/>
        <v>0</v>
      </c>
      <c r="W347" s="14">
        <f t="shared" si="17"/>
        <v>0</v>
      </c>
    </row>
    <row r="348" spans="3:23" ht="22.9" customHeight="1" x14ac:dyDescent="0.2">
      <c r="C348" s="14">
        <v>330</v>
      </c>
      <c r="D348" s="15" t="str">
        <f>IF(ISNUMBER(SMALL(Order_Form!$C:$C,1+($C348))),(VLOOKUP(SMALL(Order_Form!$C:$C,1+($C348)),Order_Form!$B:$Q,3,FALSE)),"")</f>
        <v/>
      </c>
      <c r="E348" s="35" t="str">
        <f>IF(ISNUMBER(SMALL(Order_Form!$C:$C,1+($C348))),(VLOOKUP(SMALL(Order_Form!$C:$C,1+($C348)),Order_Form!$B:$Q,4,FALSE)),"")</f>
        <v/>
      </c>
      <c r="F348" s="35" t="str">
        <f>IF(ISNUMBER(SMALL(Order_Form!$C:$C,1+($C348))),(VLOOKUP(SMALL(Order_Form!$C:$C,1+($C348)),Order_Form!$B:$Q,5,FALSE)),"")</f>
        <v/>
      </c>
      <c r="G348" s="35" t="str">
        <f>IF(ISNUMBER(SMALL(Order_Form!$C:$C,1+($C348))),(VLOOKUP(SMALL(Order_Form!$C:$C,1+($C348)),Order_Form!$B:$Q,6,FALSE)),"")</f>
        <v/>
      </c>
      <c r="H348" s="32" t="str">
        <f>IF(ISNUMBER(SMALL(Order_Form!$C:$C,1+($C348))),(VLOOKUP(SMALL(Order_Form!$C:$C,1+($C348)),Order_Form!$B:$Q,7,FALSE)),"")</f>
        <v/>
      </c>
      <c r="I348" s="15"/>
      <c r="J348" s="15"/>
      <c r="K348" s="35" t="str">
        <f>IF(ISNUMBER(SMALL(Order_Form!$C:$C,1+($C348))),(VLOOKUP(SMALL(Order_Form!$C:$C,1+($C348)),Order_Form!$B:$Q,8,FALSE)),"")</f>
        <v/>
      </c>
      <c r="L348" s="35" t="str">
        <f>IF(ISNUMBER(SMALL(Order_Form!$C:$C,1+($C348))),(VLOOKUP(SMALL(Order_Form!$C:$C,1+($C348)),Order_Form!$B:$Q,9,FALSE)),"")</f>
        <v/>
      </c>
      <c r="M348" s="35" t="str">
        <f>IF(ISNUMBER(SMALL(Order_Form!$C:$C,1+($C348))),(VLOOKUP(SMALL(Order_Form!$C:$C,1+($C348)),Order_Form!$B:$Q,10,FALSE)),"")</f>
        <v/>
      </c>
      <c r="N348" s="35" t="str">
        <f>IF(ISNUMBER(SMALL(Order_Form!$C:$C,1+($C348))),(VLOOKUP(SMALL(Order_Form!$C:$C,1+($C348)),Order_Form!$B:$Q,11,FALSE)),"")</f>
        <v/>
      </c>
      <c r="O348" s="35" t="str">
        <f>IF(ISNUMBER(SMALL(Order_Form!$C:$C,1+($C348))),(VLOOKUP(SMALL(Order_Form!$C:$C,1+($C348)),Order_Form!$B:$Q,12,FALSE)),"")</f>
        <v/>
      </c>
      <c r="P348" s="35" t="str">
        <f>IF(ISNUMBER(SMALL(Order_Form!$C:$C,1+($C348))),(VLOOKUP(SMALL(Order_Form!$C:$C,1+($C348)),Order_Form!$B:$Q,13,FALSE)),"")</f>
        <v/>
      </c>
      <c r="Q348" s="35" t="str">
        <f>IF(ISNUMBER(SMALL(Order_Form!$C:$C,1+($C348))),(VLOOKUP(SMALL(Order_Form!$C:$C,1+($C348)),Order_Form!$B:$Q,14,FALSE)),"")</f>
        <v/>
      </c>
      <c r="R348" s="35" t="str">
        <f>IF(ISNUMBER(SMALL(Order_Form!$C:$C,1+($C348))),(VLOOKUP(SMALL(Order_Form!$C:$C,1+($C348)),Order_Form!$B:$Q,15,FALSE)),"")</f>
        <v/>
      </c>
      <c r="U348" s="14">
        <f t="shared" si="15"/>
        <v>0</v>
      </c>
      <c r="V348" s="14">
        <f t="shared" si="16"/>
        <v>0</v>
      </c>
      <c r="W348" s="14">
        <f t="shared" si="17"/>
        <v>0</v>
      </c>
    </row>
    <row r="349" spans="3:23" ht="22.9" customHeight="1" x14ac:dyDescent="0.2">
      <c r="C349" s="14">
        <v>331</v>
      </c>
      <c r="D349" s="15" t="str">
        <f>IF(ISNUMBER(SMALL(Order_Form!$C:$C,1+($C349))),(VLOOKUP(SMALL(Order_Form!$C:$C,1+($C349)),Order_Form!$B:$Q,3,FALSE)),"")</f>
        <v/>
      </c>
      <c r="E349" s="35" t="str">
        <f>IF(ISNUMBER(SMALL(Order_Form!$C:$C,1+($C349))),(VLOOKUP(SMALL(Order_Form!$C:$C,1+($C349)),Order_Form!$B:$Q,4,FALSE)),"")</f>
        <v/>
      </c>
      <c r="F349" s="35" t="str">
        <f>IF(ISNUMBER(SMALL(Order_Form!$C:$C,1+($C349))),(VLOOKUP(SMALL(Order_Form!$C:$C,1+($C349)),Order_Form!$B:$Q,5,FALSE)),"")</f>
        <v/>
      </c>
      <c r="G349" s="35" t="str">
        <f>IF(ISNUMBER(SMALL(Order_Form!$C:$C,1+($C349))),(VLOOKUP(SMALL(Order_Form!$C:$C,1+($C349)),Order_Form!$B:$Q,6,FALSE)),"")</f>
        <v/>
      </c>
      <c r="H349" s="32" t="str">
        <f>IF(ISNUMBER(SMALL(Order_Form!$C:$C,1+($C349))),(VLOOKUP(SMALL(Order_Form!$C:$C,1+($C349)),Order_Form!$B:$Q,7,FALSE)),"")</f>
        <v/>
      </c>
      <c r="I349" s="15"/>
      <c r="J349" s="15"/>
      <c r="K349" s="35" t="str">
        <f>IF(ISNUMBER(SMALL(Order_Form!$C:$C,1+($C349))),(VLOOKUP(SMALL(Order_Form!$C:$C,1+($C349)),Order_Form!$B:$Q,8,FALSE)),"")</f>
        <v/>
      </c>
      <c r="L349" s="35" t="str">
        <f>IF(ISNUMBER(SMALL(Order_Form!$C:$C,1+($C349))),(VLOOKUP(SMALL(Order_Form!$C:$C,1+($C349)),Order_Form!$B:$Q,9,FALSE)),"")</f>
        <v/>
      </c>
      <c r="M349" s="35" t="str">
        <f>IF(ISNUMBER(SMALL(Order_Form!$C:$C,1+($C349))),(VLOOKUP(SMALL(Order_Form!$C:$C,1+($C349)),Order_Form!$B:$Q,10,FALSE)),"")</f>
        <v/>
      </c>
      <c r="N349" s="35" t="str">
        <f>IF(ISNUMBER(SMALL(Order_Form!$C:$C,1+($C349))),(VLOOKUP(SMALL(Order_Form!$C:$C,1+($C349)),Order_Form!$B:$Q,11,FALSE)),"")</f>
        <v/>
      </c>
      <c r="O349" s="35" t="str">
        <f>IF(ISNUMBER(SMALL(Order_Form!$C:$C,1+($C349))),(VLOOKUP(SMALL(Order_Form!$C:$C,1+($C349)),Order_Form!$B:$Q,12,FALSE)),"")</f>
        <v/>
      </c>
      <c r="P349" s="35" t="str">
        <f>IF(ISNUMBER(SMALL(Order_Form!$C:$C,1+($C349))),(VLOOKUP(SMALL(Order_Form!$C:$C,1+($C349)),Order_Form!$B:$Q,13,FALSE)),"")</f>
        <v/>
      </c>
      <c r="Q349" s="35" t="str">
        <f>IF(ISNUMBER(SMALL(Order_Form!$C:$C,1+($C349))),(VLOOKUP(SMALL(Order_Form!$C:$C,1+($C349)),Order_Form!$B:$Q,14,FALSE)),"")</f>
        <v/>
      </c>
      <c r="R349" s="35" t="str">
        <f>IF(ISNUMBER(SMALL(Order_Form!$C:$C,1+($C349))),(VLOOKUP(SMALL(Order_Form!$C:$C,1+($C349)),Order_Form!$B:$Q,15,FALSE)),"")</f>
        <v/>
      </c>
      <c r="U349" s="14">
        <f t="shared" si="15"/>
        <v>0</v>
      </c>
      <c r="V349" s="14">
        <f t="shared" si="16"/>
        <v>0</v>
      </c>
      <c r="W349" s="14">
        <f t="shared" si="17"/>
        <v>0</v>
      </c>
    </row>
    <row r="350" spans="3:23" ht="22.9" customHeight="1" x14ac:dyDescent="0.2">
      <c r="C350" s="14">
        <v>332</v>
      </c>
      <c r="D350" s="15" t="str">
        <f>IF(ISNUMBER(SMALL(Order_Form!$C:$C,1+($C350))),(VLOOKUP(SMALL(Order_Form!$C:$C,1+($C350)),Order_Form!$B:$Q,3,FALSE)),"")</f>
        <v/>
      </c>
      <c r="E350" s="35" t="str">
        <f>IF(ISNUMBER(SMALL(Order_Form!$C:$C,1+($C350))),(VLOOKUP(SMALL(Order_Form!$C:$C,1+($C350)),Order_Form!$B:$Q,4,FALSE)),"")</f>
        <v/>
      </c>
      <c r="F350" s="35" t="str">
        <f>IF(ISNUMBER(SMALL(Order_Form!$C:$C,1+($C350))),(VLOOKUP(SMALL(Order_Form!$C:$C,1+($C350)),Order_Form!$B:$Q,5,FALSE)),"")</f>
        <v/>
      </c>
      <c r="G350" s="35" t="str">
        <f>IF(ISNUMBER(SMALL(Order_Form!$C:$C,1+($C350))),(VLOOKUP(SMALL(Order_Form!$C:$C,1+($C350)),Order_Form!$B:$Q,6,FALSE)),"")</f>
        <v/>
      </c>
      <c r="H350" s="32" t="str">
        <f>IF(ISNUMBER(SMALL(Order_Form!$C:$C,1+($C350))),(VLOOKUP(SMALL(Order_Form!$C:$C,1+($C350)),Order_Form!$B:$Q,7,FALSE)),"")</f>
        <v/>
      </c>
      <c r="I350" s="15"/>
      <c r="J350" s="15"/>
      <c r="K350" s="35" t="str">
        <f>IF(ISNUMBER(SMALL(Order_Form!$C:$C,1+($C350))),(VLOOKUP(SMALL(Order_Form!$C:$C,1+($C350)),Order_Form!$B:$Q,8,FALSE)),"")</f>
        <v/>
      </c>
      <c r="L350" s="35" t="str">
        <f>IF(ISNUMBER(SMALL(Order_Form!$C:$C,1+($C350))),(VLOOKUP(SMALL(Order_Form!$C:$C,1+($C350)),Order_Form!$B:$Q,9,FALSE)),"")</f>
        <v/>
      </c>
      <c r="M350" s="35" t="str">
        <f>IF(ISNUMBER(SMALL(Order_Form!$C:$C,1+($C350))),(VLOOKUP(SMALL(Order_Form!$C:$C,1+($C350)),Order_Form!$B:$Q,10,FALSE)),"")</f>
        <v/>
      </c>
      <c r="N350" s="35" t="str">
        <f>IF(ISNUMBER(SMALL(Order_Form!$C:$C,1+($C350))),(VLOOKUP(SMALL(Order_Form!$C:$C,1+($C350)),Order_Form!$B:$Q,11,FALSE)),"")</f>
        <v/>
      </c>
      <c r="O350" s="35" t="str">
        <f>IF(ISNUMBER(SMALL(Order_Form!$C:$C,1+($C350))),(VLOOKUP(SMALL(Order_Form!$C:$C,1+($C350)),Order_Form!$B:$Q,12,FALSE)),"")</f>
        <v/>
      </c>
      <c r="P350" s="35" t="str">
        <f>IF(ISNUMBER(SMALL(Order_Form!$C:$C,1+($C350))),(VLOOKUP(SMALL(Order_Form!$C:$C,1+($C350)),Order_Form!$B:$Q,13,FALSE)),"")</f>
        <v/>
      </c>
      <c r="Q350" s="35" t="str">
        <f>IF(ISNUMBER(SMALL(Order_Form!$C:$C,1+($C350))),(VLOOKUP(SMALL(Order_Form!$C:$C,1+($C350)),Order_Form!$B:$Q,14,FALSE)),"")</f>
        <v/>
      </c>
      <c r="R350" s="35" t="str">
        <f>IF(ISNUMBER(SMALL(Order_Form!$C:$C,1+($C350))),(VLOOKUP(SMALL(Order_Form!$C:$C,1+($C350)),Order_Form!$B:$Q,15,FALSE)),"")</f>
        <v/>
      </c>
      <c r="U350" s="14">
        <f t="shared" si="15"/>
        <v>0</v>
      </c>
      <c r="V350" s="14">
        <f t="shared" si="16"/>
        <v>0</v>
      </c>
      <c r="W350" s="14">
        <f t="shared" si="17"/>
        <v>0</v>
      </c>
    </row>
    <row r="351" spans="3:23" ht="22.9" customHeight="1" x14ac:dyDescent="0.2">
      <c r="C351" s="14">
        <v>333</v>
      </c>
      <c r="D351" s="15" t="str">
        <f>IF(ISNUMBER(SMALL(Order_Form!$C:$C,1+($C351))),(VLOOKUP(SMALL(Order_Form!$C:$C,1+($C351)),Order_Form!$B:$Q,3,FALSE)),"")</f>
        <v/>
      </c>
      <c r="E351" s="35" t="str">
        <f>IF(ISNUMBER(SMALL(Order_Form!$C:$C,1+($C351))),(VLOOKUP(SMALL(Order_Form!$C:$C,1+($C351)),Order_Form!$B:$Q,4,FALSE)),"")</f>
        <v/>
      </c>
      <c r="F351" s="35" t="str">
        <f>IF(ISNUMBER(SMALL(Order_Form!$C:$C,1+($C351))),(VLOOKUP(SMALL(Order_Form!$C:$C,1+($C351)),Order_Form!$B:$Q,5,FALSE)),"")</f>
        <v/>
      </c>
      <c r="G351" s="35" t="str">
        <f>IF(ISNUMBER(SMALL(Order_Form!$C:$C,1+($C351))),(VLOOKUP(SMALL(Order_Form!$C:$C,1+($C351)),Order_Form!$B:$Q,6,FALSE)),"")</f>
        <v/>
      </c>
      <c r="H351" s="32" t="str">
        <f>IF(ISNUMBER(SMALL(Order_Form!$C:$C,1+($C351))),(VLOOKUP(SMALL(Order_Form!$C:$C,1+($C351)),Order_Form!$B:$Q,7,FALSE)),"")</f>
        <v/>
      </c>
      <c r="I351" s="15"/>
      <c r="J351" s="15"/>
      <c r="K351" s="35" t="str">
        <f>IF(ISNUMBER(SMALL(Order_Form!$C:$C,1+($C351))),(VLOOKUP(SMALL(Order_Form!$C:$C,1+($C351)),Order_Form!$B:$Q,8,FALSE)),"")</f>
        <v/>
      </c>
      <c r="L351" s="35" t="str">
        <f>IF(ISNUMBER(SMALL(Order_Form!$C:$C,1+($C351))),(VLOOKUP(SMALL(Order_Form!$C:$C,1+($C351)),Order_Form!$B:$Q,9,FALSE)),"")</f>
        <v/>
      </c>
      <c r="M351" s="35" t="str">
        <f>IF(ISNUMBER(SMALL(Order_Form!$C:$C,1+($C351))),(VLOOKUP(SMALL(Order_Form!$C:$C,1+($C351)),Order_Form!$B:$Q,10,FALSE)),"")</f>
        <v/>
      </c>
      <c r="N351" s="35" t="str">
        <f>IF(ISNUMBER(SMALL(Order_Form!$C:$C,1+($C351))),(VLOOKUP(SMALL(Order_Form!$C:$C,1+($C351)),Order_Form!$B:$Q,11,FALSE)),"")</f>
        <v/>
      </c>
      <c r="O351" s="35" t="str">
        <f>IF(ISNUMBER(SMALL(Order_Form!$C:$C,1+($C351))),(VLOOKUP(SMALL(Order_Form!$C:$C,1+($C351)),Order_Form!$B:$Q,12,FALSE)),"")</f>
        <v/>
      </c>
      <c r="P351" s="35" t="str">
        <f>IF(ISNUMBER(SMALL(Order_Form!$C:$C,1+($C351))),(VLOOKUP(SMALL(Order_Form!$C:$C,1+($C351)),Order_Form!$B:$Q,13,FALSE)),"")</f>
        <v/>
      </c>
      <c r="Q351" s="35" t="str">
        <f>IF(ISNUMBER(SMALL(Order_Form!$C:$C,1+($C351))),(VLOOKUP(SMALL(Order_Form!$C:$C,1+($C351)),Order_Form!$B:$Q,14,FALSE)),"")</f>
        <v/>
      </c>
      <c r="R351" s="35" t="str">
        <f>IF(ISNUMBER(SMALL(Order_Form!$C:$C,1+($C351))),(VLOOKUP(SMALL(Order_Form!$C:$C,1+($C351)),Order_Form!$B:$Q,15,FALSE)),"")</f>
        <v/>
      </c>
      <c r="U351" s="14">
        <f t="shared" si="15"/>
        <v>0</v>
      </c>
      <c r="V351" s="14">
        <f t="shared" si="16"/>
        <v>0</v>
      </c>
      <c r="W351" s="14">
        <f t="shared" si="17"/>
        <v>0</v>
      </c>
    </row>
    <row r="352" spans="3:23" ht="22.9" customHeight="1" x14ac:dyDescent="0.2">
      <c r="C352" s="14">
        <v>334</v>
      </c>
      <c r="D352" s="15" t="str">
        <f>IF(ISNUMBER(SMALL(Order_Form!$C:$C,1+($C352))),(VLOOKUP(SMALL(Order_Form!$C:$C,1+($C352)),Order_Form!$B:$Q,3,FALSE)),"")</f>
        <v/>
      </c>
      <c r="E352" s="35" t="str">
        <f>IF(ISNUMBER(SMALL(Order_Form!$C:$C,1+($C352))),(VLOOKUP(SMALL(Order_Form!$C:$C,1+($C352)),Order_Form!$B:$Q,4,FALSE)),"")</f>
        <v/>
      </c>
      <c r="F352" s="35" t="str">
        <f>IF(ISNUMBER(SMALL(Order_Form!$C:$C,1+($C352))),(VLOOKUP(SMALL(Order_Form!$C:$C,1+($C352)),Order_Form!$B:$Q,5,FALSE)),"")</f>
        <v/>
      </c>
      <c r="G352" s="35" t="str">
        <f>IF(ISNUMBER(SMALL(Order_Form!$C:$C,1+($C352))),(VLOOKUP(SMALL(Order_Form!$C:$C,1+($C352)),Order_Form!$B:$Q,6,FALSE)),"")</f>
        <v/>
      </c>
      <c r="H352" s="32" t="str">
        <f>IF(ISNUMBER(SMALL(Order_Form!$C:$C,1+($C352))),(VLOOKUP(SMALL(Order_Form!$C:$C,1+($C352)),Order_Form!$B:$Q,7,FALSE)),"")</f>
        <v/>
      </c>
      <c r="I352" s="15"/>
      <c r="J352" s="15"/>
      <c r="K352" s="35" t="str">
        <f>IF(ISNUMBER(SMALL(Order_Form!$C:$C,1+($C352))),(VLOOKUP(SMALL(Order_Form!$C:$C,1+($C352)),Order_Form!$B:$Q,8,FALSE)),"")</f>
        <v/>
      </c>
      <c r="L352" s="35" t="str">
        <f>IF(ISNUMBER(SMALL(Order_Form!$C:$C,1+($C352))),(VLOOKUP(SMALL(Order_Form!$C:$C,1+($C352)),Order_Form!$B:$Q,9,FALSE)),"")</f>
        <v/>
      </c>
      <c r="M352" s="35" t="str">
        <f>IF(ISNUMBER(SMALL(Order_Form!$C:$C,1+($C352))),(VLOOKUP(SMALL(Order_Form!$C:$C,1+($C352)),Order_Form!$B:$Q,10,FALSE)),"")</f>
        <v/>
      </c>
      <c r="N352" s="35" t="str">
        <f>IF(ISNUMBER(SMALL(Order_Form!$C:$C,1+($C352))),(VLOOKUP(SMALL(Order_Form!$C:$C,1+($C352)),Order_Form!$B:$Q,11,FALSE)),"")</f>
        <v/>
      </c>
      <c r="O352" s="35" t="str">
        <f>IF(ISNUMBER(SMALL(Order_Form!$C:$C,1+($C352))),(VLOOKUP(SMALL(Order_Form!$C:$C,1+($C352)),Order_Form!$B:$Q,12,FALSE)),"")</f>
        <v/>
      </c>
      <c r="P352" s="35" t="str">
        <f>IF(ISNUMBER(SMALL(Order_Form!$C:$C,1+($C352))),(VLOOKUP(SMALL(Order_Form!$C:$C,1+($C352)),Order_Form!$B:$Q,13,FALSE)),"")</f>
        <v/>
      </c>
      <c r="Q352" s="35" t="str">
        <f>IF(ISNUMBER(SMALL(Order_Form!$C:$C,1+($C352))),(VLOOKUP(SMALL(Order_Form!$C:$C,1+($C352)),Order_Form!$B:$Q,14,FALSE)),"")</f>
        <v/>
      </c>
      <c r="R352" s="35" t="str">
        <f>IF(ISNUMBER(SMALL(Order_Form!$C:$C,1+($C352))),(VLOOKUP(SMALL(Order_Form!$C:$C,1+($C352)),Order_Form!$B:$Q,15,FALSE)),"")</f>
        <v/>
      </c>
      <c r="U352" s="14">
        <f t="shared" si="15"/>
        <v>0</v>
      </c>
      <c r="V352" s="14">
        <f t="shared" si="16"/>
        <v>0</v>
      </c>
      <c r="W352" s="14">
        <f t="shared" si="17"/>
        <v>0</v>
      </c>
    </row>
    <row r="353" spans="3:23" ht="22.9" customHeight="1" x14ac:dyDescent="0.2">
      <c r="C353" s="14">
        <v>335</v>
      </c>
      <c r="D353" s="15" t="str">
        <f>IF(ISNUMBER(SMALL(Order_Form!$C:$C,1+($C353))),(VLOOKUP(SMALL(Order_Form!$C:$C,1+($C353)),Order_Form!$B:$Q,3,FALSE)),"")</f>
        <v/>
      </c>
      <c r="E353" s="35" t="str">
        <f>IF(ISNUMBER(SMALL(Order_Form!$C:$C,1+($C353))),(VLOOKUP(SMALL(Order_Form!$C:$C,1+($C353)),Order_Form!$B:$Q,4,FALSE)),"")</f>
        <v/>
      </c>
      <c r="F353" s="35" t="str">
        <f>IF(ISNUMBER(SMALL(Order_Form!$C:$C,1+($C353))),(VLOOKUP(SMALL(Order_Form!$C:$C,1+($C353)),Order_Form!$B:$Q,5,FALSE)),"")</f>
        <v/>
      </c>
      <c r="G353" s="35" t="str">
        <f>IF(ISNUMBER(SMALL(Order_Form!$C:$C,1+($C353))),(VLOOKUP(SMALL(Order_Form!$C:$C,1+($C353)),Order_Form!$B:$Q,6,FALSE)),"")</f>
        <v/>
      </c>
      <c r="H353" s="32" t="str">
        <f>IF(ISNUMBER(SMALL(Order_Form!$C:$C,1+($C353))),(VLOOKUP(SMALL(Order_Form!$C:$C,1+($C353)),Order_Form!$B:$Q,7,FALSE)),"")</f>
        <v/>
      </c>
      <c r="I353" s="15"/>
      <c r="J353" s="15"/>
      <c r="K353" s="35" t="str">
        <f>IF(ISNUMBER(SMALL(Order_Form!$C:$C,1+($C353))),(VLOOKUP(SMALL(Order_Form!$C:$C,1+($C353)),Order_Form!$B:$Q,8,FALSE)),"")</f>
        <v/>
      </c>
      <c r="L353" s="35" t="str">
        <f>IF(ISNUMBER(SMALL(Order_Form!$C:$C,1+($C353))),(VLOOKUP(SMALL(Order_Form!$C:$C,1+($C353)),Order_Form!$B:$Q,9,FALSE)),"")</f>
        <v/>
      </c>
      <c r="M353" s="35" t="str">
        <f>IF(ISNUMBER(SMALL(Order_Form!$C:$C,1+($C353))),(VLOOKUP(SMALL(Order_Form!$C:$C,1+($C353)),Order_Form!$B:$Q,10,FALSE)),"")</f>
        <v/>
      </c>
      <c r="N353" s="35" t="str">
        <f>IF(ISNUMBER(SMALL(Order_Form!$C:$C,1+($C353))),(VLOOKUP(SMALL(Order_Form!$C:$C,1+($C353)),Order_Form!$B:$Q,11,FALSE)),"")</f>
        <v/>
      </c>
      <c r="O353" s="35" t="str">
        <f>IF(ISNUMBER(SMALL(Order_Form!$C:$C,1+($C353))),(VLOOKUP(SMALL(Order_Form!$C:$C,1+($C353)),Order_Form!$B:$Q,12,FALSE)),"")</f>
        <v/>
      </c>
      <c r="P353" s="35" t="str">
        <f>IF(ISNUMBER(SMALL(Order_Form!$C:$C,1+($C353))),(VLOOKUP(SMALL(Order_Form!$C:$C,1+($C353)),Order_Form!$B:$Q,13,FALSE)),"")</f>
        <v/>
      </c>
      <c r="Q353" s="35" t="str">
        <f>IF(ISNUMBER(SMALL(Order_Form!$C:$C,1+($C353))),(VLOOKUP(SMALL(Order_Form!$C:$C,1+($C353)),Order_Form!$B:$Q,14,FALSE)),"")</f>
        <v/>
      </c>
      <c r="R353" s="35" t="str">
        <f>IF(ISNUMBER(SMALL(Order_Form!$C:$C,1+($C353))),(VLOOKUP(SMALL(Order_Form!$C:$C,1+($C353)),Order_Form!$B:$Q,15,FALSE)),"")</f>
        <v/>
      </c>
      <c r="U353" s="14">
        <f t="shared" si="15"/>
        <v>0</v>
      </c>
      <c r="V353" s="14">
        <f t="shared" si="16"/>
        <v>0</v>
      </c>
      <c r="W353" s="14">
        <f t="shared" si="17"/>
        <v>0</v>
      </c>
    </row>
    <row r="354" spans="3:23" ht="22.9" customHeight="1" x14ac:dyDescent="0.2">
      <c r="C354" s="14">
        <v>336</v>
      </c>
      <c r="D354" s="15" t="str">
        <f>IF(ISNUMBER(SMALL(Order_Form!$C:$C,1+($C354))),(VLOOKUP(SMALL(Order_Form!$C:$C,1+($C354)),Order_Form!$B:$Q,3,FALSE)),"")</f>
        <v/>
      </c>
      <c r="E354" s="35" t="str">
        <f>IF(ISNUMBER(SMALL(Order_Form!$C:$C,1+($C354))),(VLOOKUP(SMALL(Order_Form!$C:$C,1+($C354)),Order_Form!$B:$Q,4,FALSE)),"")</f>
        <v/>
      </c>
      <c r="F354" s="35" t="str">
        <f>IF(ISNUMBER(SMALL(Order_Form!$C:$C,1+($C354))),(VLOOKUP(SMALL(Order_Form!$C:$C,1+($C354)),Order_Form!$B:$Q,5,FALSE)),"")</f>
        <v/>
      </c>
      <c r="G354" s="35" t="str">
        <f>IF(ISNUMBER(SMALL(Order_Form!$C:$C,1+($C354))),(VLOOKUP(SMALL(Order_Form!$C:$C,1+($C354)),Order_Form!$B:$Q,6,FALSE)),"")</f>
        <v/>
      </c>
      <c r="H354" s="32" t="str">
        <f>IF(ISNUMBER(SMALL(Order_Form!$C:$C,1+($C354))),(VLOOKUP(SMALL(Order_Form!$C:$C,1+($C354)),Order_Form!$B:$Q,7,FALSE)),"")</f>
        <v/>
      </c>
      <c r="I354" s="15"/>
      <c r="J354" s="15"/>
      <c r="K354" s="35" t="str">
        <f>IF(ISNUMBER(SMALL(Order_Form!$C:$C,1+($C354))),(VLOOKUP(SMALL(Order_Form!$C:$C,1+($C354)),Order_Form!$B:$Q,8,FALSE)),"")</f>
        <v/>
      </c>
      <c r="L354" s="35" t="str">
        <f>IF(ISNUMBER(SMALL(Order_Form!$C:$C,1+($C354))),(VLOOKUP(SMALL(Order_Form!$C:$C,1+($C354)),Order_Form!$B:$Q,9,FALSE)),"")</f>
        <v/>
      </c>
      <c r="M354" s="35" t="str">
        <f>IF(ISNUMBER(SMALL(Order_Form!$C:$C,1+($C354))),(VLOOKUP(SMALL(Order_Form!$C:$C,1+($C354)),Order_Form!$B:$Q,10,FALSE)),"")</f>
        <v/>
      </c>
      <c r="N354" s="35" t="str">
        <f>IF(ISNUMBER(SMALL(Order_Form!$C:$C,1+($C354))),(VLOOKUP(SMALL(Order_Form!$C:$C,1+($C354)),Order_Form!$B:$Q,11,FALSE)),"")</f>
        <v/>
      </c>
      <c r="O354" s="35" t="str">
        <f>IF(ISNUMBER(SMALL(Order_Form!$C:$C,1+($C354))),(VLOOKUP(SMALL(Order_Form!$C:$C,1+($C354)),Order_Form!$B:$Q,12,FALSE)),"")</f>
        <v/>
      </c>
      <c r="P354" s="35" t="str">
        <f>IF(ISNUMBER(SMALL(Order_Form!$C:$C,1+($C354))),(VLOOKUP(SMALL(Order_Form!$C:$C,1+($C354)),Order_Form!$B:$Q,13,FALSE)),"")</f>
        <v/>
      </c>
      <c r="Q354" s="35" t="str">
        <f>IF(ISNUMBER(SMALL(Order_Form!$C:$C,1+($C354))),(VLOOKUP(SMALL(Order_Form!$C:$C,1+($C354)),Order_Form!$B:$Q,14,FALSE)),"")</f>
        <v/>
      </c>
      <c r="R354" s="35" t="str">
        <f>IF(ISNUMBER(SMALL(Order_Form!$C:$C,1+($C354))),(VLOOKUP(SMALL(Order_Form!$C:$C,1+($C354)),Order_Form!$B:$Q,15,FALSE)),"")</f>
        <v/>
      </c>
      <c r="U354" s="14">
        <f t="shared" si="15"/>
        <v>0</v>
      </c>
      <c r="V354" s="14">
        <f t="shared" si="16"/>
        <v>0</v>
      </c>
      <c r="W354" s="14">
        <f t="shared" si="17"/>
        <v>0</v>
      </c>
    </row>
    <row r="355" spans="3:23" ht="22.9" customHeight="1" x14ac:dyDescent="0.2">
      <c r="C355" s="14">
        <v>337</v>
      </c>
      <c r="D355" s="15" t="str">
        <f>IF(ISNUMBER(SMALL(Order_Form!$C:$C,1+($C355))),(VLOOKUP(SMALL(Order_Form!$C:$C,1+($C355)),Order_Form!$B:$Q,3,FALSE)),"")</f>
        <v/>
      </c>
      <c r="E355" s="35" t="str">
        <f>IF(ISNUMBER(SMALL(Order_Form!$C:$C,1+($C355))),(VLOOKUP(SMALL(Order_Form!$C:$C,1+($C355)),Order_Form!$B:$Q,4,FALSE)),"")</f>
        <v/>
      </c>
      <c r="F355" s="35" t="str">
        <f>IF(ISNUMBER(SMALL(Order_Form!$C:$C,1+($C355))),(VLOOKUP(SMALL(Order_Form!$C:$C,1+($C355)),Order_Form!$B:$Q,5,FALSE)),"")</f>
        <v/>
      </c>
      <c r="G355" s="35" t="str">
        <f>IF(ISNUMBER(SMALL(Order_Form!$C:$C,1+($C355))),(VLOOKUP(SMALL(Order_Form!$C:$C,1+($C355)),Order_Form!$B:$Q,6,FALSE)),"")</f>
        <v/>
      </c>
      <c r="H355" s="32" t="str">
        <f>IF(ISNUMBER(SMALL(Order_Form!$C:$C,1+($C355))),(VLOOKUP(SMALL(Order_Form!$C:$C,1+($C355)),Order_Form!$B:$Q,7,FALSE)),"")</f>
        <v/>
      </c>
      <c r="I355" s="15"/>
      <c r="J355" s="15"/>
      <c r="K355" s="35" t="str">
        <f>IF(ISNUMBER(SMALL(Order_Form!$C:$C,1+($C355))),(VLOOKUP(SMALL(Order_Form!$C:$C,1+($C355)),Order_Form!$B:$Q,8,FALSE)),"")</f>
        <v/>
      </c>
      <c r="L355" s="35" t="str">
        <f>IF(ISNUMBER(SMALL(Order_Form!$C:$C,1+($C355))),(VLOOKUP(SMALL(Order_Form!$C:$C,1+($C355)),Order_Form!$B:$Q,9,FALSE)),"")</f>
        <v/>
      </c>
      <c r="M355" s="35" t="str">
        <f>IF(ISNUMBER(SMALL(Order_Form!$C:$C,1+($C355))),(VLOOKUP(SMALL(Order_Form!$C:$C,1+($C355)),Order_Form!$B:$Q,10,FALSE)),"")</f>
        <v/>
      </c>
      <c r="N355" s="35" t="str">
        <f>IF(ISNUMBER(SMALL(Order_Form!$C:$C,1+($C355))),(VLOOKUP(SMALL(Order_Form!$C:$C,1+($C355)),Order_Form!$B:$Q,11,FALSE)),"")</f>
        <v/>
      </c>
      <c r="O355" s="35" t="str">
        <f>IF(ISNUMBER(SMALL(Order_Form!$C:$C,1+($C355))),(VLOOKUP(SMALL(Order_Form!$C:$C,1+($C355)),Order_Form!$B:$Q,12,FALSE)),"")</f>
        <v/>
      </c>
      <c r="P355" s="35" t="str">
        <f>IF(ISNUMBER(SMALL(Order_Form!$C:$C,1+($C355))),(VLOOKUP(SMALL(Order_Form!$C:$C,1+($C355)),Order_Form!$B:$Q,13,FALSE)),"")</f>
        <v/>
      </c>
      <c r="Q355" s="35" t="str">
        <f>IF(ISNUMBER(SMALL(Order_Form!$C:$C,1+($C355))),(VLOOKUP(SMALL(Order_Form!$C:$C,1+($C355)),Order_Form!$B:$Q,14,FALSE)),"")</f>
        <v/>
      </c>
      <c r="R355" s="35" t="str">
        <f>IF(ISNUMBER(SMALL(Order_Form!$C:$C,1+($C355))),(VLOOKUP(SMALL(Order_Form!$C:$C,1+($C355)),Order_Form!$B:$Q,15,FALSE)),"")</f>
        <v/>
      </c>
      <c r="U355" s="14">
        <f t="shared" si="15"/>
        <v>0</v>
      </c>
      <c r="V355" s="14">
        <f t="shared" si="16"/>
        <v>0</v>
      </c>
      <c r="W355" s="14">
        <f t="shared" si="17"/>
        <v>0</v>
      </c>
    </row>
    <row r="356" spans="3:23" ht="22.9" customHeight="1" x14ac:dyDescent="0.2">
      <c r="C356" s="14">
        <v>338</v>
      </c>
      <c r="D356" s="15" t="str">
        <f>IF(ISNUMBER(SMALL(Order_Form!$C:$C,1+($C356))),(VLOOKUP(SMALL(Order_Form!$C:$C,1+($C356)),Order_Form!$B:$Q,3,FALSE)),"")</f>
        <v/>
      </c>
      <c r="E356" s="35" t="str">
        <f>IF(ISNUMBER(SMALL(Order_Form!$C:$C,1+($C356))),(VLOOKUP(SMALL(Order_Form!$C:$C,1+($C356)),Order_Form!$B:$Q,4,FALSE)),"")</f>
        <v/>
      </c>
      <c r="F356" s="35" t="str">
        <f>IF(ISNUMBER(SMALL(Order_Form!$C:$C,1+($C356))),(VLOOKUP(SMALL(Order_Form!$C:$C,1+($C356)),Order_Form!$B:$Q,5,FALSE)),"")</f>
        <v/>
      </c>
      <c r="G356" s="35" t="str">
        <f>IF(ISNUMBER(SMALL(Order_Form!$C:$C,1+($C356))),(VLOOKUP(SMALL(Order_Form!$C:$C,1+($C356)),Order_Form!$B:$Q,6,FALSE)),"")</f>
        <v/>
      </c>
      <c r="H356" s="32" t="str">
        <f>IF(ISNUMBER(SMALL(Order_Form!$C:$C,1+($C356))),(VLOOKUP(SMALL(Order_Form!$C:$C,1+($C356)),Order_Form!$B:$Q,7,FALSE)),"")</f>
        <v/>
      </c>
      <c r="I356" s="15"/>
      <c r="J356" s="15"/>
      <c r="K356" s="35" t="str">
        <f>IF(ISNUMBER(SMALL(Order_Form!$C:$C,1+($C356))),(VLOOKUP(SMALL(Order_Form!$C:$C,1+($C356)),Order_Form!$B:$Q,8,FALSE)),"")</f>
        <v/>
      </c>
      <c r="L356" s="35" t="str">
        <f>IF(ISNUMBER(SMALL(Order_Form!$C:$C,1+($C356))),(VLOOKUP(SMALL(Order_Form!$C:$C,1+($C356)),Order_Form!$B:$Q,9,FALSE)),"")</f>
        <v/>
      </c>
      <c r="M356" s="35" t="str">
        <f>IF(ISNUMBER(SMALL(Order_Form!$C:$C,1+($C356))),(VLOOKUP(SMALL(Order_Form!$C:$C,1+($C356)),Order_Form!$B:$Q,10,FALSE)),"")</f>
        <v/>
      </c>
      <c r="N356" s="35" t="str">
        <f>IF(ISNUMBER(SMALL(Order_Form!$C:$C,1+($C356))),(VLOOKUP(SMALL(Order_Form!$C:$C,1+($C356)),Order_Form!$B:$Q,11,FALSE)),"")</f>
        <v/>
      </c>
      <c r="O356" s="35" t="str">
        <f>IF(ISNUMBER(SMALL(Order_Form!$C:$C,1+($C356))),(VLOOKUP(SMALL(Order_Form!$C:$C,1+($C356)),Order_Form!$B:$Q,12,FALSE)),"")</f>
        <v/>
      </c>
      <c r="P356" s="35" t="str">
        <f>IF(ISNUMBER(SMALL(Order_Form!$C:$C,1+($C356))),(VLOOKUP(SMALL(Order_Form!$C:$C,1+($C356)),Order_Form!$B:$Q,13,FALSE)),"")</f>
        <v/>
      </c>
      <c r="Q356" s="35" t="str">
        <f>IF(ISNUMBER(SMALL(Order_Form!$C:$C,1+($C356))),(VLOOKUP(SMALL(Order_Form!$C:$C,1+($C356)),Order_Form!$B:$Q,14,FALSE)),"")</f>
        <v/>
      </c>
      <c r="R356" s="35" t="str">
        <f>IF(ISNUMBER(SMALL(Order_Form!$C:$C,1+($C356))),(VLOOKUP(SMALL(Order_Form!$C:$C,1+($C356)),Order_Form!$B:$Q,15,FALSE)),"")</f>
        <v/>
      </c>
      <c r="U356" s="14">
        <f t="shared" si="15"/>
        <v>0</v>
      </c>
      <c r="V356" s="14">
        <f t="shared" si="16"/>
        <v>0</v>
      </c>
      <c r="W356" s="14">
        <f t="shared" si="17"/>
        <v>0</v>
      </c>
    </row>
    <row r="357" spans="3:23" ht="22.9" customHeight="1" x14ac:dyDescent="0.2">
      <c r="C357" s="14">
        <v>339</v>
      </c>
      <c r="D357" s="15" t="str">
        <f>IF(ISNUMBER(SMALL(Order_Form!$C:$C,1+($C357))),(VLOOKUP(SMALL(Order_Form!$C:$C,1+($C357)),Order_Form!$B:$Q,3,FALSE)),"")</f>
        <v/>
      </c>
      <c r="E357" s="35" t="str">
        <f>IF(ISNUMBER(SMALL(Order_Form!$C:$C,1+($C357))),(VLOOKUP(SMALL(Order_Form!$C:$C,1+($C357)),Order_Form!$B:$Q,4,FALSE)),"")</f>
        <v/>
      </c>
      <c r="F357" s="35" t="str">
        <f>IF(ISNUMBER(SMALL(Order_Form!$C:$C,1+($C357))),(VLOOKUP(SMALL(Order_Form!$C:$C,1+($C357)),Order_Form!$B:$Q,5,FALSE)),"")</f>
        <v/>
      </c>
      <c r="G357" s="35" t="str">
        <f>IF(ISNUMBER(SMALL(Order_Form!$C:$C,1+($C357))),(VLOOKUP(SMALL(Order_Form!$C:$C,1+($C357)),Order_Form!$B:$Q,6,FALSE)),"")</f>
        <v/>
      </c>
      <c r="H357" s="32" t="str">
        <f>IF(ISNUMBER(SMALL(Order_Form!$C:$C,1+($C357))),(VLOOKUP(SMALL(Order_Form!$C:$C,1+($C357)),Order_Form!$B:$Q,7,FALSE)),"")</f>
        <v/>
      </c>
      <c r="I357" s="15"/>
      <c r="J357" s="15"/>
      <c r="K357" s="35" t="str">
        <f>IF(ISNUMBER(SMALL(Order_Form!$C:$C,1+($C357))),(VLOOKUP(SMALL(Order_Form!$C:$C,1+($C357)),Order_Form!$B:$Q,8,FALSE)),"")</f>
        <v/>
      </c>
      <c r="L357" s="35" t="str">
        <f>IF(ISNUMBER(SMALL(Order_Form!$C:$C,1+($C357))),(VLOOKUP(SMALL(Order_Form!$C:$C,1+($C357)),Order_Form!$B:$Q,9,FALSE)),"")</f>
        <v/>
      </c>
      <c r="M357" s="35" t="str">
        <f>IF(ISNUMBER(SMALL(Order_Form!$C:$C,1+($C357))),(VLOOKUP(SMALL(Order_Form!$C:$C,1+($C357)),Order_Form!$B:$Q,10,FALSE)),"")</f>
        <v/>
      </c>
      <c r="N357" s="35" t="str">
        <f>IF(ISNUMBER(SMALL(Order_Form!$C:$C,1+($C357))),(VLOOKUP(SMALL(Order_Form!$C:$C,1+($C357)),Order_Form!$B:$Q,11,FALSE)),"")</f>
        <v/>
      </c>
      <c r="O357" s="35" t="str">
        <f>IF(ISNUMBER(SMALL(Order_Form!$C:$C,1+($C357))),(VLOOKUP(SMALL(Order_Form!$C:$C,1+($C357)),Order_Form!$B:$Q,12,FALSE)),"")</f>
        <v/>
      </c>
      <c r="P357" s="35" t="str">
        <f>IF(ISNUMBER(SMALL(Order_Form!$C:$C,1+($C357))),(VLOOKUP(SMALL(Order_Form!$C:$C,1+($C357)),Order_Form!$B:$Q,13,FALSE)),"")</f>
        <v/>
      </c>
      <c r="Q357" s="35" t="str">
        <f>IF(ISNUMBER(SMALL(Order_Form!$C:$C,1+($C357))),(VLOOKUP(SMALL(Order_Form!$C:$C,1+($C357)),Order_Form!$B:$Q,14,FALSE)),"")</f>
        <v/>
      </c>
      <c r="R357" s="35" t="str">
        <f>IF(ISNUMBER(SMALL(Order_Form!$C:$C,1+($C357))),(VLOOKUP(SMALL(Order_Form!$C:$C,1+($C357)),Order_Form!$B:$Q,15,FALSE)),"")</f>
        <v/>
      </c>
      <c r="U357" s="14">
        <f t="shared" si="15"/>
        <v>0</v>
      </c>
      <c r="V357" s="14">
        <f t="shared" si="16"/>
        <v>0</v>
      </c>
      <c r="W357" s="14">
        <f t="shared" si="17"/>
        <v>0</v>
      </c>
    </row>
    <row r="358" spans="3:23" ht="22.9" customHeight="1" x14ac:dyDescent="0.2">
      <c r="C358" s="14">
        <v>340</v>
      </c>
      <c r="D358" s="15" t="str">
        <f>IF(ISNUMBER(SMALL(Order_Form!$C:$C,1+($C358))),(VLOOKUP(SMALL(Order_Form!$C:$C,1+($C358)),Order_Form!$B:$Q,3,FALSE)),"")</f>
        <v/>
      </c>
      <c r="E358" s="35" t="str">
        <f>IF(ISNUMBER(SMALL(Order_Form!$C:$C,1+($C358))),(VLOOKUP(SMALL(Order_Form!$C:$C,1+($C358)),Order_Form!$B:$Q,4,FALSE)),"")</f>
        <v/>
      </c>
      <c r="F358" s="35" t="str">
        <f>IF(ISNUMBER(SMALL(Order_Form!$C:$C,1+($C358))),(VLOOKUP(SMALL(Order_Form!$C:$C,1+($C358)),Order_Form!$B:$Q,5,FALSE)),"")</f>
        <v/>
      </c>
      <c r="G358" s="35" t="str">
        <f>IF(ISNUMBER(SMALL(Order_Form!$C:$C,1+($C358))),(VLOOKUP(SMALL(Order_Form!$C:$C,1+($C358)),Order_Form!$B:$Q,6,FALSE)),"")</f>
        <v/>
      </c>
      <c r="H358" s="32" t="str">
        <f>IF(ISNUMBER(SMALL(Order_Form!$C:$C,1+($C358))),(VLOOKUP(SMALL(Order_Form!$C:$C,1+($C358)),Order_Form!$B:$Q,7,FALSE)),"")</f>
        <v/>
      </c>
      <c r="I358" s="15"/>
      <c r="J358" s="15"/>
      <c r="K358" s="35" t="str">
        <f>IF(ISNUMBER(SMALL(Order_Form!$C:$C,1+($C358))),(VLOOKUP(SMALL(Order_Form!$C:$C,1+($C358)),Order_Form!$B:$Q,8,FALSE)),"")</f>
        <v/>
      </c>
      <c r="L358" s="35" t="str">
        <f>IF(ISNUMBER(SMALL(Order_Form!$C:$C,1+($C358))),(VLOOKUP(SMALL(Order_Form!$C:$C,1+($C358)),Order_Form!$B:$Q,9,FALSE)),"")</f>
        <v/>
      </c>
      <c r="M358" s="35" t="str">
        <f>IF(ISNUMBER(SMALL(Order_Form!$C:$C,1+($C358))),(VLOOKUP(SMALL(Order_Form!$C:$C,1+($C358)),Order_Form!$B:$Q,10,FALSE)),"")</f>
        <v/>
      </c>
      <c r="N358" s="35" t="str">
        <f>IF(ISNUMBER(SMALL(Order_Form!$C:$C,1+($C358))),(VLOOKUP(SMALL(Order_Form!$C:$C,1+($C358)),Order_Form!$B:$Q,11,FALSE)),"")</f>
        <v/>
      </c>
      <c r="O358" s="35" t="str">
        <f>IF(ISNUMBER(SMALL(Order_Form!$C:$C,1+($C358))),(VLOOKUP(SMALL(Order_Form!$C:$C,1+($C358)),Order_Form!$B:$Q,12,FALSE)),"")</f>
        <v/>
      </c>
      <c r="P358" s="35" t="str">
        <f>IF(ISNUMBER(SMALL(Order_Form!$C:$C,1+($C358))),(VLOOKUP(SMALL(Order_Form!$C:$C,1+($C358)),Order_Form!$B:$Q,13,FALSE)),"")</f>
        <v/>
      </c>
      <c r="Q358" s="35" t="str">
        <f>IF(ISNUMBER(SMALL(Order_Form!$C:$C,1+($C358))),(VLOOKUP(SMALL(Order_Form!$C:$C,1+($C358)),Order_Form!$B:$Q,14,FALSE)),"")</f>
        <v/>
      </c>
      <c r="R358" s="35" t="str">
        <f>IF(ISNUMBER(SMALL(Order_Form!$C:$C,1+($C358))),(VLOOKUP(SMALL(Order_Form!$C:$C,1+($C358)),Order_Form!$B:$Q,15,FALSE)),"")</f>
        <v/>
      </c>
      <c r="U358" s="14">
        <f t="shared" si="15"/>
        <v>0</v>
      </c>
      <c r="V358" s="14">
        <f t="shared" si="16"/>
        <v>0</v>
      </c>
      <c r="W358" s="14">
        <f t="shared" si="17"/>
        <v>0</v>
      </c>
    </row>
    <row r="359" spans="3:23" ht="22.9" customHeight="1" x14ac:dyDescent="0.2">
      <c r="C359" s="14">
        <v>341</v>
      </c>
      <c r="D359" s="15" t="str">
        <f>IF(ISNUMBER(SMALL(Order_Form!$C:$C,1+($C359))),(VLOOKUP(SMALL(Order_Form!$C:$C,1+($C359)),Order_Form!$B:$Q,3,FALSE)),"")</f>
        <v/>
      </c>
      <c r="E359" s="35" t="str">
        <f>IF(ISNUMBER(SMALL(Order_Form!$C:$C,1+($C359))),(VLOOKUP(SMALL(Order_Form!$C:$C,1+($C359)),Order_Form!$B:$Q,4,FALSE)),"")</f>
        <v/>
      </c>
      <c r="F359" s="35" t="str">
        <f>IF(ISNUMBER(SMALL(Order_Form!$C:$C,1+($C359))),(VLOOKUP(SMALL(Order_Form!$C:$C,1+($C359)),Order_Form!$B:$Q,5,FALSE)),"")</f>
        <v/>
      </c>
      <c r="G359" s="35" t="str">
        <f>IF(ISNUMBER(SMALL(Order_Form!$C:$C,1+($C359))),(VLOOKUP(SMALL(Order_Form!$C:$C,1+($C359)),Order_Form!$B:$Q,6,FALSE)),"")</f>
        <v/>
      </c>
      <c r="H359" s="32" t="str">
        <f>IF(ISNUMBER(SMALL(Order_Form!$C:$C,1+($C359))),(VLOOKUP(SMALL(Order_Form!$C:$C,1+($C359)),Order_Form!$B:$Q,7,FALSE)),"")</f>
        <v/>
      </c>
      <c r="I359" s="15"/>
      <c r="J359" s="15"/>
      <c r="K359" s="35" t="str">
        <f>IF(ISNUMBER(SMALL(Order_Form!$C:$C,1+($C359))),(VLOOKUP(SMALL(Order_Form!$C:$C,1+($C359)),Order_Form!$B:$Q,8,FALSE)),"")</f>
        <v/>
      </c>
      <c r="L359" s="35" t="str">
        <f>IF(ISNUMBER(SMALL(Order_Form!$C:$C,1+($C359))),(VLOOKUP(SMALL(Order_Form!$C:$C,1+($C359)),Order_Form!$B:$Q,9,FALSE)),"")</f>
        <v/>
      </c>
      <c r="M359" s="35" t="str">
        <f>IF(ISNUMBER(SMALL(Order_Form!$C:$C,1+($C359))),(VLOOKUP(SMALL(Order_Form!$C:$C,1+($C359)),Order_Form!$B:$Q,10,FALSE)),"")</f>
        <v/>
      </c>
      <c r="N359" s="35" t="str">
        <f>IF(ISNUMBER(SMALL(Order_Form!$C:$C,1+($C359))),(VLOOKUP(SMALL(Order_Form!$C:$C,1+($C359)),Order_Form!$B:$Q,11,FALSE)),"")</f>
        <v/>
      </c>
      <c r="O359" s="35" t="str">
        <f>IF(ISNUMBER(SMALL(Order_Form!$C:$C,1+($C359))),(VLOOKUP(SMALL(Order_Form!$C:$C,1+($C359)),Order_Form!$B:$Q,12,FALSE)),"")</f>
        <v/>
      </c>
      <c r="P359" s="35" t="str">
        <f>IF(ISNUMBER(SMALL(Order_Form!$C:$C,1+($C359))),(VLOOKUP(SMALL(Order_Form!$C:$C,1+($C359)),Order_Form!$B:$Q,13,FALSE)),"")</f>
        <v/>
      </c>
      <c r="Q359" s="35" t="str">
        <f>IF(ISNUMBER(SMALL(Order_Form!$C:$C,1+($C359))),(VLOOKUP(SMALL(Order_Form!$C:$C,1+($C359)),Order_Form!$B:$Q,14,FALSE)),"")</f>
        <v/>
      </c>
      <c r="R359" s="35" t="str">
        <f>IF(ISNUMBER(SMALL(Order_Form!$C:$C,1+($C359))),(VLOOKUP(SMALL(Order_Form!$C:$C,1+($C359)),Order_Form!$B:$Q,15,FALSE)),"")</f>
        <v/>
      </c>
      <c r="U359" s="14">
        <f t="shared" si="15"/>
        <v>0</v>
      </c>
      <c r="V359" s="14">
        <f t="shared" si="16"/>
        <v>0</v>
      </c>
      <c r="W359" s="14">
        <f t="shared" si="17"/>
        <v>0</v>
      </c>
    </row>
    <row r="360" spans="3:23" ht="22.9" customHeight="1" x14ac:dyDescent="0.2">
      <c r="C360" s="14">
        <v>342</v>
      </c>
      <c r="D360" s="15" t="str">
        <f>IF(ISNUMBER(SMALL(Order_Form!$C:$C,1+($C360))),(VLOOKUP(SMALL(Order_Form!$C:$C,1+($C360)),Order_Form!$B:$Q,3,FALSE)),"")</f>
        <v/>
      </c>
      <c r="E360" s="35" t="str">
        <f>IF(ISNUMBER(SMALL(Order_Form!$C:$C,1+($C360))),(VLOOKUP(SMALL(Order_Form!$C:$C,1+($C360)),Order_Form!$B:$Q,4,FALSE)),"")</f>
        <v/>
      </c>
      <c r="F360" s="35" t="str">
        <f>IF(ISNUMBER(SMALL(Order_Form!$C:$C,1+($C360))),(VLOOKUP(SMALL(Order_Form!$C:$C,1+($C360)),Order_Form!$B:$Q,5,FALSE)),"")</f>
        <v/>
      </c>
      <c r="G360" s="35" t="str">
        <f>IF(ISNUMBER(SMALL(Order_Form!$C:$C,1+($C360))),(VLOOKUP(SMALL(Order_Form!$C:$C,1+($C360)),Order_Form!$B:$Q,6,FALSE)),"")</f>
        <v/>
      </c>
      <c r="H360" s="32" t="str">
        <f>IF(ISNUMBER(SMALL(Order_Form!$C:$C,1+($C360))),(VLOOKUP(SMALL(Order_Form!$C:$C,1+($C360)),Order_Form!$B:$Q,7,FALSE)),"")</f>
        <v/>
      </c>
      <c r="I360" s="15"/>
      <c r="J360" s="15"/>
      <c r="K360" s="35" t="str">
        <f>IF(ISNUMBER(SMALL(Order_Form!$C:$C,1+($C360))),(VLOOKUP(SMALL(Order_Form!$C:$C,1+($C360)),Order_Form!$B:$Q,8,FALSE)),"")</f>
        <v/>
      </c>
      <c r="L360" s="35" t="str">
        <f>IF(ISNUMBER(SMALL(Order_Form!$C:$C,1+($C360))),(VLOOKUP(SMALL(Order_Form!$C:$C,1+($C360)),Order_Form!$B:$Q,9,FALSE)),"")</f>
        <v/>
      </c>
      <c r="M360" s="35" t="str">
        <f>IF(ISNUMBER(SMALL(Order_Form!$C:$C,1+($C360))),(VLOOKUP(SMALL(Order_Form!$C:$C,1+($C360)),Order_Form!$B:$Q,10,FALSE)),"")</f>
        <v/>
      </c>
      <c r="N360" s="35" t="str">
        <f>IF(ISNUMBER(SMALL(Order_Form!$C:$C,1+($C360))),(VLOOKUP(SMALL(Order_Form!$C:$C,1+($C360)),Order_Form!$B:$Q,11,FALSE)),"")</f>
        <v/>
      </c>
      <c r="O360" s="35" t="str">
        <f>IF(ISNUMBER(SMALL(Order_Form!$C:$C,1+($C360))),(VLOOKUP(SMALL(Order_Form!$C:$C,1+($C360)),Order_Form!$B:$Q,12,FALSE)),"")</f>
        <v/>
      </c>
      <c r="P360" s="35" t="str">
        <f>IF(ISNUMBER(SMALL(Order_Form!$C:$C,1+($C360))),(VLOOKUP(SMALL(Order_Form!$C:$C,1+($C360)),Order_Form!$B:$Q,13,FALSE)),"")</f>
        <v/>
      </c>
      <c r="Q360" s="35" t="str">
        <f>IF(ISNUMBER(SMALL(Order_Form!$C:$C,1+($C360))),(VLOOKUP(SMALL(Order_Form!$C:$C,1+($C360)),Order_Form!$B:$Q,14,FALSE)),"")</f>
        <v/>
      </c>
      <c r="R360" s="35" t="str">
        <f>IF(ISNUMBER(SMALL(Order_Form!$C:$C,1+($C360))),(VLOOKUP(SMALL(Order_Form!$C:$C,1+($C360)),Order_Form!$B:$Q,15,FALSE)),"")</f>
        <v/>
      </c>
      <c r="U360" s="14">
        <f t="shared" si="15"/>
        <v>0</v>
      </c>
      <c r="V360" s="14">
        <f t="shared" si="16"/>
        <v>0</v>
      </c>
      <c r="W360" s="14">
        <f t="shared" si="17"/>
        <v>0</v>
      </c>
    </row>
    <row r="361" spans="3:23" ht="22.9" customHeight="1" x14ac:dyDescent="0.2">
      <c r="C361" s="14">
        <v>343</v>
      </c>
      <c r="D361" s="15" t="str">
        <f>IF(ISNUMBER(SMALL(Order_Form!$C:$C,1+($C361))),(VLOOKUP(SMALL(Order_Form!$C:$C,1+($C361)),Order_Form!$B:$Q,3,FALSE)),"")</f>
        <v/>
      </c>
      <c r="E361" s="35" t="str">
        <f>IF(ISNUMBER(SMALL(Order_Form!$C:$C,1+($C361))),(VLOOKUP(SMALL(Order_Form!$C:$C,1+($C361)),Order_Form!$B:$Q,4,FALSE)),"")</f>
        <v/>
      </c>
      <c r="F361" s="35" t="str">
        <f>IF(ISNUMBER(SMALL(Order_Form!$C:$C,1+($C361))),(VLOOKUP(SMALL(Order_Form!$C:$C,1+($C361)),Order_Form!$B:$Q,5,FALSE)),"")</f>
        <v/>
      </c>
      <c r="G361" s="35" t="str">
        <f>IF(ISNUMBER(SMALL(Order_Form!$C:$C,1+($C361))),(VLOOKUP(SMALL(Order_Form!$C:$C,1+($C361)),Order_Form!$B:$Q,6,FALSE)),"")</f>
        <v/>
      </c>
      <c r="H361" s="32" t="str">
        <f>IF(ISNUMBER(SMALL(Order_Form!$C:$C,1+($C361))),(VLOOKUP(SMALL(Order_Form!$C:$C,1+($C361)),Order_Form!$B:$Q,7,FALSE)),"")</f>
        <v/>
      </c>
      <c r="I361" s="15"/>
      <c r="J361" s="15"/>
      <c r="K361" s="35" t="str">
        <f>IF(ISNUMBER(SMALL(Order_Form!$C:$C,1+($C361))),(VLOOKUP(SMALL(Order_Form!$C:$C,1+($C361)),Order_Form!$B:$Q,8,FALSE)),"")</f>
        <v/>
      </c>
      <c r="L361" s="35" t="str">
        <f>IF(ISNUMBER(SMALL(Order_Form!$C:$C,1+($C361))),(VLOOKUP(SMALL(Order_Form!$C:$C,1+($C361)),Order_Form!$B:$Q,9,FALSE)),"")</f>
        <v/>
      </c>
      <c r="M361" s="35" t="str">
        <f>IF(ISNUMBER(SMALL(Order_Form!$C:$C,1+($C361))),(VLOOKUP(SMALL(Order_Form!$C:$C,1+($C361)),Order_Form!$B:$Q,10,FALSE)),"")</f>
        <v/>
      </c>
      <c r="N361" s="35" t="str">
        <f>IF(ISNUMBER(SMALL(Order_Form!$C:$C,1+($C361))),(VLOOKUP(SMALL(Order_Form!$C:$C,1+($C361)),Order_Form!$B:$Q,11,FALSE)),"")</f>
        <v/>
      </c>
      <c r="O361" s="35" t="str">
        <f>IF(ISNUMBER(SMALL(Order_Form!$C:$C,1+($C361))),(VLOOKUP(SMALL(Order_Form!$C:$C,1+($C361)),Order_Form!$B:$Q,12,FALSE)),"")</f>
        <v/>
      </c>
      <c r="P361" s="35" t="str">
        <f>IF(ISNUMBER(SMALL(Order_Form!$C:$C,1+($C361))),(VLOOKUP(SMALL(Order_Form!$C:$C,1+($C361)),Order_Form!$B:$Q,13,FALSE)),"")</f>
        <v/>
      </c>
      <c r="Q361" s="35" t="str">
        <f>IF(ISNUMBER(SMALL(Order_Form!$C:$C,1+($C361))),(VLOOKUP(SMALL(Order_Form!$C:$C,1+($C361)),Order_Form!$B:$Q,14,FALSE)),"")</f>
        <v/>
      </c>
      <c r="R361" s="35" t="str">
        <f>IF(ISNUMBER(SMALL(Order_Form!$C:$C,1+($C361))),(VLOOKUP(SMALL(Order_Form!$C:$C,1+($C361)),Order_Form!$B:$Q,15,FALSE)),"")</f>
        <v/>
      </c>
      <c r="U361" s="14">
        <f t="shared" si="15"/>
        <v>0</v>
      </c>
      <c r="V361" s="14">
        <f t="shared" si="16"/>
        <v>0</v>
      </c>
      <c r="W361" s="14">
        <f t="shared" si="17"/>
        <v>0</v>
      </c>
    </row>
    <row r="362" spans="3:23" ht="22.9" customHeight="1" x14ac:dyDescent="0.2">
      <c r="C362" s="14">
        <v>344</v>
      </c>
      <c r="D362" s="15" t="str">
        <f>IF(ISNUMBER(SMALL(Order_Form!$C:$C,1+($C362))),(VLOOKUP(SMALL(Order_Form!$C:$C,1+($C362)),Order_Form!$B:$Q,3,FALSE)),"")</f>
        <v/>
      </c>
      <c r="E362" s="35" t="str">
        <f>IF(ISNUMBER(SMALL(Order_Form!$C:$C,1+($C362))),(VLOOKUP(SMALL(Order_Form!$C:$C,1+($C362)),Order_Form!$B:$Q,4,FALSE)),"")</f>
        <v/>
      </c>
      <c r="F362" s="35" t="str">
        <f>IF(ISNUMBER(SMALL(Order_Form!$C:$C,1+($C362))),(VLOOKUP(SMALL(Order_Form!$C:$C,1+($C362)),Order_Form!$B:$Q,5,FALSE)),"")</f>
        <v/>
      </c>
      <c r="G362" s="35" t="str">
        <f>IF(ISNUMBER(SMALL(Order_Form!$C:$C,1+($C362))),(VLOOKUP(SMALL(Order_Form!$C:$C,1+($C362)),Order_Form!$B:$Q,6,FALSE)),"")</f>
        <v/>
      </c>
      <c r="H362" s="32" t="str">
        <f>IF(ISNUMBER(SMALL(Order_Form!$C:$C,1+($C362))),(VLOOKUP(SMALL(Order_Form!$C:$C,1+($C362)),Order_Form!$B:$Q,7,FALSE)),"")</f>
        <v/>
      </c>
      <c r="I362" s="15"/>
      <c r="J362" s="15"/>
      <c r="K362" s="35" t="str">
        <f>IF(ISNUMBER(SMALL(Order_Form!$C:$C,1+($C362))),(VLOOKUP(SMALL(Order_Form!$C:$C,1+($C362)),Order_Form!$B:$Q,8,FALSE)),"")</f>
        <v/>
      </c>
      <c r="L362" s="35" t="str">
        <f>IF(ISNUMBER(SMALL(Order_Form!$C:$C,1+($C362))),(VLOOKUP(SMALL(Order_Form!$C:$C,1+($C362)),Order_Form!$B:$Q,9,FALSE)),"")</f>
        <v/>
      </c>
      <c r="M362" s="35" t="str">
        <f>IF(ISNUMBER(SMALL(Order_Form!$C:$C,1+($C362))),(VLOOKUP(SMALL(Order_Form!$C:$C,1+($C362)),Order_Form!$B:$Q,10,FALSE)),"")</f>
        <v/>
      </c>
      <c r="N362" s="35" t="str">
        <f>IF(ISNUMBER(SMALL(Order_Form!$C:$C,1+($C362))),(VLOOKUP(SMALL(Order_Form!$C:$C,1+($C362)),Order_Form!$B:$Q,11,FALSE)),"")</f>
        <v/>
      </c>
      <c r="O362" s="35" t="str">
        <f>IF(ISNUMBER(SMALL(Order_Form!$C:$C,1+($C362))),(VLOOKUP(SMALL(Order_Form!$C:$C,1+($C362)),Order_Form!$B:$Q,12,FALSE)),"")</f>
        <v/>
      </c>
      <c r="P362" s="35" t="str">
        <f>IF(ISNUMBER(SMALL(Order_Form!$C:$C,1+($C362))),(VLOOKUP(SMALL(Order_Form!$C:$C,1+($C362)),Order_Form!$B:$Q,13,FALSE)),"")</f>
        <v/>
      </c>
      <c r="Q362" s="35" t="str">
        <f>IF(ISNUMBER(SMALL(Order_Form!$C:$C,1+($C362))),(VLOOKUP(SMALL(Order_Form!$C:$C,1+($C362)),Order_Form!$B:$Q,14,FALSE)),"")</f>
        <v/>
      </c>
      <c r="R362" s="35" t="str">
        <f>IF(ISNUMBER(SMALL(Order_Form!$C:$C,1+($C362))),(VLOOKUP(SMALL(Order_Form!$C:$C,1+($C362)),Order_Form!$B:$Q,15,FALSE)),"")</f>
        <v/>
      </c>
      <c r="U362" s="14">
        <f t="shared" si="15"/>
        <v>0</v>
      </c>
      <c r="V362" s="14">
        <f t="shared" si="16"/>
        <v>0</v>
      </c>
      <c r="W362" s="14">
        <f t="shared" si="17"/>
        <v>0</v>
      </c>
    </row>
    <row r="363" spans="3:23" ht="22.9" customHeight="1" x14ac:dyDescent="0.2">
      <c r="C363" s="14">
        <v>345</v>
      </c>
      <c r="D363" s="15" t="str">
        <f>IF(ISNUMBER(SMALL(Order_Form!$C:$C,1+($C363))),(VLOOKUP(SMALL(Order_Form!$C:$C,1+($C363)),Order_Form!$B:$Q,3,FALSE)),"")</f>
        <v/>
      </c>
      <c r="E363" s="35" t="str">
        <f>IF(ISNUMBER(SMALL(Order_Form!$C:$C,1+($C363))),(VLOOKUP(SMALL(Order_Form!$C:$C,1+($C363)),Order_Form!$B:$Q,4,FALSE)),"")</f>
        <v/>
      </c>
      <c r="F363" s="35" t="str">
        <f>IF(ISNUMBER(SMALL(Order_Form!$C:$C,1+($C363))),(VLOOKUP(SMALL(Order_Form!$C:$C,1+($C363)),Order_Form!$B:$Q,5,FALSE)),"")</f>
        <v/>
      </c>
      <c r="G363" s="35" t="str">
        <f>IF(ISNUMBER(SMALL(Order_Form!$C:$C,1+($C363))),(VLOOKUP(SMALL(Order_Form!$C:$C,1+($C363)),Order_Form!$B:$Q,6,FALSE)),"")</f>
        <v/>
      </c>
      <c r="H363" s="32" t="str">
        <f>IF(ISNUMBER(SMALL(Order_Form!$C:$C,1+($C363))),(VLOOKUP(SMALL(Order_Form!$C:$C,1+($C363)),Order_Form!$B:$Q,7,FALSE)),"")</f>
        <v/>
      </c>
      <c r="I363" s="15"/>
      <c r="J363" s="15"/>
      <c r="K363" s="35" t="str">
        <f>IF(ISNUMBER(SMALL(Order_Form!$C:$C,1+($C363))),(VLOOKUP(SMALL(Order_Form!$C:$C,1+($C363)),Order_Form!$B:$Q,8,FALSE)),"")</f>
        <v/>
      </c>
      <c r="L363" s="35" t="str">
        <f>IF(ISNUMBER(SMALL(Order_Form!$C:$C,1+($C363))),(VLOOKUP(SMALL(Order_Form!$C:$C,1+($C363)),Order_Form!$B:$Q,9,FALSE)),"")</f>
        <v/>
      </c>
      <c r="M363" s="35" t="str">
        <f>IF(ISNUMBER(SMALL(Order_Form!$C:$C,1+($C363))),(VLOOKUP(SMALL(Order_Form!$C:$C,1+($C363)),Order_Form!$B:$Q,10,FALSE)),"")</f>
        <v/>
      </c>
      <c r="N363" s="35" t="str">
        <f>IF(ISNUMBER(SMALL(Order_Form!$C:$C,1+($C363))),(VLOOKUP(SMALL(Order_Form!$C:$C,1+($C363)),Order_Form!$B:$Q,11,FALSE)),"")</f>
        <v/>
      </c>
      <c r="O363" s="35" t="str">
        <f>IF(ISNUMBER(SMALL(Order_Form!$C:$C,1+($C363))),(VLOOKUP(SMALL(Order_Form!$C:$C,1+($C363)),Order_Form!$B:$Q,12,FALSE)),"")</f>
        <v/>
      </c>
      <c r="P363" s="35" t="str">
        <f>IF(ISNUMBER(SMALL(Order_Form!$C:$C,1+($C363))),(VLOOKUP(SMALL(Order_Form!$C:$C,1+($C363)),Order_Form!$B:$Q,13,FALSE)),"")</f>
        <v/>
      </c>
      <c r="Q363" s="35" t="str">
        <f>IF(ISNUMBER(SMALL(Order_Form!$C:$C,1+($C363))),(VLOOKUP(SMALL(Order_Form!$C:$C,1+($C363)),Order_Form!$B:$Q,14,FALSE)),"")</f>
        <v/>
      </c>
      <c r="R363" s="35" t="str">
        <f>IF(ISNUMBER(SMALL(Order_Form!$C:$C,1+($C363))),(VLOOKUP(SMALL(Order_Form!$C:$C,1+($C363)),Order_Form!$B:$Q,15,FALSE)),"")</f>
        <v/>
      </c>
      <c r="U363" s="14">
        <f t="shared" si="15"/>
        <v>0</v>
      </c>
      <c r="V363" s="14">
        <f t="shared" si="16"/>
        <v>0</v>
      </c>
      <c r="W363" s="14">
        <f t="shared" si="17"/>
        <v>0</v>
      </c>
    </row>
    <row r="364" spans="3:23" ht="22.9" customHeight="1" x14ac:dyDescent="0.2">
      <c r="C364" s="14">
        <v>346</v>
      </c>
      <c r="D364" s="15" t="str">
        <f>IF(ISNUMBER(SMALL(Order_Form!$C:$C,1+($C364))),(VLOOKUP(SMALL(Order_Form!$C:$C,1+($C364)),Order_Form!$B:$Q,3,FALSE)),"")</f>
        <v/>
      </c>
      <c r="E364" s="35" t="str">
        <f>IF(ISNUMBER(SMALL(Order_Form!$C:$C,1+($C364))),(VLOOKUP(SMALL(Order_Form!$C:$C,1+($C364)),Order_Form!$B:$Q,4,FALSE)),"")</f>
        <v/>
      </c>
      <c r="F364" s="35" t="str">
        <f>IF(ISNUMBER(SMALL(Order_Form!$C:$C,1+($C364))),(VLOOKUP(SMALL(Order_Form!$C:$C,1+($C364)),Order_Form!$B:$Q,5,FALSE)),"")</f>
        <v/>
      </c>
      <c r="G364" s="35" t="str">
        <f>IF(ISNUMBER(SMALL(Order_Form!$C:$C,1+($C364))),(VLOOKUP(SMALL(Order_Form!$C:$C,1+($C364)),Order_Form!$B:$Q,6,FALSE)),"")</f>
        <v/>
      </c>
      <c r="H364" s="32" t="str">
        <f>IF(ISNUMBER(SMALL(Order_Form!$C:$C,1+($C364))),(VLOOKUP(SMALL(Order_Form!$C:$C,1+($C364)),Order_Form!$B:$Q,7,FALSE)),"")</f>
        <v/>
      </c>
      <c r="I364" s="15"/>
      <c r="J364" s="15"/>
      <c r="K364" s="35" t="str">
        <f>IF(ISNUMBER(SMALL(Order_Form!$C:$C,1+($C364))),(VLOOKUP(SMALL(Order_Form!$C:$C,1+($C364)),Order_Form!$B:$Q,8,FALSE)),"")</f>
        <v/>
      </c>
      <c r="L364" s="35" t="str">
        <f>IF(ISNUMBER(SMALL(Order_Form!$C:$C,1+($C364))),(VLOOKUP(SMALL(Order_Form!$C:$C,1+($C364)),Order_Form!$B:$Q,9,FALSE)),"")</f>
        <v/>
      </c>
      <c r="M364" s="35" t="str">
        <f>IF(ISNUMBER(SMALL(Order_Form!$C:$C,1+($C364))),(VLOOKUP(SMALL(Order_Form!$C:$C,1+($C364)),Order_Form!$B:$Q,10,FALSE)),"")</f>
        <v/>
      </c>
      <c r="N364" s="35" t="str">
        <f>IF(ISNUMBER(SMALL(Order_Form!$C:$C,1+($C364))),(VLOOKUP(SMALL(Order_Form!$C:$C,1+($C364)),Order_Form!$B:$Q,11,FALSE)),"")</f>
        <v/>
      </c>
      <c r="O364" s="35" t="str">
        <f>IF(ISNUMBER(SMALL(Order_Form!$C:$C,1+($C364))),(VLOOKUP(SMALL(Order_Form!$C:$C,1+($C364)),Order_Form!$B:$Q,12,FALSE)),"")</f>
        <v/>
      </c>
      <c r="P364" s="35" t="str">
        <f>IF(ISNUMBER(SMALL(Order_Form!$C:$C,1+($C364))),(VLOOKUP(SMALL(Order_Form!$C:$C,1+($C364)),Order_Form!$B:$Q,13,FALSE)),"")</f>
        <v/>
      </c>
      <c r="Q364" s="35" t="str">
        <f>IF(ISNUMBER(SMALL(Order_Form!$C:$C,1+($C364))),(VLOOKUP(SMALL(Order_Form!$C:$C,1+($C364)),Order_Form!$B:$Q,14,FALSE)),"")</f>
        <v/>
      </c>
      <c r="R364" s="35" t="str">
        <f>IF(ISNUMBER(SMALL(Order_Form!$C:$C,1+($C364))),(VLOOKUP(SMALL(Order_Form!$C:$C,1+($C364)),Order_Form!$B:$Q,15,FALSE)),"")</f>
        <v/>
      </c>
      <c r="U364" s="14">
        <f t="shared" si="15"/>
        <v>0</v>
      </c>
      <c r="V364" s="14">
        <f t="shared" si="16"/>
        <v>0</v>
      </c>
      <c r="W364" s="14">
        <f t="shared" si="17"/>
        <v>0</v>
      </c>
    </row>
    <row r="365" spans="3:23" ht="22.9" customHeight="1" x14ac:dyDescent="0.2">
      <c r="C365" s="14">
        <v>347</v>
      </c>
      <c r="D365" s="15" t="str">
        <f>IF(ISNUMBER(SMALL(Order_Form!$C:$C,1+($C365))),(VLOOKUP(SMALL(Order_Form!$C:$C,1+($C365)),Order_Form!$B:$Q,3,FALSE)),"")</f>
        <v/>
      </c>
      <c r="E365" s="35" t="str">
        <f>IF(ISNUMBER(SMALL(Order_Form!$C:$C,1+($C365))),(VLOOKUP(SMALL(Order_Form!$C:$C,1+($C365)),Order_Form!$B:$Q,4,FALSE)),"")</f>
        <v/>
      </c>
      <c r="F365" s="35" t="str">
        <f>IF(ISNUMBER(SMALL(Order_Form!$C:$C,1+($C365))),(VLOOKUP(SMALL(Order_Form!$C:$C,1+($C365)),Order_Form!$B:$Q,5,FALSE)),"")</f>
        <v/>
      </c>
      <c r="G365" s="35" t="str">
        <f>IF(ISNUMBER(SMALL(Order_Form!$C:$C,1+($C365))),(VLOOKUP(SMALL(Order_Form!$C:$C,1+($C365)),Order_Form!$B:$Q,6,FALSE)),"")</f>
        <v/>
      </c>
      <c r="H365" s="32" t="str">
        <f>IF(ISNUMBER(SMALL(Order_Form!$C:$C,1+($C365))),(VLOOKUP(SMALL(Order_Form!$C:$C,1+($C365)),Order_Form!$B:$Q,7,FALSE)),"")</f>
        <v/>
      </c>
      <c r="I365" s="15"/>
      <c r="J365" s="15"/>
      <c r="K365" s="35" t="str">
        <f>IF(ISNUMBER(SMALL(Order_Form!$C:$C,1+($C365))),(VLOOKUP(SMALL(Order_Form!$C:$C,1+($C365)),Order_Form!$B:$Q,8,FALSE)),"")</f>
        <v/>
      </c>
      <c r="L365" s="35" t="str">
        <f>IF(ISNUMBER(SMALL(Order_Form!$C:$C,1+($C365))),(VLOOKUP(SMALL(Order_Form!$C:$C,1+($C365)),Order_Form!$B:$Q,9,FALSE)),"")</f>
        <v/>
      </c>
      <c r="M365" s="35" t="str">
        <f>IF(ISNUMBER(SMALL(Order_Form!$C:$C,1+($C365))),(VLOOKUP(SMALL(Order_Form!$C:$C,1+($C365)),Order_Form!$B:$Q,10,FALSE)),"")</f>
        <v/>
      </c>
      <c r="N365" s="35" t="str">
        <f>IF(ISNUMBER(SMALL(Order_Form!$C:$C,1+($C365))),(VLOOKUP(SMALL(Order_Form!$C:$C,1+($C365)),Order_Form!$B:$Q,11,FALSE)),"")</f>
        <v/>
      </c>
      <c r="O365" s="35" t="str">
        <f>IF(ISNUMBER(SMALL(Order_Form!$C:$C,1+($C365))),(VLOOKUP(SMALL(Order_Form!$C:$C,1+($C365)),Order_Form!$B:$Q,12,FALSE)),"")</f>
        <v/>
      </c>
      <c r="P365" s="35" t="str">
        <f>IF(ISNUMBER(SMALL(Order_Form!$C:$C,1+($C365))),(VLOOKUP(SMALL(Order_Form!$C:$C,1+($C365)),Order_Form!$B:$Q,13,FALSE)),"")</f>
        <v/>
      </c>
      <c r="Q365" s="35" t="str">
        <f>IF(ISNUMBER(SMALL(Order_Form!$C:$C,1+($C365))),(VLOOKUP(SMALL(Order_Form!$C:$C,1+($C365)),Order_Form!$B:$Q,14,FALSE)),"")</f>
        <v/>
      </c>
      <c r="R365" s="35" t="str">
        <f>IF(ISNUMBER(SMALL(Order_Form!$C:$C,1+($C365))),(VLOOKUP(SMALL(Order_Form!$C:$C,1+($C365)),Order_Form!$B:$Q,15,FALSE)),"")</f>
        <v/>
      </c>
      <c r="U365" s="14">
        <f t="shared" si="15"/>
        <v>0</v>
      </c>
      <c r="V365" s="14">
        <f t="shared" si="16"/>
        <v>0</v>
      </c>
      <c r="W365" s="14">
        <f t="shared" si="17"/>
        <v>0</v>
      </c>
    </row>
    <row r="366" spans="3:23" ht="22.9" customHeight="1" x14ac:dyDescent="0.2">
      <c r="C366" s="14">
        <v>348</v>
      </c>
      <c r="D366" s="15" t="str">
        <f>IF(ISNUMBER(SMALL(Order_Form!$C:$C,1+($C366))),(VLOOKUP(SMALL(Order_Form!$C:$C,1+($C366)),Order_Form!$B:$Q,3,FALSE)),"")</f>
        <v/>
      </c>
      <c r="E366" s="35" t="str">
        <f>IF(ISNUMBER(SMALL(Order_Form!$C:$C,1+($C366))),(VLOOKUP(SMALL(Order_Form!$C:$C,1+($C366)),Order_Form!$B:$Q,4,FALSE)),"")</f>
        <v/>
      </c>
      <c r="F366" s="35" t="str">
        <f>IF(ISNUMBER(SMALL(Order_Form!$C:$C,1+($C366))),(VLOOKUP(SMALL(Order_Form!$C:$C,1+($C366)),Order_Form!$B:$Q,5,FALSE)),"")</f>
        <v/>
      </c>
      <c r="G366" s="35" t="str">
        <f>IF(ISNUMBER(SMALL(Order_Form!$C:$C,1+($C366))),(VLOOKUP(SMALL(Order_Form!$C:$C,1+($C366)),Order_Form!$B:$Q,6,FALSE)),"")</f>
        <v/>
      </c>
      <c r="H366" s="32" t="str">
        <f>IF(ISNUMBER(SMALL(Order_Form!$C:$C,1+($C366))),(VLOOKUP(SMALL(Order_Form!$C:$C,1+($C366)),Order_Form!$B:$Q,7,FALSE)),"")</f>
        <v/>
      </c>
      <c r="I366" s="15"/>
      <c r="J366" s="15"/>
      <c r="K366" s="35" t="str">
        <f>IF(ISNUMBER(SMALL(Order_Form!$C:$C,1+($C366))),(VLOOKUP(SMALL(Order_Form!$C:$C,1+($C366)),Order_Form!$B:$Q,8,FALSE)),"")</f>
        <v/>
      </c>
      <c r="L366" s="35" t="str">
        <f>IF(ISNUMBER(SMALL(Order_Form!$C:$C,1+($C366))),(VLOOKUP(SMALL(Order_Form!$C:$C,1+($C366)),Order_Form!$B:$Q,9,FALSE)),"")</f>
        <v/>
      </c>
      <c r="M366" s="35" t="str">
        <f>IF(ISNUMBER(SMALL(Order_Form!$C:$C,1+($C366))),(VLOOKUP(SMALL(Order_Form!$C:$C,1+($C366)),Order_Form!$B:$Q,10,FALSE)),"")</f>
        <v/>
      </c>
      <c r="N366" s="35" t="str">
        <f>IF(ISNUMBER(SMALL(Order_Form!$C:$C,1+($C366))),(VLOOKUP(SMALL(Order_Form!$C:$C,1+($C366)),Order_Form!$B:$Q,11,FALSE)),"")</f>
        <v/>
      </c>
      <c r="O366" s="35" t="str">
        <f>IF(ISNUMBER(SMALL(Order_Form!$C:$C,1+($C366))),(VLOOKUP(SMALL(Order_Form!$C:$C,1+($C366)),Order_Form!$B:$Q,12,FALSE)),"")</f>
        <v/>
      </c>
      <c r="P366" s="35" t="str">
        <f>IF(ISNUMBER(SMALL(Order_Form!$C:$C,1+($C366))),(VLOOKUP(SMALL(Order_Form!$C:$C,1+($C366)),Order_Form!$B:$Q,13,FALSE)),"")</f>
        <v/>
      </c>
      <c r="Q366" s="35" t="str">
        <f>IF(ISNUMBER(SMALL(Order_Form!$C:$C,1+($C366))),(VLOOKUP(SMALL(Order_Form!$C:$C,1+($C366)),Order_Form!$B:$Q,14,FALSE)),"")</f>
        <v/>
      </c>
      <c r="R366" s="35" t="str">
        <f>IF(ISNUMBER(SMALL(Order_Form!$C:$C,1+($C366))),(VLOOKUP(SMALL(Order_Form!$C:$C,1+($C366)),Order_Form!$B:$Q,15,FALSE)),"")</f>
        <v/>
      </c>
      <c r="U366" s="14">
        <f t="shared" si="15"/>
        <v>0</v>
      </c>
      <c r="V366" s="14">
        <f t="shared" si="16"/>
        <v>0</v>
      </c>
      <c r="W366" s="14">
        <f t="shared" si="17"/>
        <v>0</v>
      </c>
    </row>
    <row r="367" spans="3:23" ht="22.9" customHeight="1" x14ac:dyDescent="0.2">
      <c r="C367" s="14">
        <v>349</v>
      </c>
      <c r="D367" s="15" t="str">
        <f>IF(ISNUMBER(SMALL(Order_Form!$C:$C,1+($C367))),(VLOOKUP(SMALL(Order_Form!$C:$C,1+($C367)),Order_Form!$B:$Q,3,FALSE)),"")</f>
        <v/>
      </c>
      <c r="E367" s="35" t="str">
        <f>IF(ISNUMBER(SMALL(Order_Form!$C:$C,1+($C367))),(VLOOKUP(SMALL(Order_Form!$C:$C,1+($C367)),Order_Form!$B:$Q,4,FALSE)),"")</f>
        <v/>
      </c>
      <c r="F367" s="35" t="str">
        <f>IF(ISNUMBER(SMALL(Order_Form!$C:$C,1+($C367))),(VLOOKUP(SMALL(Order_Form!$C:$C,1+($C367)),Order_Form!$B:$Q,5,FALSE)),"")</f>
        <v/>
      </c>
      <c r="G367" s="35" t="str">
        <f>IF(ISNUMBER(SMALL(Order_Form!$C:$C,1+($C367))),(VLOOKUP(SMALL(Order_Form!$C:$C,1+($C367)),Order_Form!$B:$Q,6,FALSE)),"")</f>
        <v/>
      </c>
      <c r="H367" s="32" t="str">
        <f>IF(ISNUMBER(SMALL(Order_Form!$C:$C,1+($C367))),(VLOOKUP(SMALL(Order_Form!$C:$C,1+($C367)),Order_Form!$B:$Q,7,FALSE)),"")</f>
        <v/>
      </c>
      <c r="I367" s="15"/>
      <c r="J367" s="15"/>
      <c r="K367" s="35" t="str">
        <f>IF(ISNUMBER(SMALL(Order_Form!$C:$C,1+($C367))),(VLOOKUP(SMALL(Order_Form!$C:$C,1+($C367)),Order_Form!$B:$Q,8,FALSE)),"")</f>
        <v/>
      </c>
      <c r="L367" s="35" t="str">
        <f>IF(ISNUMBER(SMALL(Order_Form!$C:$C,1+($C367))),(VLOOKUP(SMALL(Order_Form!$C:$C,1+($C367)),Order_Form!$B:$Q,9,FALSE)),"")</f>
        <v/>
      </c>
      <c r="M367" s="35" t="str">
        <f>IF(ISNUMBER(SMALL(Order_Form!$C:$C,1+($C367))),(VLOOKUP(SMALL(Order_Form!$C:$C,1+($C367)),Order_Form!$B:$Q,10,FALSE)),"")</f>
        <v/>
      </c>
      <c r="N367" s="35" t="str">
        <f>IF(ISNUMBER(SMALL(Order_Form!$C:$C,1+($C367))),(VLOOKUP(SMALL(Order_Form!$C:$C,1+($C367)),Order_Form!$B:$Q,11,FALSE)),"")</f>
        <v/>
      </c>
      <c r="O367" s="35" t="str">
        <f>IF(ISNUMBER(SMALL(Order_Form!$C:$C,1+($C367))),(VLOOKUP(SMALL(Order_Form!$C:$C,1+($C367)),Order_Form!$B:$Q,12,FALSE)),"")</f>
        <v/>
      </c>
      <c r="P367" s="35" t="str">
        <f>IF(ISNUMBER(SMALL(Order_Form!$C:$C,1+($C367))),(VLOOKUP(SMALL(Order_Form!$C:$C,1+($C367)),Order_Form!$B:$Q,13,FALSE)),"")</f>
        <v/>
      </c>
      <c r="Q367" s="35" t="str">
        <f>IF(ISNUMBER(SMALL(Order_Form!$C:$C,1+($C367))),(VLOOKUP(SMALL(Order_Form!$C:$C,1+($C367)),Order_Form!$B:$Q,14,FALSE)),"")</f>
        <v/>
      </c>
      <c r="R367" s="35" t="str">
        <f>IF(ISNUMBER(SMALL(Order_Form!$C:$C,1+($C367))),(VLOOKUP(SMALL(Order_Form!$C:$C,1+($C367)),Order_Form!$B:$Q,15,FALSE)),"")</f>
        <v/>
      </c>
      <c r="U367" s="14">
        <f t="shared" si="15"/>
        <v>0</v>
      </c>
      <c r="V367" s="14">
        <f t="shared" si="16"/>
        <v>0</v>
      </c>
      <c r="W367" s="14">
        <f t="shared" si="17"/>
        <v>0</v>
      </c>
    </row>
    <row r="368" spans="3:23" ht="22.9" customHeight="1" x14ac:dyDescent="0.2">
      <c r="C368" s="14">
        <v>350</v>
      </c>
      <c r="D368" s="15" t="str">
        <f>IF(ISNUMBER(SMALL(Order_Form!$C:$C,1+($C368))),(VLOOKUP(SMALL(Order_Form!$C:$C,1+($C368)),Order_Form!$B:$Q,3,FALSE)),"")</f>
        <v/>
      </c>
      <c r="E368" s="35" t="str">
        <f>IF(ISNUMBER(SMALL(Order_Form!$C:$C,1+($C368))),(VLOOKUP(SMALL(Order_Form!$C:$C,1+($C368)),Order_Form!$B:$Q,4,FALSE)),"")</f>
        <v/>
      </c>
      <c r="F368" s="35" t="str">
        <f>IF(ISNUMBER(SMALL(Order_Form!$C:$C,1+($C368))),(VLOOKUP(SMALL(Order_Form!$C:$C,1+($C368)),Order_Form!$B:$Q,5,FALSE)),"")</f>
        <v/>
      </c>
      <c r="G368" s="35" t="str">
        <f>IF(ISNUMBER(SMALL(Order_Form!$C:$C,1+($C368))),(VLOOKUP(SMALL(Order_Form!$C:$C,1+($C368)),Order_Form!$B:$Q,6,FALSE)),"")</f>
        <v/>
      </c>
      <c r="H368" s="32" t="str">
        <f>IF(ISNUMBER(SMALL(Order_Form!$C:$C,1+($C368))),(VLOOKUP(SMALL(Order_Form!$C:$C,1+($C368)),Order_Form!$B:$Q,7,FALSE)),"")</f>
        <v/>
      </c>
      <c r="I368" s="15"/>
      <c r="J368" s="15"/>
      <c r="K368" s="35" t="str">
        <f>IF(ISNUMBER(SMALL(Order_Form!$C:$C,1+($C368))),(VLOOKUP(SMALL(Order_Form!$C:$C,1+($C368)),Order_Form!$B:$Q,8,FALSE)),"")</f>
        <v/>
      </c>
      <c r="L368" s="35" t="str">
        <f>IF(ISNUMBER(SMALL(Order_Form!$C:$C,1+($C368))),(VLOOKUP(SMALL(Order_Form!$C:$C,1+($C368)),Order_Form!$B:$Q,9,FALSE)),"")</f>
        <v/>
      </c>
      <c r="M368" s="35" t="str">
        <f>IF(ISNUMBER(SMALL(Order_Form!$C:$C,1+($C368))),(VLOOKUP(SMALL(Order_Form!$C:$C,1+($C368)),Order_Form!$B:$Q,10,FALSE)),"")</f>
        <v/>
      </c>
      <c r="N368" s="35" t="str">
        <f>IF(ISNUMBER(SMALL(Order_Form!$C:$C,1+($C368))),(VLOOKUP(SMALL(Order_Form!$C:$C,1+($C368)),Order_Form!$B:$Q,11,FALSE)),"")</f>
        <v/>
      </c>
      <c r="O368" s="35" t="str">
        <f>IF(ISNUMBER(SMALL(Order_Form!$C:$C,1+($C368))),(VLOOKUP(SMALL(Order_Form!$C:$C,1+($C368)),Order_Form!$B:$Q,12,FALSE)),"")</f>
        <v/>
      </c>
      <c r="P368" s="35" t="str">
        <f>IF(ISNUMBER(SMALL(Order_Form!$C:$C,1+($C368))),(VLOOKUP(SMALL(Order_Form!$C:$C,1+($C368)),Order_Form!$B:$Q,13,FALSE)),"")</f>
        <v/>
      </c>
      <c r="Q368" s="35" t="str">
        <f>IF(ISNUMBER(SMALL(Order_Form!$C:$C,1+($C368))),(VLOOKUP(SMALL(Order_Form!$C:$C,1+($C368)),Order_Form!$B:$Q,14,FALSE)),"")</f>
        <v/>
      </c>
      <c r="R368" s="35" t="str">
        <f>IF(ISNUMBER(SMALL(Order_Form!$C:$C,1+($C368))),(VLOOKUP(SMALL(Order_Form!$C:$C,1+($C368)),Order_Form!$B:$Q,15,FALSE)),"")</f>
        <v/>
      </c>
      <c r="U368" s="14">
        <f t="shared" si="15"/>
        <v>0</v>
      </c>
      <c r="V368" s="14">
        <f t="shared" si="16"/>
        <v>0</v>
      </c>
      <c r="W368" s="14">
        <f t="shared" si="17"/>
        <v>0</v>
      </c>
    </row>
    <row r="369" spans="3:23" ht="22.9" customHeight="1" x14ac:dyDescent="0.2">
      <c r="C369" s="14">
        <v>351</v>
      </c>
      <c r="D369" s="15" t="str">
        <f>IF(ISNUMBER(SMALL(Order_Form!$C:$C,1+($C369))),(VLOOKUP(SMALL(Order_Form!$C:$C,1+($C369)),Order_Form!$B:$Q,3,FALSE)),"")</f>
        <v/>
      </c>
      <c r="E369" s="35" t="str">
        <f>IF(ISNUMBER(SMALL(Order_Form!$C:$C,1+($C369))),(VLOOKUP(SMALL(Order_Form!$C:$C,1+($C369)),Order_Form!$B:$Q,4,FALSE)),"")</f>
        <v/>
      </c>
      <c r="F369" s="35" t="str">
        <f>IF(ISNUMBER(SMALL(Order_Form!$C:$C,1+($C369))),(VLOOKUP(SMALL(Order_Form!$C:$C,1+($C369)),Order_Form!$B:$Q,5,FALSE)),"")</f>
        <v/>
      </c>
      <c r="G369" s="35" t="str">
        <f>IF(ISNUMBER(SMALL(Order_Form!$C:$C,1+($C369))),(VLOOKUP(SMALL(Order_Form!$C:$C,1+($C369)),Order_Form!$B:$Q,6,FALSE)),"")</f>
        <v/>
      </c>
      <c r="H369" s="32" t="str">
        <f>IF(ISNUMBER(SMALL(Order_Form!$C:$C,1+($C369))),(VLOOKUP(SMALL(Order_Form!$C:$C,1+($C369)),Order_Form!$B:$Q,7,FALSE)),"")</f>
        <v/>
      </c>
      <c r="I369" s="15"/>
      <c r="J369" s="15"/>
      <c r="K369" s="35" t="str">
        <f>IF(ISNUMBER(SMALL(Order_Form!$C:$C,1+($C369))),(VLOOKUP(SMALL(Order_Form!$C:$C,1+($C369)),Order_Form!$B:$Q,8,FALSE)),"")</f>
        <v/>
      </c>
      <c r="L369" s="35" t="str">
        <f>IF(ISNUMBER(SMALL(Order_Form!$C:$C,1+($C369))),(VLOOKUP(SMALL(Order_Form!$C:$C,1+($C369)),Order_Form!$B:$Q,9,FALSE)),"")</f>
        <v/>
      </c>
      <c r="M369" s="35" t="str">
        <f>IF(ISNUMBER(SMALL(Order_Form!$C:$C,1+($C369))),(VLOOKUP(SMALL(Order_Form!$C:$C,1+($C369)),Order_Form!$B:$Q,10,FALSE)),"")</f>
        <v/>
      </c>
      <c r="N369" s="35" t="str">
        <f>IF(ISNUMBER(SMALL(Order_Form!$C:$C,1+($C369))),(VLOOKUP(SMALL(Order_Form!$C:$C,1+($C369)),Order_Form!$B:$Q,11,FALSE)),"")</f>
        <v/>
      </c>
      <c r="O369" s="35" t="str">
        <f>IF(ISNUMBER(SMALL(Order_Form!$C:$C,1+($C369))),(VLOOKUP(SMALL(Order_Form!$C:$C,1+($C369)),Order_Form!$B:$Q,12,FALSE)),"")</f>
        <v/>
      </c>
      <c r="P369" s="35" t="str">
        <f>IF(ISNUMBER(SMALL(Order_Form!$C:$C,1+($C369))),(VLOOKUP(SMALL(Order_Form!$C:$C,1+($C369)),Order_Form!$B:$Q,13,FALSE)),"")</f>
        <v/>
      </c>
      <c r="Q369" s="35" t="str">
        <f>IF(ISNUMBER(SMALL(Order_Form!$C:$C,1+($C369))),(VLOOKUP(SMALL(Order_Form!$C:$C,1+($C369)),Order_Form!$B:$Q,14,FALSE)),"")</f>
        <v/>
      </c>
      <c r="R369" s="35" t="str">
        <f>IF(ISNUMBER(SMALL(Order_Form!$C:$C,1+($C369))),(VLOOKUP(SMALL(Order_Form!$C:$C,1+($C369)),Order_Form!$B:$Q,15,FALSE)),"")</f>
        <v/>
      </c>
      <c r="U369" s="14">
        <f t="shared" si="15"/>
        <v>0</v>
      </c>
      <c r="V369" s="14">
        <f t="shared" si="16"/>
        <v>0</v>
      </c>
      <c r="W369" s="14">
        <f t="shared" si="17"/>
        <v>0</v>
      </c>
    </row>
    <row r="370" spans="3:23" ht="22.9" customHeight="1" x14ac:dyDescent="0.2">
      <c r="C370" s="14">
        <v>352</v>
      </c>
      <c r="D370" s="15" t="str">
        <f>IF(ISNUMBER(SMALL(Order_Form!$C:$C,1+($C370))),(VLOOKUP(SMALL(Order_Form!$C:$C,1+($C370)),Order_Form!$B:$Q,3,FALSE)),"")</f>
        <v/>
      </c>
      <c r="E370" s="35" t="str">
        <f>IF(ISNUMBER(SMALL(Order_Form!$C:$C,1+($C370))),(VLOOKUP(SMALL(Order_Form!$C:$C,1+($C370)),Order_Form!$B:$Q,4,FALSE)),"")</f>
        <v/>
      </c>
      <c r="F370" s="35" t="str">
        <f>IF(ISNUMBER(SMALL(Order_Form!$C:$C,1+($C370))),(VLOOKUP(SMALL(Order_Form!$C:$C,1+($C370)),Order_Form!$B:$Q,5,FALSE)),"")</f>
        <v/>
      </c>
      <c r="G370" s="35" t="str">
        <f>IF(ISNUMBER(SMALL(Order_Form!$C:$C,1+($C370))),(VLOOKUP(SMALL(Order_Form!$C:$C,1+($C370)),Order_Form!$B:$Q,6,FALSE)),"")</f>
        <v/>
      </c>
      <c r="H370" s="32" t="str">
        <f>IF(ISNUMBER(SMALL(Order_Form!$C:$C,1+($C370))),(VLOOKUP(SMALL(Order_Form!$C:$C,1+($C370)),Order_Form!$B:$Q,7,FALSE)),"")</f>
        <v/>
      </c>
      <c r="I370" s="15"/>
      <c r="J370" s="15"/>
      <c r="K370" s="35" t="str">
        <f>IF(ISNUMBER(SMALL(Order_Form!$C:$C,1+($C370))),(VLOOKUP(SMALL(Order_Form!$C:$C,1+($C370)),Order_Form!$B:$Q,8,FALSE)),"")</f>
        <v/>
      </c>
      <c r="L370" s="35" t="str">
        <f>IF(ISNUMBER(SMALL(Order_Form!$C:$C,1+($C370))),(VLOOKUP(SMALL(Order_Form!$C:$C,1+($C370)),Order_Form!$B:$Q,9,FALSE)),"")</f>
        <v/>
      </c>
      <c r="M370" s="35" t="str">
        <f>IF(ISNUMBER(SMALL(Order_Form!$C:$C,1+($C370))),(VLOOKUP(SMALL(Order_Form!$C:$C,1+($C370)),Order_Form!$B:$Q,10,FALSE)),"")</f>
        <v/>
      </c>
      <c r="N370" s="35" t="str">
        <f>IF(ISNUMBER(SMALL(Order_Form!$C:$C,1+($C370))),(VLOOKUP(SMALL(Order_Form!$C:$C,1+($C370)),Order_Form!$B:$Q,11,FALSE)),"")</f>
        <v/>
      </c>
      <c r="O370" s="35" t="str">
        <f>IF(ISNUMBER(SMALL(Order_Form!$C:$C,1+($C370))),(VLOOKUP(SMALL(Order_Form!$C:$C,1+($C370)),Order_Form!$B:$Q,12,FALSE)),"")</f>
        <v/>
      </c>
      <c r="P370" s="35" t="str">
        <f>IF(ISNUMBER(SMALL(Order_Form!$C:$C,1+($C370))),(VLOOKUP(SMALL(Order_Form!$C:$C,1+($C370)),Order_Form!$B:$Q,13,FALSE)),"")</f>
        <v/>
      </c>
      <c r="Q370" s="35" t="str">
        <f>IF(ISNUMBER(SMALL(Order_Form!$C:$C,1+($C370))),(VLOOKUP(SMALL(Order_Form!$C:$C,1+($C370)),Order_Form!$B:$Q,14,FALSE)),"")</f>
        <v/>
      </c>
      <c r="R370" s="35" t="str">
        <f>IF(ISNUMBER(SMALL(Order_Form!$C:$C,1+($C370))),(VLOOKUP(SMALL(Order_Form!$C:$C,1+($C370)),Order_Form!$B:$Q,15,FALSE)),"")</f>
        <v/>
      </c>
      <c r="U370" s="14">
        <f t="shared" si="15"/>
        <v>0</v>
      </c>
      <c r="V370" s="14">
        <f t="shared" si="16"/>
        <v>0</v>
      </c>
      <c r="W370" s="14">
        <f t="shared" si="17"/>
        <v>0</v>
      </c>
    </row>
    <row r="371" spans="3:23" ht="22.9" customHeight="1" x14ac:dyDescent="0.2">
      <c r="C371" s="14">
        <v>353</v>
      </c>
      <c r="D371" s="15" t="str">
        <f>IF(ISNUMBER(SMALL(Order_Form!$C:$C,1+($C371))),(VLOOKUP(SMALL(Order_Form!$C:$C,1+($C371)),Order_Form!$B:$Q,3,FALSE)),"")</f>
        <v/>
      </c>
      <c r="E371" s="35" t="str">
        <f>IF(ISNUMBER(SMALL(Order_Form!$C:$C,1+($C371))),(VLOOKUP(SMALL(Order_Form!$C:$C,1+($C371)),Order_Form!$B:$Q,4,FALSE)),"")</f>
        <v/>
      </c>
      <c r="F371" s="35" t="str">
        <f>IF(ISNUMBER(SMALL(Order_Form!$C:$C,1+($C371))),(VLOOKUP(SMALL(Order_Form!$C:$C,1+($C371)),Order_Form!$B:$Q,5,FALSE)),"")</f>
        <v/>
      </c>
      <c r="G371" s="35" t="str">
        <f>IF(ISNUMBER(SMALL(Order_Form!$C:$C,1+($C371))),(VLOOKUP(SMALL(Order_Form!$C:$C,1+($C371)),Order_Form!$B:$Q,6,FALSE)),"")</f>
        <v/>
      </c>
      <c r="H371" s="32" t="str">
        <f>IF(ISNUMBER(SMALL(Order_Form!$C:$C,1+($C371))),(VLOOKUP(SMALL(Order_Form!$C:$C,1+($C371)),Order_Form!$B:$Q,7,FALSE)),"")</f>
        <v/>
      </c>
      <c r="I371" s="15"/>
      <c r="J371" s="15"/>
      <c r="K371" s="35" t="str">
        <f>IF(ISNUMBER(SMALL(Order_Form!$C:$C,1+($C371))),(VLOOKUP(SMALL(Order_Form!$C:$C,1+($C371)),Order_Form!$B:$Q,8,FALSE)),"")</f>
        <v/>
      </c>
      <c r="L371" s="35" t="str">
        <f>IF(ISNUMBER(SMALL(Order_Form!$C:$C,1+($C371))),(VLOOKUP(SMALL(Order_Form!$C:$C,1+($C371)),Order_Form!$B:$Q,9,FALSE)),"")</f>
        <v/>
      </c>
      <c r="M371" s="35" t="str">
        <f>IF(ISNUMBER(SMALL(Order_Form!$C:$C,1+($C371))),(VLOOKUP(SMALL(Order_Form!$C:$C,1+($C371)),Order_Form!$B:$Q,10,FALSE)),"")</f>
        <v/>
      </c>
      <c r="N371" s="35" t="str">
        <f>IF(ISNUMBER(SMALL(Order_Form!$C:$C,1+($C371))),(VLOOKUP(SMALL(Order_Form!$C:$C,1+($C371)),Order_Form!$B:$Q,11,FALSE)),"")</f>
        <v/>
      </c>
      <c r="O371" s="35" t="str">
        <f>IF(ISNUMBER(SMALL(Order_Form!$C:$C,1+($C371))),(VLOOKUP(SMALL(Order_Form!$C:$C,1+($C371)),Order_Form!$B:$Q,12,FALSE)),"")</f>
        <v/>
      </c>
      <c r="P371" s="35" t="str">
        <f>IF(ISNUMBER(SMALL(Order_Form!$C:$C,1+($C371))),(VLOOKUP(SMALL(Order_Form!$C:$C,1+($C371)),Order_Form!$B:$Q,13,FALSE)),"")</f>
        <v/>
      </c>
      <c r="Q371" s="35" t="str">
        <f>IF(ISNUMBER(SMALL(Order_Form!$C:$C,1+($C371))),(VLOOKUP(SMALL(Order_Form!$C:$C,1+($C371)),Order_Form!$B:$Q,14,FALSE)),"")</f>
        <v/>
      </c>
      <c r="R371" s="35" t="str">
        <f>IF(ISNUMBER(SMALL(Order_Form!$C:$C,1+($C371))),(VLOOKUP(SMALL(Order_Form!$C:$C,1+($C371)),Order_Form!$B:$Q,15,FALSE)),"")</f>
        <v/>
      </c>
      <c r="U371" s="14">
        <f t="shared" si="15"/>
        <v>0</v>
      </c>
      <c r="V371" s="14">
        <f t="shared" si="16"/>
        <v>0</v>
      </c>
      <c r="W371" s="14">
        <f t="shared" si="17"/>
        <v>0</v>
      </c>
    </row>
    <row r="372" spans="3:23" ht="22.9" customHeight="1" x14ac:dyDescent="0.2">
      <c r="C372" s="14">
        <v>354</v>
      </c>
      <c r="D372" s="15" t="str">
        <f>IF(ISNUMBER(SMALL(Order_Form!$C:$C,1+($C372))),(VLOOKUP(SMALL(Order_Form!$C:$C,1+($C372)),Order_Form!$B:$Q,3,FALSE)),"")</f>
        <v/>
      </c>
      <c r="E372" s="35" t="str">
        <f>IF(ISNUMBER(SMALL(Order_Form!$C:$C,1+($C372))),(VLOOKUP(SMALL(Order_Form!$C:$C,1+($C372)),Order_Form!$B:$Q,4,FALSE)),"")</f>
        <v/>
      </c>
      <c r="F372" s="35" t="str">
        <f>IF(ISNUMBER(SMALL(Order_Form!$C:$C,1+($C372))),(VLOOKUP(SMALL(Order_Form!$C:$C,1+($C372)),Order_Form!$B:$Q,5,FALSE)),"")</f>
        <v/>
      </c>
      <c r="G372" s="35" t="str">
        <f>IF(ISNUMBER(SMALL(Order_Form!$C:$C,1+($C372))),(VLOOKUP(SMALL(Order_Form!$C:$C,1+($C372)),Order_Form!$B:$Q,6,FALSE)),"")</f>
        <v/>
      </c>
      <c r="H372" s="32" t="str">
        <f>IF(ISNUMBER(SMALL(Order_Form!$C:$C,1+($C372))),(VLOOKUP(SMALL(Order_Form!$C:$C,1+($C372)),Order_Form!$B:$Q,7,FALSE)),"")</f>
        <v/>
      </c>
      <c r="I372" s="15"/>
      <c r="J372" s="15"/>
      <c r="K372" s="35" t="str">
        <f>IF(ISNUMBER(SMALL(Order_Form!$C:$C,1+($C372))),(VLOOKUP(SMALL(Order_Form!$C:$C,1+($C372)),Order_Form!$B:$Q,8,FALSE)),"")</f>
        <v/>
      </c>
      <c r="L372" s="35" t="str">
        <f>IF(ISNUMBER(SMALL(Order_Form!$C:$C,1+($C372))),(VLOOKUP(SMALL(Order_Form!$C:$C,1+($C372)),Order_Form!$B:$Q,9,FALSE)),"")</f>
        <v/>
      </c>
      <c r="M372" s="35" t="str">
        <f>IF(ISNUMBER(SMALL(Order_Form!$C:$C,1+($C372))),(VLOOKUP(SMALL(Order_Form!$C:$C,1+($C372)),Order_Form!$B:$Q,10,FALSE)),"")</f>
        <v/>
      </c>
      <c r="N372" s="35" t="str">
        <f>IF(ISNUMBER(SMALL(Order_Form!$C:$C,1+($C372))),(VLOOKUP(SMALL(Order_Form!$C:$C,1+($C372)),Order_Form!$B:$Q,11,FALSE)),"")</f>
        <v/>
      </c>
      <c r="O372" s="35" t="str">
        <f>IF(ISNUMBER(SMALL(Order_Form!$C:$C,1+($C372))),(VLOOKUP(SMALL(Order_Form!$C:$C,1+($C372)),Order_Form!$B:$Q,12,FALSE)),"")</f>
        <v/>
      </c>
      <c r="P372" s="35" t="str">
        <f>IF(ISNUMBER(SMALL(Order_Form!$C:$C,1+($C372))),(VLOOKUP(SMALL(Order_Form!$C:$C,1+($C372)),Order_Form!$B:$Q,13,FALSE)),"")</f>
        <v/>
      </c>
      <c r="Q372" s="35" t="str">
        <f>IF(ISNUMBER(SMALL(Order_Form!$C:$C,1+($C372))),(VLOOKUP(SMALL(Order_Form!$C:$C,1+($C372)),Order_Form!$B:$Q,14,FALSE)),"")</f>
        <v/>
      </c>
      <c r="R372" s="35" t="str">
        <f>IF(ISNUMBER(SMALL(Order_Form!$C:$C,1+($C372))),(VLOOKUP(SMALL(Order_Form!$C:$C,1+($C372)),Order_Form!$B:$Q,15,FALSE)),"")</f>
        <v/>
      </c>
      <c r="U372" s="14">
        <f t="shared" si="15"/>
        <v>0</v>
      </c>
      <c r="V372" s="14">
        <f t="shared" si="16"/>
        <v>0</v>
      </c>
      <c r="W372" s="14">
        <f t="shared" si="17"/>
        <v>0</v>
      </c>
    </row>
    <row r="373" spans="3:23" ht="22.9" customHeight="1" x14ac:dyDescent="0.2">
      <c r="C373" s="14">
        <v>355</v>
      </c>
      <c r="D373" s="15" t="str">
        <f>IF(ISNUMBER(SMALL(Order_Form!$C:$C,1+($C373))),(VLOOKUP(SMALL(Order_Form!$C:$C,1+($C373)),Order_Form!$B:$Q,3,FALSE)),"")</f>
        <v/>
      </c>
      <c r="E373" s="35" t="str">
        <f>IF(ISNUMBER(SMALL(Order_Form!$C:$C,1+($C373))),(VLOOKUP(SMALL(Order_Form!$C:$C,1+($C373)),Order_Form!$B:$Q,4,FALSE)),"")</f>
        <v/>
      </c>
      <c r="F373" s="35" t="str">
        <f>IF(ISNUMBER(SMALL(Order_Form!$C:$C,1+($C373))),(VLOOKUP(SMALL(Order_Form!$C:$C,1+($C373)),Order_Form!$B:$Q,5,FALSE)),"")</f>
        <v/>
      </c>
      <c r="G373" s="35" t="str">
        <f>IF(ISNUMBER(SMALL(Order_Form!$C:$C,1+($C373))),(VLOOKUP(SMALL(Order_Form!$C:$C,1+($C373)),Order_Form!$B:$Q,6,FALSE)),"")</f>
        <v/>
      </c>
      <c r="H373" s="32" t="str">
        <f>IF(ISNUMBER(SMALL(Order_Form!$C:$C,1+($C373))),(VLOOKUP(SMALL(Order_Form!$C:$C,1+($C373)),Order_Form!$B:$Q,7,FALSE)),"")</f>
        <v/>
      </c>
      <c r="I373" s="15"/>
      <c r="J373" s="15"/>
      <c r="K373" s="35" t="str">
        <f>IF(ISNUMBER(SMALL(Order_Form!$C:$C,1+($C373))),(VLOOKUP(SMALL(Order_Form!$C:$C,1+($C373)),Order_Form!$B:$Q,8,FALSE)),"")</f>
        <v/>
      </c>
      <c r="L373" s="35" t="str">
        <f>IF(ISNUMBER(SMALL(Order_Form!$C:$C,1+($C373))),(VLOOKUP(SMALL(Order_Form!$C:$C,1+($C373)),Order_Form!$B:$Q,9,FALSE)),"")</f>
        <v/>
      </c>
      <c r="M373" s="35" t="str">
        <f>IF(ISNUMBER(SMALL(Order_Form!$C:$C,1+($C373))),(VLOOKUP(SMALL(Order_Form!$C:$C,1+($C373)),Order_Form!$B:$Q,10,FALSE)),"")</f>
        <v/>
      </c>
      <c r="N373" s="35" t="str">
        <f>IF(ISNUMBER(SMALL(Order_Form!$C:$C,1+($C373))),(VLOOKUP(SMALL(Order_Form!$C:$C,1+($C373)),Order_Form!$B:$Q,11,FALSE)),"")</f>
        <v/>
      </c>
      <c r="O373" s="35" t="str">
        <f>IF(ISNUMBER(SMALL(Order_Form!$C:$C,1+($C373))),(VLOOKUP(SMALL(Order_Form!$C:$C,1+($C373)),Order_Form!$B:$Q,12,FALSE)),"")</f>
        <v/>
      </c>
      <c r="P373" s="35" t="str">
        <f>IF(ISNUMBER(SMALL(Order_Form!$C:$C,1+($C373))),(VLOOKUP(SMALL(Order_Form!$C:$C,1+($C373)),Order_Form!$B:$Q,13,FALSE)),"")</f>
        <v/>
      </c>
      <c r="Q373" s="35" t="str">
        <f>IF(ISNUMBER(SMALL(Order_Form!$C:$C,1+($C373))),(VLOOKUP(SMALL(Order_Form!$C:$C,1+($C373)),Order_Form!$B:$Q,14,FALSE)),"")</f>
        <v/>
      </c>
      <c r="R373" s="35" t="str">
        <f>IF(ISNUMBER(SMALL(Order_Form!$C:$C,1+($C373))),(VLOOKUP(SMALL(Order_Form!$C:$C,1+($C373)),Order_Form!$B:$Q,15,FALSE)),"")</f>
        <v/>
      </c>
      <c r="U373" s="14">
        <f t="shared" si="15"/>
        <v>0</v>
      </c>
      <c r="V373" s="14">
        <f t="shared" si="16"/>
        <v>0</v>
      </c>
      <c r="W373" s="14">
        <f t="shared" si="17"/>
        <v>0</v>
      </c>
    </row>
    <row r="374" spans="3:23" ht="22.9" customHeight="1" x14ac:dyDescent="0.2">
      <c r="C374" s="14">
        <v>356</v>
      </c>
      <c r="D374" s="15" t="str">
        <f>IF(ISNUMBER(SMALL(Order_Form!$C:$C,1+($C374))),(VLOOKUP(SMALL(Order_Form!$C:$C,1+($C374)),Order_Form!$B:$Q,3,FALSE)),"")</f>
        <v/>
      </c>
      <c r="E374" s="35" t="str">
        <f>IF(ISNUMBER(SMALL(Order_Form!$C:$C,1+($C374))),(VLOOKUP(SMALL(Order_Form!$C:$C,1+($C374)),Order_Form!$B:$Q,4,FALSE)),"")</f>
        <v/>
      </c>
      <c r="F374" s="35" t="str">
        <f>IF(ISNUMBER(SMALL(Order_Form!$C:$C,1+($C374))),(VLOOKUP(SMALL(Order_Form!$C:$C,1+($C374)),Order_Form!$B:$Q,5,FALSE)),"")</f>
        <v/>
      </c>
      <c r="G374" s="35" t="str">
        <f>IF(ISNUMBER(SMALL(Order_Form!$C:$C,1+($C374))),(VLOOKUP(SMALL(Order_Form!$C:$C,1+($C374)),Order_Form!$B:$Q,6,FALSE)),"")</f>
        <v/>
      </c>
      <c r="H374" s="32" t="str">
        <f>IF(ISNUMBER(SMALL(Order_Form!$C:$C,1+($C374))),(VLOOKUP(SMALL(Order_Form!$C:$C,1+($C374)),Order_Form!$B:$Q,7,FALSE)),"")</f>
        <v/>
      </c>
      <c r="I374" s="15"/>
      <c r="J374" s="15"/>
      <c r="K374" s="35" t="str">
        <f>IF(ISNUMBER(SMALL(Order_Form!$C:$C,1+($C374))),(VLOOKUP(SMALL(Order_Form!$C:$C,1+($C374)),Order_Form!$B:$Q,8,FALSE)),"")</f>
        <v/>
      </c>
      <c r="L374" s="35" t="str">
        <f>IF(ISNUMBER(SMALL(Order_Form!$C:$C,1+($C374))),(VLOOKUP(SMALL(Order_Form!$C:$C,1+($C374)),Order_Form!$B:$Q,9,FALSE)),"")</f>
        <v/>
      </c>
      <c r="M374" s="35" t="str">
        <f>IF(ISNUMBER(SMALL(Order_Form!$C:$C,1+($C374))),(VLOOKUP(SMALL(Order_Form!$C:$C,1+($C374)),Order_Form!$B:$Q,10,FALSE)),"")</f>
        <v/>
      </c>
      <c r="N374" s="35" t="str">
        <f>IF(ISNUMBER(SMALL(Order_Form!$C:$C,1+($C374))),(VLOOKUP(SMALL(Order_Form!$C:$C,1+($C374)),Order_Form!$B:$Q,11,FALSE)),"")</f>
        <v/>
      </c>
      <c r="O374" s="35" t="str">
        <f>IF(ISNUMBER(SMALL(Order_Form!$C:$C,1+($C374))),(VLOOKUP(SMALL(Order_Form!$C:$C,1+($C374)),Order_Form!$B:$Q,12,FALSE)),"")</f>
        <v/>
      </c>
      <c r="P374" s="35" t="str">
        <f>IF(ISNUMBER(SMALL(Order_Form!$C:$C,1+($C374))),(VLOOKUP(SMALL(Order_Form!$C:$C,1+($C374)),Order_Form!$B:$Q,13,FALSE)),"")</f>
        <v/>
      </c>
      <c r="Q374" s="35" t="str">
        <f>IF(ISNUMBER(SMALL(Order_Form!$C:$C,1+($C374))),(VLOOKUP(SMALL(Order_Form!$C:$C,1+($C374)),Order_Form!$B:$Q,14,FALSE)),"")</f>
        <v/>
      </c>
      <c r="R374" s="35" t="str">
        <f>IF(ISNUMBER(SMALL(Order_Form!$C:$C,1+($C374))),(VLOOKUP(SMALL(Order_Form!$C:$C,1+($C374)),Order_Form!$B:$Q,15,FALSE)),"")</f>
        <v/>
      </c>
      <c r="U374" s="14">
        <f t="shared" si="15"/>
        <v>0</v>
      </c>
      <c r="V374" s="14">
        <f t="shared" si="16"/>
        <v>0</v>
      </c>
      <c r="W374" s="14">
        <f t="shared" si="17"/>
        <v>0</v>
      </c>
    </row>
    <row r="375" spans="3:23" ht="22.9" customHeight="1" x14ac:dyDescent="0.2">
      <c r="C375" s="14">
        <v>357</v>
      </c>
      <c r="D375" s="15" t="str">
        <f>IF(ISNUMBER(SMALL(Order_Form!$C:$C,1+($C375))),(VLOOKUP(SMALL(Order_Form!$C:$C,1+($C375)),Order_Form!$B:$Q,3,FALSE)),"")</f>
        <v/>
      </c>
      <c r="E375" s="35" t="str">
        <f>IF(ISNUMBER(SMALL(Order_Form!$C:$C,1+($C375))),(VLOOKUP(SMALL(Order_Form!$C:$C,1+($C375)),Order_Form!$B:$Q,4,FALSE)),"")</f>
        <v/>
      </c>
      <c r="F375" s="35" t="str">
        <f>IF(ISNUMBER(SMALL(Order_Form!$C:$C,1+($C375))),(VLOOKUP(SMALL(Order_Form!$C:$C,1+($C375)),Order_Form!$B:$Q,5,FALSE)),"")</f>
        <v/>
      </c>
      <c r="G375" s="35" t="str">
        <f>IF(ISNUMBER(SMALL(Order_Form!$C:$C,1+($C375))),(VLOOKUP(SMALL(Order_Form!$C:$C,1+($C375)),Order_Form!$B:$Q,6,FALSE)),"")</f>
        <v/>
      </c>
      <c r="H375" s="32" t="str">
        <f>IF(ISNUMBER(SMALL(Order_Form!$C:$C,1+($C375))),(VLOOKUP(SMALL(Order_Form!$C:$C,1+($C375)),Order_Form!$B:$Q,7,FALSE)),"")</f>
        <v/>
      </c>
      <c r="I375" s="15"/>
      <c r="J375" s="15"/>
      <c r="K375" s="35" t="str">
        <f>IF(ISNUMBER(SMALL(Order_Form!$C:$C,1+($C375))),(VLOOKUP(SMALL(Order_Form!$C:$C,1+($C375)),Order_Form!$B:$Q,8,FALSE)),"")</f>
        <v/>
      </c>
      <c r="L375" s="35" t="str">
        <f>IF(ISNUMBER(SMALL(Order_Form!$C:$C,1+($C375))),(VLOOKUP(SMALL(Order_Form!$C:$C,1+($C375)),Order_Form!$B:$Q,9,FALSE)),"")</f>
        <v/>
      </c>
      <c r="M375" s="35" t="str">
        <f>IF(ISNUMBER(SMALL(Order_Form!$C:$C,1+($C375))),(VLOOKUP(SMALL(Order_Form!$C:$C,1+($C375)),Order_Form!$B:$Q,10,FALSE)),"")</f>
        <v/>
      </c>
      <c r="N375" s="35" t="str">
        <f>IF(ISNUMBER(SMALL(Order_Form!$C:$C,1+($C375))),(VLOOKUP(SMALL(Order_Form!$C:$C,1+($C375)),Order_Form!$B:$Q,11,FALSE)),"")</f>
        <v/>
      </c>
      <c r="O375" s="35" t="str">
        <f>IF(ISNUMBER(SMALL(Order_Form!$C:$C,1+($C375))),(VLOOKUP(SMALL(Order_Form!$C:$C,1+($C375)),Order_Form!$B:$Q,12,FALSE)),"")</f>
        <v/>
      </c>
      <c r="P375" s="35" t="str">
        <f>IF(ISNUMBER(SMALL(Order_Form!$C:$C,1+($C375))),(VLOOKUP(SMALL(Order_Form!$C:$C,1+($C375)),Order_Form!$B:$Q,13,FALSE)),"")</f>
        <v/>
      </c>
      <c r="Q375" s="35" t="str">
        <f>IF(ISNUMBER(SMALL(Order_Form!$C:$C,1+($C375))),(VLOOKUP(SMALL(Order_Form!$C:$C,1+($C375)),Order_Form!$B:$Q,14,FALSE)),"")</f>
        <v/>
      </c>
      <c r="R375" s="35" t="str">
        <f>IF(ISNUMBER(SMALL(Order_Form!$C:$C,1+($C375))),(VLOOKUP(SMALL(Order_Form!$C:$C,1+($C375)),Order_Form!$B:$Q,15,FALSE)),"")</f>
        <v/>
      </c>
      <c r="U375" s="14">
        <f t="shared" si="15"/>
        <v>0</v>
      </c>
      <c r="V375" s="14">
        <f t="shared" si="16"/>
        <v>0</v>
      </c>
      <c r="W375" s="14">
        <f t="shared" si="17"/>
        <v>0</v>
      </c>
    </row>
    <row r="376" spans="3:23" ht="22.9" customHeight="1" x14ac:dyDescent="0.2">
      <c r="C376" s="14">
        <v>358</v>
      </c>
      <c r="D376" s="15" t="str">
        <f>IF(ISNUMBER(SMALL(Order_Form!$C:$C,1+($C376))),(VLOOKUP(SMALL(Order_Form!$C:$C,1+($C376)),Order_Form!$B:$Q,3,FALSE)),"")</f>
        <v/>
      </c>
      <c r="E376" s="35" t="str">
        <f>IF(ISNUMBER(SMALL(Order_Form!$C:$C,1+($C376))),(VLOOKUP(SMALL(Order_Form!$C:$C,1+($C376)),Order_Form!$B:$Q,4,FALSE)),"")</f>
        <v/>
      </c>
      <c r="F376" s="35" t="str">
        <f>IF(ISNUMBER(SMALL(Order_Form!$C:$C,1+($C376))),(VLOOKUP(SMALL(Order_Form!$C:$C,1+($C376)),Order_Form!$B:$Q,5,FALSE)),"")</f>
        <v/>
      </c>
      <c r="G376" s="35" t="str">
        <f>IF(ISNUMBER(SMALL(Order_Form!$C:$C,1+($C376))),(VLOOKUP(SMALL(Order_Form!$C:$C,1+($C376)),Order_Form!$B:$Q,6,FALSE)),"")</f>
        <v/>
      </c>
      <c r="H376" s="32" t="str">
        <f>IF(ISNUMBER(SMALL(Order_Form!$C:$C,1+($C376))),(VLOOKUP(SMALL(Order_Form!$C:$C,1+($C376)),Order_Form!$B:$Q,7,FALSE)),"")</f>
        <v/>
      </c>
      <c r="I376" s="15"/>
      <c r="J376" s="15"/>
      <c r="K376" s="35" t="str">
        <f>IF(ISNUMBER(SMALL(Order_Form!$C:$C,1+($C376))),(VLOOKUP(SMALL(Order_Form!$C:$C,1+($C376)),Order_Form!$B:$Q,8,FALSE)),"")</f>
        <v/>
      </c>
      <c r="L376" s="35" t="str">
        <f>IF(ISNUMBER(SMALL(Order_Form!$C:$C,1+($C376))),(VLOOKUP(SMALL(Order_Form!$C:$C,1+($C376)),Order_Form!$B:$Q,9,FALSE)),"")</f>
        <v/>
      </c>
      <c r="M376" s="35" t="str">
        <f>IF(ISNUMBER(SMALL(Order_Form!$C:$C,1+($C376))),(VLOOKUP(SMALL(Order_Form!$C:$C,1+($C376)),Order_Form!$B:$Q,10,FALSE)),"")</f>
        <v/>
      </c>
      <c r="N376" s="35" t="str">
        <f>IF(ISNUMBER(SMALL(Order_Form!$C:$C,1+($C376))),(VLOOKUP(SMALL(Order_Form!$C:$C,1+($C376)),Order_Form!$B:$Q,11,FALSE)),"")</f>
        <v/>
      </c>
      <c r="O376" s="35" t="str">
        <f>IF(ISNUMBER(SMALL(Order_Form!$C:$C,1+($C376))),(VLOOKUP(SMALL(Order_Form!$C:$C,1+($C376)),Order_Form!$B:$Q,12,FALSE)),"")</f>
        <v/>
      </c>
      <c r="P376" s="35" t="str">
        <f>IF(ISNUMBER(SMALL(Order_Form!$C:$C,1+($C376))),(VLOOKUP(SMALL(Order_Form!$C:$C,1+($C376)),Order_Form!$B:$Q,13,FALSE)),"")</f>
        <v/>
      </c>
      <c r="Q376" s="35" t="str">
        <f>IF(ISNUMBER(SMALL(Order_Form!$C:$C,1+($C376))),(VLOOKUP(SMALL(Order_Form!$C:$C,1+($C376)),Order_Form!$B:$Q,14,FALSE)),"")</f>
        <v/>
      </c>
      <c r="R376" s="35" t="str">
        <f>IF(ISNUMBER(SMALL(Order_Form!$C:$C,1+($C376))),(VLOOKUP(SMALL(Order_Form!$C:$C,1+($C376)),Order_Form!$B:$Q,15,FALSE)),"")</f>
        <v/>
      </c>
      <c r="U376" s="14">
        <f t="shared" si="15"/>
        <v>0</v>
      </c>
      <c r="V376" s="14">
        <f t="shared" si="16"/>
        <v>0</v>
      </c>
      <c r="W376" s="14">
        <f t="shared" si="17"/>
        <v>0</v>
      </c>
    </row>
    <row r="377" spans="3:23" ht="22.9" customHeight="1" x14ac:dyDescent="0.2">
      <c r="C377" s="14">
        <v>359</v>
      </c>
      <c r="D377" s="15" t="str">
        <f>IF(ISNUMBER(SMALL(Order_Form!$C:$C,1+($C377))),(VLOOKUP(SMALL(Order_Form!$C:$C,1+($C377)),Order_Form!$B:$Q,3,FALSE)),"")</f>
        <v/>
      </c>
      <c r="E377" s="35" t="str">
        <f>IF(ISNUMBER(SMALL(Order_Form!$C:$C,1+($C377))),(VLOOKUP(SMALL(Order_Form!$C:$C,1+($C377)),Order_Form!$B:$Q,4,FALSE)),"")</f>
        <v/>
      </c>
      <c r="F377" s="35" t="str">
        <f>IF(ISNUMBER(SMALL(Order_Form!$C:$C,1+($C377))),(VLOOKUP(SMALL(Order_Form!$C:$C,1+($C377)),Order_Form!$B:$Q,5,FALSE)),"")</f>
        <v/>
      </c>
      <c r="G377" s="35" t="str">
        <f>IF(ISNUMBER(SMALL(Order_Form!$C:$C,1+($C377))),(VLOOKUP(SMALL(Order_Form!$C:$C,1+($C377)),Order_Form!$B:$Q,6,FALSE)),"")</f>
        <v/>
      </c>
      <c r="H377" s="32" t="str">
        <f>IF(ISNUMBER(SMALL(Order_Form!$C:$C,1+($C377))),(VLOOKUP(SMALL(Order_Form!$C:$C,1+($C377)),Order_Form!$B:$Q,7,FALSE)),"")</f>
        <v/>
      </c>
      <c r="I377" s="15"/>
      <c r="J377" s="15"/>
      <c r="K377" s="35" t="str">
        <f>IF(ISNUMBER(SMALL(Order_Form!$C:$C,1+($C377))),(VLOOKUP(SMALL(Order_Form!$C:$C,1+($C377)),Order_Form!$B:$Q,8,FALSE)),"")</f>
        <v/>
      </c>
      <c r="L377" s="35" t="str">
        <f>IF(ISNUMBER(SMALL(Order_Form!$C:$C,1+($C377))),(VLOOKUP(SMALL(Order_Form!$C:$C,1+($C377)),Order_Form!$B:$Q,9,FALSE)),"")</f>
        <v/>
      </c>
      <c r="M377" s="35" t="str">
        <f>IF(ISNUMBER(SMALL(Order_Form!$C:$C,1+($C377))),(VLOOKUP(SMALL(Order_Form!$C:$C,1+($C377)),Order_Form!$B:$Q,10,FALSE)),"")</f>
        <v/>
      </c>
      <c r="N377" s="35" t="str">
        <f>IF(ISNUMBER(SMALL(Order_Form!$C:$C,1+($C377))),(VLOOKUP(SMALL(Order_Form!$C:$C,1+($C377)),Order_Form!$B:$Q,11,FALSE)),"")</f>
        <v/>
      </c>
      <c r="O377" s="35" t="str">
        <f>IF(ISNUMBER(SMALL(Order_Form!$C:$C,1+($C377))),(VLOOKUP(SMALL(Order_Form!$C:$C,1+($C377)),Order_Form!$B:$Q,12,FALSE)),"")</f>
        <v/>
      </c>
      <c r="P377" s="35" t="str">
        <f>IF(ISNUMBER(SMALL(Order_Form!$C:$C,1+($C377))),(VLOOKUP(SMALL(Order_Form!$C:$C,1+($C377)),Order_Form!$B:$Q,13,FALSE)),"")</f>
        <v/>
      </c>
      <c r="Q377" s="35" t="str">
        <f>IF(ISNUMBER(SMALL(Order_Form!$C:$C,1+($C377))),(VLOOKUP(SMALL(Order_Form!$C:$C,1+($C377)),Order_Form!$B:$Q,14,FALSE)),"")</f>
        <v/>
      </c>
      <c r="R377" s="35" t="str">
        <f>IF(ISNUMBER(SMALL(Order_Form!$C:$C,1+($C377))),(VLOOKUP(SMALL(Order_Form!$C:$C,1+($C377)),Order_Form!$B:$Q,15,FALSE)),"")</f>
        <v/>
      </c>
      <c r="U377" s="14">
        <f t="shared" si="15"/>
        <v>0</v>
      </c>
      <c r="V377" s="14">
        <f t="shared" si="16"/>
        <v>0</v>
      </c>
      <c r="W377" s="14">
        <f t="shared" si="17"/>
        <v>0</v>
      </c>
    </row>
    <row r="378" spans="3:23" ht="22.9" customHeight="1" x14ac:dyDescent="0.2">
      <c r="C378" s="14">
        <v>360</v>
      </c>
      <c r="D378" s="15" t="str">
        <f>IF(ISNUMBER(SMALL(Order_Form!$C:$C,1+($C378))),(VLOOKUP(SMALL(Order_Form!$C:$C,1+($C378)),Order_Form!$B:$Q,3,FALSE)),"")</f>
        <v/>
      </c>
      <c r="E378" s="35" t="str">
        <f>IF(ISNUMBER(SMALL(Order_Form!$C:$C,1+($C378))),(VLOOKUP(SMALL(Order_Form!$C:$C,1+($C378)),Order_Form!$B:$Q,4,FALSE)),"")</f>
        <v/>
      </c>
      <c r="F378" s="35" t="str">
        <f>IF(ISNUMBER(SMALL(Order_Form!$C:$C,1+($C378))),(VLOOKUP(SMALL(Order_Form!$C:$C,1+($C378)),Order_Form!$B:$Q,5,FALSE)),"")</f>
        <v/>
      </c>
      <c r="G378" s="35" t="str">
        <f>IF(ISNUMBER(SMALL(Order_Form!$C:$C,1+($C378))),(VLOOKUP(SMALL(Order_Form!$C:$C,1+($C378)),Order_Form!$B:$Q,6,FALSE)),"")</f>
        <v/>
      </c>
      <c r="H378" s="32" t="str">
        <f>IF(ISNUMBER(SMALL(Order_Form!$C:$C,1+($C378))),(VLOOKUP(SMALL(Order_Form!$C:$C,1+($C378)),Order_Form!$B:$Q,7,FALSE)),"")</f>
        <v/>
      </c>
      <c r="I378" s="15"/>
      <c r="J378" s="15"/>
      <c r="K378" s="35" t="str">
        <f>IF(ISNUMBER(SMALL(Order_Form!$C:$C,1+($C378))),(VLOOKUP(SMALL(Order_Form!$C:$C,1+($C378)),Order_Form!$B:$Q,8,FALSE)),"")</f>
        <v/>
      </c>
      <c r="L378" s="35" t="str">
        <f>IF(ISNUMBER(SMALL(Order_Form!$C:$C,1+($C378))),(VLOOKUP(SMALL(Order_Form!$C:$C,1+($C378)),Order_Form!$B:$Q,9,FALSE)),"")</f>
        <v/>
      </c>
      <c r="M378" s="35" t="str">
        <f>IF(ISNUMBER(SMALL(Order_Form!$C:$C,1+($C378))),(VLOOKUP(SMALL(Order_Form!$C:$C,1+($C378)),Order_Form!$B:$Q,10,FALSE)),"")</f>
        <v/>
      </c>
      <c r="N378" s="35" t="str">
        <f>IF(ISNUMBER(SMALL(Order_Form!$C:$C,1+($C378))),(VLOOKUP(SMALL(Order_Form!$C:$C,1+($C378)),Order_Form!$B:$Q,11,FALSE)),"")</f>
        <v/>
      </c>
      <c r="O378" s="35" t="str">
        <f>IF(ISNUMBER(SMALL(Order_Form!$C:$C,1+($C378))),(VLOOKUP(SMALL(Order_Form!$C:$C,1+($C378)),Order_Form!$B:$Q,12,FALSE)),"")</f>
        <v/>
      </c>
      <c r="P378" s="35" t="str">
        <f>IF(ISNUMBER(SMALL(Order_Form!$C:$C,1+($C378))),(VLOOKUP(SMALL(Order_Form!$C:$C,1+($C378)),Order_Form!$B:$Q,13,FALSE)),"")</f>
        <v/>
      </c>
      <c r="Q378" s="35" t="str">
        <f>IF(ISNUMBER(SMALL(Order_Form!$C:$C,1+($C378))),(VLOOKUP(SMALL(Order_Form!$C:$C,1+($C378)),Order_Form!$B:$Q,14,FALSE)),"")</f>
        <v/>
      </c>
      <c r="R378" s="35" t="str">
        <f>IF(ISNUMBER(SMALL(Order_Form!$C:$C,1+($C378))),(VLOOKUP(SMALL(Order_Form!$C:$C,1+($C378)),Order_Form!$B:$Q,15,FALSE)),"")</f>
        <v/>
      </c>
      <c r="U378" s="14">
        <f t="shared" si="15"/>
        <v>0</v>
      </c>
      <c r="V378" s="14">
        <f t="shared" si="16"/>
        <v>0</v>
      </c>
      <c r="W378" s="14">
        <f t="shared" si="17"/>
        <v>0</v>
      </c>
    </row>
    <row r="379" spans="3:23" ht="22.9" customHeight="1" x14ac:dyDescent="0.2">
      <c r="C379" s="14">
        <v>361</v>
      </c>
      <c r="D379" s="15" t="str">
        <f>IF(ISNUMBER(SMALL(Order_Form!$C:$C,1+($C379))),(VLOOKUP(SMALL(Order_Form!$C:$C,1+($C379)),Order_Form!$B:$Q,3,FALSE)),"")</f>
        <v/>
      </c>
      <c r="E379" s="35" t="str">
        <f>IF(ISNUMBER(SMALL(Order_Form!$C:$C,1+($C379))),(VLOOKUP(SMALL(Order_Form!$C:$C,1+($C379)),Order_Form!$B:$Q,4,FALSE)),"")</f>
        <v/>
      </c>
      <c r="F379" s="35" t="str">
        <f>IF(ISNUMBER(SMALL(Order_Form!$C:$C,1+($C379))),(VLOOKUP(SMALL(Order_Form!$C:$C,1+($C379)),Order_Form!$B:$Q,5,FALSE)),"")</f>
        <v/>
      </c>
      <c r="G379" s="35" t="str">
        <f>IF(ISNUMBER(SMALL(Order_Form!$C:$C,1+($C379))),(VLOOKUP(SMALL(Order_Form!$C:$C,1+($C379)),Order_Form!$B:$Q,6,FALSE)),"")</f>
        <v/>
      </c>
      <c r="H379" s="32" t="str">
        <f>IF(ISNUMBER(SMALL(Order_Form!$C:$C,1+($C379))),(VLOOKUP(SMALL(Order_Form!$C:$C,1+($C379)),Order_Form!$B:$Q,7,FALSE)),"")</f>
        <v/>
      </c>
      <c r="I379" s="15"/>
      <c r="J379" s="15"/>
      <c r="K379" s="35" t="str">
        <f>IF(ISNUMBER(SMALL(Order_Form!$C:$C,1+($C379))),(VLOOKUP(SMALL(Order_Form!$C:$C,1+($C379)),Order_Form!$B:$Q,8,FALSE)),"")</f>
        <v/>
      </c>
      <c r="L379" s="35" t="str">
        <f>IF(ISNUMBER(SMALL(Order_Form!$C:$C,1+($C379))),(VLOOKUP(SMALL(Order_Form!$C:$C,1+($C379)),Order_Form!$B:$Q,9,FALSE)),"")</f>
        <v/>
      </c>
      <c r="M379" s="35" t="str">
        <f>IF(ISNUMBER(SMALL(Order_Form!$C:$C,1+($C379))),(VLOOKUP(SMALL(Order_Form!$C:$C,1+($C379)),Order_Form!$B:$Q,10,FALSE)),"")</f>
        <v/>
      </c>
      <c r="N379" s="35" t="str">
        <f>IF(ISNUMBER(SMALL(Order_Form!$C:$C,1+($C379))),(VLOOKUP(SMALL(Order_Form!$C:$C,1+($C379)),Order_Form!$B:$Q,11,FALSE)),"")</f>
        <v/>
      </c>
      <c r="O379" s="35" t="str">
        <f>IF(ISNUMBER(SMALL(Order_Form!$C:$C,1+($C379))),(VLOOKUP(SMALL(Order_Form!$C:$C,1+($C379)),Order_Form!$B:$Q,12,FALSE)),"")</f>
        <v/>
      </c>
      <c r="P379" s="35" t="str">
        <f>IF(ISNUMBER(SMALL(Order_Form!$C:$C,1+($C379))),(VLOOKUP(SMALL(Order_Form!$C:$C,1+($C379)),Order_Form!$B:$Q,13,FALSE)),"")</f>
        <v/>
      </c>
      <c r="Q379" s="35" t="str">
        <f>IF(ISNUMBER(SMALL(Order_Form!$C:$C,1+($C379))),(VLOOKUP(SMALL(Order_Form!$C:$C,1+($C379)),Order_Form!$B:$Q,14,FALSE)),"")</f>
        <v/>
      </c>
      <c r="R379" s="35" t="str">
        <f>IF(ISNUMBER(SMALL(Order_Form!$C:$C,1+($C379))),(VLOOKUP(SMALL(Order_Form!$C:$C,1+($C379)),Order_Form!$B:$Q,15,FALSE)),"")</f>
        <v/>
      </c>
      <c r="U379" s="14">
        <f t="shared" si="15"/>
        <v>0</v>
      </c>
      <c r="V379" s="14">
        <f t="shared" si="16"/>
        <v>0</v>
      </c>
      <c r="W379" s="14">
        <f t="shared" si="17"/>
        <v>0</v>
      </c>
    </row>
    <row r="380" spans="3:23" ht="22.9" customHeight="1" x14ac:dyDescent="0.2">
      <c r="C380" s="14">
        <v>362</v>
      </c>
      <c r="D380" s="15" t="str">
        <f>IF(ISNUMBER(SMALL(Order_Form!$C:$C,1+($C380))),(VLOOKUP(SMALL(Order_Form!$C:$C,1+($C380)),Order_Form!$B:$Q,3,FALSE)),"")</f>
        <v/>
      </c>
      <c r="E380" s="35" t="str">
        <f>IF(ISNUMBER(SMALL(Order_Form!$C:$C,1+($C380))),(VLOOKUP(SMALL(Order_Form!$C:$C,1+($C380)),Order_Form!$B:$Q,4,FALSE)),"")</f>
        <v/>
      </c>
      <c r="F380" s="35" t="str">
        <f>IF(ISNUMBER(SMALL(Order_Form!$C:$C,1+($C380))),(VLOOKUP(SMALL(Order_Form!$C:$C,1+($C380)),Order_Form!$B:$Q,5,FALSE)),"")</f>
        <v/>
      </c>
      <c r="G380" s="35" t="str">
        <f>IF(ISNUMBER(SMALL(Order_Form!$C:$C,1+($C380))),(VLOOKUP(SMALL(Order_Form!$C:$C,1+($C380)),Order_Form!$B:$Q,6,FALSE)),"")</f>
        <v/>
      </c>
      <c r="H380" s="32" t="str">
        <f>IF(ISNUMBER(SMALL(Order_Form!$C:$C,1+($C380))),(VLOOKUP(SMALL(Order_Form!$C:$C,1+($C380)),Order_Form!$B:$Q,7,FALSE)),"")</f>
        <v/>
      </c>
      <c r="I380" s="15"/>
      <c r="J380" s="15"/>
      <c r="K380" s="35" t="str">
        <f>IF(ISNUMBER(SMALL(Order_Form!$C:$C,1+($C380))),(VLOOKUP(SMALL(Order_Form!$C:$C,1+($C380)),Order_Form!$B:$Q,8,FALSE)),"")</f>
        <v/>
      </c>
      <c r="L380" s="35" t="str">
        <f>IF(ISNUMBER(SMALL(Order_Form!$C:$C,1+($C380))),(VLOOKUP(SMALL(Order_Form!$C:$C,1+($C380)),Order_Form!$B:$Q,9,FALSE)),"")</f>
        <v/>
      </c>
      <c r="M380" s="35" t="str">
        <f>IF(ISNUMBER(SMALL(Order_Form!$C:$C,1+($C380))),(VLOOKUP(SMALL(Order_Form!$C:$C,1+($C380)),Order_Form!$B:$Q,10,FALSE)),"")</f>
        <v/>
      </c>
      <c r="N380" s="35" t="str">
        <f>IF(ISNUMBER(SMALL(Order_Form!$C:$C,1+($C380))),(VLOOKUP(SMALL(Order_Form!$C:$C,1+($C380)),Order_Form!$B:$Q,11,FALSE)),"")</f>
        <v/>
      </c>
      <c r="O380" s="35" t="str">
        <f>IF(ISNUMBER(SMALL(Order_Form!$C:$C,1+($C380))),(VLOOKUP(SMALL(Order_Form!$C:$C,1+($C380)),Order_Form!$B:$Q,12,FALSE)),"")</f>
        <v/>
      </c>
      <c r="P380" s="35" t="str">
        <f>IF(ISNUMBER(SMALL(Order_Form!$C:$C,1+($C380))),(VLOOKUP(SMALL(Order_Form!$C:$C,1+($C380)),Order_Form!$B:$Q,13,FALSE)),"")</f>
        <v/>
      </c>
      <c r="Q380" s="35" t="str">
        <f>IF(ISNUMBER(SMALL(Order_Form!$C:$C,1+($C380))),(VLOOKUP(SMALL(Order_Form!$C:$C,1+($C380)),Order_Form!$B:$Q,14,FALSE)),"")</f>
        <v/>
      </c>
      <c r="R380" s="35" t="str">
        <f>IF(ISNUMBER(SMALL(Order_Form!$C:$C,1+($C380))),(VLOOKUP(SMALL(Order_Form!$C:$C,1+($C380)),Order_Form!$B:$Q,15,FALSE)),"")</f>
        <v/>
      </c>
      <c r="U380" s="14">
        <f t="shared" si="15"/>
        <v>0</v>
      </c>
      <c r="V380" s="14">
        <f t="shared" si="16"/>
        <v>0</v>
      </c>
      <c r="W380" s="14">
        <f t="shared" si="17"/>
        <v>0</v>
      </c>
    </row>
    <row r="381" spans="3:23" ht="22.9" customHeight="1" x14ac:dyDescent="0.2">
      <c r="C381" s="14">
        <v>363</v>
      </c>
      <c r="D381" s="15" t="str">
        <f>IF(ISNUMBER(SMALL(Order_Form!$C:$C,1+($C381))),(VLOOKUP(SMALL(Order_Form!$C:$C,1+($C381)),Order_Form!$B:$Q,3,FALSE)),"")</f>
        <v/>
      </c>
      <c r="E381" s="35" t="str">
        <f>IF(ISNUMBER(SMALL(Order_Form!$C:$C,1+($C381))),(VLOOKUP(SMALL(Order_Form!$C:$C,1+($C381)),Order_Form!$B:$Q,4,FALSE)),"")</f>
        <v/>
      </c>
      <c r="F381" s="35" t="str">
        <f>IF(ISNUMBER(SMALL(Order_Form!$C:$C,1+($C381))),(VLOOKUP(SMALL(Order_Form!$C:$C,1+($C381)),Order_Form!$B:$Q,5,FALSE)),"")</f>
        <v/>
      </c>
      <c r="G381" s="35" t="str">
        <f>IF(ISNUMBER(SMALL(Order_Form!$C:$C,1+($C381))),(VLOOKUP(SMALL(Order_Form!$C:$C,1+($C381)),Order_Form!$B:$Q,6,FALSE)),"")</f>
        <v/>
      </c>
      <c r="H381" s="32" t="str">
        <f>IF(ISNUMBER(SMALL(Order_Form!$C:$C,1+($C381))),(VLOOKUP(SMALL(Order_Form!$C:$C,1+($C381)),Order_Form!$B:$Q,7,FALSE)),"")</f>
        <v/>
      </c>
      <c r="I381" s="15"/>
      <c r="J381" s="15"/>
      <c r="K381" s="35" t="str">
        <f>IF(ISNUMBER(SMALL(Order_Form!$C:$C,1+($C381))),(VLOOKUP(SMALL(Order_Form!$C:$C,1+($C381)),Order_Form!$B:$Q,8,FALSE)),"")</f>
        <v/>
      </c>
      <c r="L381" s="35" t="str">
        <f>IF(ISNUMBER(SMALL(Order_Form!$C:$C,1+($C381))),(VLOOKUP(SMALL(Order_Form!$C:$C,1+($C381)),Order_Form!$B:$Q,9,FALSE)),"")</f>
        <v/>
      </c>
      <c r="M381" s="35" t="str">
        <f>IF(ISNUMBER(SMALL(Order_Form!$C:$C,1+($C381))),(VLOOKUP(SMALL(Order_Form!$C:$C,1+($C381)),Order_Form!$B:$Q,10,FALSE)),"")</f>
        <v/>
      </c>
      <c r="N381" s="35" t="str">
        <f>IF(ISNUMBER(SMALL(Order_Form!$C:$C,1+($C381))),(VLOOKUP(SMALL(Order_Form!$C:$C,1+($C381)),Order_Form!$B:$Q,11,FALSE)),"")</f>
        <v/>
      </c>
      <c r="O381" s="35" t="str">
        <f>IF(ISNUMBER(SMALL(Order_Form!$C:$C,1+($C381))),(VLOOKUP(SMALL(Order_Form!$C:$C,1+($C381)),Order_Form!$B:$Q,12,FALSE)),"")</f>
        <v/>
      </c>
      <c r="P381" s="35" t="str">
        <f>IF(ISNUMBER(SMALL(Order_Form!$C:$C,1+($C381))),(VLOOKUP(SMALL(Order_Form!$C:$C,1+($C381)),Order_Form!$B:$Q,13,FALSE)),"")</f>
        <v/>
      </c>
      <c r="Q381" s="35" t="str">
        <f>IF(ISNUMBER(SMALL(Order_Form!$C:$C,1+($C381))),(VLOOKUP(SMALL(Order_Form!$C:$C,1+($C381)),Order_Form!$B:$Q,14,FALSE)),"")</f>
        <v/>
      </c>
      <c r="R381" s="35" t="str">
        <f>IF(ISNUMBER(SMALL(Order_Form!$C:$C,1+($C381))),(VLOOKUP(SMALL(Order_Form!$C:$C,1+($C381)),Order_Form!$B:$Q,15,FALSE)),"")</f>
        <v/>
      </c>
      <c r="U381" s="14">
        <f t="shared" si="15"/>
        <v>0</v>
      </c>
      <c r="V381" s="14">
        <f t="shared" si="16"/>
        <v>0</v>
      </c>
      <c r="W381" s="14">
        <f t="shared" si="17"/>
        <v>0</v>
      </c>
    </row>
    <row r="382" spans="3:23" ht="22.9" customHeight="1" x14ac:dyDescent="0.2">
      <c r="C382" s="14">
        <v>364</v>
      </c>
      <c r="D382" s="15" t="str">
        <f>IF(ISNUMBER(SMALL(Order_Form!$C:$C,1+($C382))),(VLOOKUP(SMALL(Order_Form!$C:$C,1+($C382)),Order_Form!$B:$Q,3,FALSE)),"")</f>
        <v/>
      </c>
      <c r="E382" s="35" t="str">
        <f>IF(ISNUMBER(SMALL(Order_Form!$C:$C,1+($C382))),(VLOOKUP(SMALL(Order_Form!$C:$C,1+($C382)),Order_Form!$B:$Q,4,FALSE)),"")</f>
        <v/>
      </c>
      <c r="F382" s="35" t="str">
        <f>IF(ISNUMBER(SMALL(Order_Form!$C:$C,1+($C382))),(VLOOKUP(SMALL(Order_Form!$C:$C,1+($C382)),Order_Form!$B:$Q,5,FALSE)),"")</f>
        <v/>
      </c>
      <c r="G382" s="35" t="str">
        <f>IF(ISNUMBER(SMALL(Order_Form!$C:$C,1+($C382))),(VLOOKUP(SMALL(Order_Form!$C:$C,1+($C382)),Order_Form!$B:$Q,6,FALSE)),"")</f>
        <v/>
      </c>
      <c r="H382" s="32" t="str">
        <f>IF(ISNUMBER(SMALL(Order_Form!$C:$C,1+($C382))),(VLOOKUP(SMALL(Order_Form!$C:$C,1+($C382)),Order_Form!$B:$Q,7,FALSE)),"")</f>
        <v/>
      </c>
      <c r="I382" s="15"/>
      <c r="J382" s="15"/>
      <c r="K382" s="35" t="str">
        <f>IF(ISNUMBER(SMALL(Order_Form!$C:$C,1+($C382))),(VLOOKUP(SMALL(Order_Form!$C:$C,1+($C382)),Order_Form!$B:$Q,8,FALSE)),"")</f>
        <v/>
      </c>
      <c r="L382" s="35" t="str">
        <f>IF(ISNUMBER(SMALL(Order_Form!$C:$C,1+($C382))),(VLOOKUP(SMALL(Order_Form!$C:$C,1+($C382)),Order_Form!$B:$Q,9,FALSE)),"")</f>
        <v/>
      </c>
      <c r="M382" s="35" t="str">
        <f>IF(ISNUMBER(SMALL(Order_Form!$C:$C,1+($C382))),(VLOOKUP(SMALL(Order_Form!$C:$C,1+($C382)),Order_Form!$B:$Q,10,FALSE)),"")</f>
        <v/>
      </c>
      <c r="N382" s="35" t="str">
        <f>IF(ISNUMBER(SMALL(Order_Form!$C:$C,1+($C382))),(VLOOKUP(SMALL(Order_Form!$C:$C,1+($C382)),Order_Form!$B:$Q,11,FALSE)),"")</f>
        <v/>
      </c>
      <c r="O382" s="35" t="str">
        <f>IF(ISNUMBER(SMALL(Order_Form!$C:$C,1+($C382))),(VLOOKUP(SMALL(Order_Form!$C:$C,1+($C382)),Order_Form!$B:$Q,12,FALSE)),"")</f>
        <v/>
      </c>
      <c r="P382" s="35" t="str">
        <f>IF(ISNUMBER(SMALL(Order_Form!$C:$C,1+($C382))),(VLOOKUP(SMALL(Order_Form!$C:$C,1+($C382)),Order_Form!$B:$Q,13,FALSE)),"")</f>
        <v/>
      </c>
      <c r="Q382" s="35" t="str">
        <f>IF(ISNUMBER(SMALL(Order_Form!$C:$C,1+($C382))),(VLOOKUP(SMALL(Order_Form!$C:$C,1+($C382)),Order_Form!$B:$Q,14,FALSE)),"")</f>
        <v/>
      </c>
      <c r="R382" s="35" t="str">
        <f>IF(ISNUMBER(SMALL(Order_Form!$C:$C,1+($C382))),(VLOOKUP(SMALL(Order_Form!$C:$C,1+($C382)),Order_Form!$B:$Q,15,FALSE)),"")</f>
        <v/>
      </c>
      <c r="U382" s="14">
        <f t="shared" si="15"/>
        <v>0</v>
      </c>
      <c r="V382" s="14">
        <f t="shared" si="16"/>
        <v>0</v>
      </c>
      <c r="W382" s="14">
        <f t="shared" si="17"/>
        <v>0</v>
      </c>
    </row>
    <row r="383" spans="3:23" ht="22.9" customHeight="1" x14ac:dyDescent="0.2">
      <c r="C383" s="14">
        <v>365</v>
      </c>
      <c r="D383" s="15" t="str">
        <f>IF(ISNUMBER(SMALL(Order_Form!$C:$C,1+($C383))),(VLOOKUP(SMALL(Order_Form!$C:$C,1+($C383)),Order_Form!$B:$Q,3,FALSE)),"")</f>
        <v/>
      </c>
      <c r="E383" s="35" t="str">
        <f>IF(ISNUMBER(SMALL(Order_Form!$C:$C,1+($C383))),(VLOOKUP(SMALL(Order_Form!$C:$C,1+($C383)),Order_Form!$B:$Q,4,FALSE)),"")</f>
        <v/>
      </c>
      <c r="F383" s="35" t="str">
        <f>IF(ISNUMBER(SMALL(Order_Form!$C:$C,1+($C383))),(VLOOKUP(SMALL(Order_Form!$C:$C,1+($C383)),Order_Form!$B:$Q,5,FALSE)),"")</f>
        <v/>
      </c>
      <c r="G383" s="35" t="str">
        <f>IF(ISNUMBER(SMALL(Order_Form!$C:$C,1+($C383))),(VLOOKUP(SMALL(Order_Form!$C:$C,1+($C383)),Order_Form!$B:$Q,6,FALSE)),"")</f>
        <v/>
      </c>
      <c r="H383" s="32" t="str">
        <f>IF(ISNUMBER(SMALL(Order_Form!$C:$C,1+($C383))),(VLOOKUP(SMALL(Order_Form!$C:$C,1+($C383)),Order_Form!$B:$Q,7,FALSE)),"")</f>
        <v/>
      </c>
      <c r="I383" s="15"/>
      <c r="J383" s="15"/>
      <c r="K383" s="35" t="str">
        <f>IF(ISNUMBER(SMALL(Order_Form!$C:$C,1+($C383))),(VLOOKUP(SMALL(Order_Form!$C:$C,1+($C383)),Order_Form!$B:$Q,8,FALSE)),"")</f>
        <v/>
      </c>
      <c r="L383" s="35" t="str">
        <f>IF(ISNUMBER(SMALL(Order_Form!$C:$C,1+($C383))),(VLOOKUP(SMALL(Order_Form!$C:$C,1+($C383)),Order_Form!$B:$Q,9,FALSE)),"")</f>
        <v/>
      </c>
      <c r="M383" s="35" t="str">
        <f>IF(ISNUMBER(SMALL(Order_Form!$C:$C,1+($C383))),(VLOOKUP(SMALL(Order_Form!$C:$C,1+($C383)),Order_Form!$B:$Q,10,FALSE)),"")</f>
        <v/>
      </c>
      <c r="N383" s="35" t="str">
        <f>IF(ISNUMBER(SMALL(Order_Form!$C:$C,1+($C383))),(VLOOKUP(SMALL(Order_Form!$C:$C,1+($C383)),Order_Form!$B:$Q,11,FALSE)),"")</f>
        <v/>
      </c>
      <c r="O383" s="35" t="str">
        <f>IF(ISNUMBER(SMALL(Order_Form!$C:$C,1+($C383))),(VLOOKUP(SMALL(Order_Form!$C:$C,1+($C383)),Order_Form!$B:$Q,12,FALSE)),"")</f>
        <v/>
      </c>
      <c r="P383" s="35" t="str">
        <f>IF(ISNUMBER(SMALL(Order_Form!$C:$C,1+($C383))),(VLOOKUP(SMALL(Order_Form!$C:$C,1+($C383)),Order_Form!$B:$Q,13,FALSE)),"")</f>
        <v/>
      </c>
      <c r="Q383" s="35" t="str">
        <f>IF(ISNUMBER(SMALL(Order_Form!$C:$C,1+($C383))),(VLOOKUP(SMALL(Order_Form!$C:$C,1+($C383)),Order_Form!$B:$Q,14,FALSE)),"")</f>
        <v/>
      </c>
      <c r="R383" s="35" t="str">
        <f>IF(ISNUMBER(SMALL(Order_Form!$C:$C,1+($C383))),(VLOOKUP(SMALL(Order_Form!$C:$C,1+($C383)),Order_Form!$B:$Q,15,FALSE)),"")</f>
        <v/>
      </c>
      <c r="U383" s="14">
        <f t="shared" si="15"/>
        <v>0</v>
      </c>
      <c r="V383" s="14">
        <f t="shared" si="16"/>
        <v>0</v>
      </c>
      <c r="W383" s="14">
        <f t="shared" si="17"/>
        <v>0</v>
      </c>
    </row>
    <row r="384" spans="3:23" ht="22.9" customHeight="1" x14ac:dyDescent="0.2">
      <c r="C384" s="14">
        <v>366</v>
      </c>
      <c r="D384" s="15" t="str">
        <f>IF(ISNUMBER(SMALL(Order_Form!$C:$C,1+($C384))),(VLOOKUP(SMALL(Order_Form!$C:$C,1+($C384)),Order_Form!$B:$Q,3,FALSE)),"")</f>
        <v/>
      </c>
      <c r="E384" s="35" t="str">
        <f>IF(ISNUMBER(SMALL(Order_Form!$C:$C,1+($C384))),(VLOOKUP(SMALL(Order_Form!$C:$C,1+($C384)),Order_Form!$B:$Q,4,FALSE)),"")</f>
        <v/>
      </c>
      <c r="F384" s="35" t="str">
        <f>IF(ISNUMBER(SMALL(Order_Form!$C:$C,1+($C384))),(VLOOKUP(SMALL(Order_Form!$C:$C,1+($C384)),Order_Form!$B:$Q,5,FALSE)),"")</f>
        <v/>
      </c>
      <c r="G384" s="35" t="str">
        <f>IF(ISNUMBER(SMALL(Order_Form!$C:$C,1+($C384))),(VLOOKUP(SMALL(Order_Form!$C:$C,1+($C384)),Order_Form!$B:$Q,6,FALSE)),"")</f>
        <v/>
      </c>
      <c r="H384" s="32" t="str">
        <f>IF(ISNUMBER(SMALL(Order_Form!$C:$C,1+($C384))),(VLOOKUP(SMALL(Order_Form!$C:$C,1+($C384)),Order_Form!$B:$Q,7,FALSE)),"")</f>
        <v/>
      </c>
      <c r="I384" s="15"/>
      <c r="J384" s="15"/>
      <c r="K384" s="35" t="str">
        <f>IF(ISNUMBER(SMALL(Order_Form!$C:$C,1+($C384))),(VLOOKUP(SMALL(Order_Form!$C:$C,1+($C384)),Order_Form!$B:$Q,8,FALSE)),"")</f>
        <v/>
      </c>
      <c r="L384" s="35" t="str">
        <f>IF(ISNUMBER(SMALL(Order_Form!$C:$C,1+($C384))),(VLOOKUP(SMALL(Order_Form!$C:$C,1+($C384)),Order_Form!$B:$Q,9,FALSE)),"")</f>
        <v/>
      </c>
      <c r="M384" s="35" t="str">
        <f>IF(ISNUMBER(SMALL(Order_Form!$C:$C,1+($C384))),(VLOOKUP(SMALL(Order_Form!$C:$C,1+($C384)),Order_Form!$B:$Q,10,FALSE)),"")</f>
        <v/>
      </c>
      <c r="N384" s="35" t="str">
        <f>IF(ISNUMBER(SMALL(Order_Form!$C:$C,1+($C384))),(VLOOKUP(SMALL(Order_Form!$C:$C,1+($C384)),Order_Form!$B:$Q,11,FALSE)),"")</f>
        <v/>
      </c>
      <c r="O384" s="35" t="str">
        <f>IF(ISNUMBER(SMALL(Order_Form!$C:$C,1+($C384))),(VLOOKUP(SMALL(Order_Form!$C:$C,1+($C384)),Order_Form!$B:$Q,12,FALSE)),"")</f>
        <v/>
      </c>
      <c r="P384" s="35" t="str">
        <f>IF(ISNUMBER(SMALL(Order_Form!$C:$C,1+($C384))),(VLOOKUP(SMALL(Order_Form!$C:$C,1+($C384)),Order_Form!$B:$Q,13,FALSE)),"")</f>
        <v/>
      </c>
      <c r="Q384" s="35" t="str">
        <f>IF(ISNUMBER(SMALL(Order_Form!$C:$C,1+($C384))),(VLOOKUP(SMALL(Order_Form!$C:$C,1+($C384)),Order_Form!$B:$Q,14,FALSE)),"")</f>
        <v/>
      </c>
      <c r="R384" s="35" t="str">
        <f>IF(ISNUMBER(SMALL(Order_Form!$C:$C,1+($C384))),(VLOOKUP(SMALL(Order_Form!$C:$C,1+($C384)),Order_Form!$B:$Q,15,FALSE)),"")</f>
        <v/>
      </c>
      <c r="U384" s="14">
        <f t="shared" si="15"/>
        <v>0</v>
      </c>
      <c r="V384" s="14">
        <f t="shared" si="16"/>
        <v>0</v>
      </c>
      <c r="W384" s="14">
        <f t="shared" si="17"/>
        <v>0</v>
      </c>
    </row>
    <row r="385" spans="3:23" ht="22.9" customHeight="1" x14ac:dyDescent="0.2">
      <c r="C385" s="14">
        <v>367</v>
      </c>
      <c r="D385" s="15" t="str">
        <f>IF(ISNUMBER(SMALL(Order_Form!$C:$C,1+($C385))),(VLOOKUP(SMALL(Order_Form!$C:$C,1+($C385)),Order_Form!$B:$Q,3,FALSE)),"")</f>
        <v/>
      </c>
      <c r="E385" s="35" t="str">
        <f>IF(ISNUMBER(SMALL(Order_Form!$C:$C,1+($C385))),(VLOOKUP(SMALL(Order_Form!$C:$C,1+($C385)),Order_Form!$B:$Q,4,FALSE)),"")</f>
        <v/>
      </c>
      <c r="F385" s="35" t="str">
        <f>IF(ISNUMBER(SMALL(Order_Form!$C:$C,1+($C385))),(VLOOKUP(SMALL(Order_Form!$C:$C,1+($C385)),Order_Form!$B:$Q,5,FALSE)),"")</f>
        <v/>
      </c>
      <c r="G385" s="35" t="str">
        <f>IF(ISNUMBER(SMALL(Order_Form!$C:$C,1+($C385))),(VLOOKUP(SMALL(Order_Form!$C:$C,1+($C385)),Order_Form!$B:$Q,6,FALSE)),"")</f>
        <v/>
      </c>
      <c r="H385" s="32" t="str">
        <f>IF(ISNUMBER(SMALL(Order_Form!$C:$C,1+($C385))),(VLOOKUP(SMALL(Order_Form!$C:$C,1+($C385)),Order_Form!$B:$Q,7,FALSE)),"")</f>
        <v/>
      </c>
      <c r="I385" s="15"/>
      <c r="J385" s="15"/>
      <c r="K385" s="35" t="str">
        <f>IF(ISNUMBER(SMALL(Order_Form!$C:$C,1+($C385))),(VLOOKUP(SMALL(Order_Form!$C:$C,1+($C385)),Order_Form!$B:$Q,8,FALSE)),"")</f>
        <v/>
      </c>
      <c r="L385" s="35" t="str">
        <f>IF(ISNUMBER(SMALL(Order_Form!$C:$C,1+($C385))),(VLOOKUP(SMALL(Order_Form!$C:$C,1+($C385)),Order_Form!$B:$Q,9,FALSE)),"")</f>
        <v/>
      </c>
      <c r="M385" s="35" t="str">
        <f>IF(ISNUMBER(SMALL(Order_Form!$C:$C,1+($C385))),(VLOOKUP(SMALL(Order_Form!$C:$C,1+($C385)),Order_Form!$B:$Q,10,FALSE)),"")</f>
        <v/>
      </c>
      <c r="N385" s="35" t="str">
        <f>IF(ISNUMBER(SMALL(Order_Form!$C:$C,1+($C385))),(VLOOKUP(SMALL(Order_Form!$C:$C,1+($C385)),Order_Form!$B:$Q,11,FALSE)),"")</f>
        <v/>
      </c>
      <c r="O385" s="35" t="str">
        <f>IF(ISNUMBER(SMALL(Order_Form!$C:$C,1+($C385))),(VLOOKUP(SMALL(Order_Form!$C:$C,1+($C385)),Order_Form!$B:$Q,12,FALSE)),"")</f>
        <v/>
      </c>
      <c r="P385" s="35" t="str">
        <f>IF(ISNUMBER(SMALL(Order_Form!$C:$C,1+($C385))),(VLOOKUP(SMALL(Order_Form!$C:$C,1+($C385)),Order_Form!$B:$Q,13,FALSE)),"")</f>
        <v/>
      </c>
      <c r="Q385" s="35" t="str">
        <f>IF(ISNUMBER(SMALL(Order_Form!$C:$C,1+($C385))),(VLOOKUP(SMALL(Order_Form!$C:$C,1+($C385)),Order_Form!$B:$Q,14,FALSE)),"")</f>
        <v/>
      </c>
      <c r="R385" s="35" t="str">
        <f>IF(ISNUMBER(SMALL(Order_Form!$C:$C,1+($C385))),(VLOOKUP(SMALL(Order_Form!$C:$C,1+($C385)),Order_Form!$B:$Q,15,FALSE)),"")</f>
        <v/>
      </c>
      <c r="U385" s="14">
        <f t="shared" si="15"/>
        <v>0</v>
      </c>
      <c r="V385" s="14">
        <f t="shared" si="16"/>
        <v>0</v>
      </c>
      <c r="W385" s="14">
        <f t="shared" si="17"/>
        <v>0</v>
      </c>
    </row>
    <row r="386" spans="3:23" ht="22.9" customHeight="1" x14ac:dyDescent="0.2">
      <c r="C386" s="14">
        <v>368</v>
      </c>
      <c r="D386" s="15" t="str">
        <f>IF(ISNUMBER(SMALL(Order_Form!$C:$C,1+($C386))),(VLOOKUP(SMALL(Order_Form!$C:$C,1+($C386)),Order_Form!$B:$Q,3,FALSE)),"")</f>
        <v/>
      </c>
      <c r="E386" s="35" t="str">
        <f>IF(ISNUMBER(SMALL(Order_Form!$C:$C,1+($C386))),(VLOOKUP(SMALL(Order_Form!$C:$C,1+($C386)),Order_Form!$B:$Q,4,FALSE)),"")</f>
        <v/>
      </c>
      <c r="F386" s="35" t="str">
        <f>IF(ISNUMBER(SMALL(Order_Form!$C:$C,1+($C386))),(VLOOKUP(SMALL(Order_Form!$C:$C,1+($C386)),Order_Form!$B:$Q,5,FALSE)),"")</f>
        <v/>
      </c>
      <c r="G386" s="35" t="str">
        <f>IF(ISNUMBER(SMALL(Order_Form!$C:$C,1+($C386))),(VLOOKUP(SMALL(Order_Form!$C:$C,1+($C386)),Order_Form!$B:$Q,6,FALSE)),"")</f>
        <v/>
      </c>
      <c r="H386" s="32" t="str">
        <f>IF(ISNUMBER(SMALL(Order_Form!$C:$C,1+($C386))),(VLOOKUP(SMALL(Order_Form!$C:$C,1+($C386)),Order_Form!$B:$Q,7,FALSE)),"")</f>
        <v/>
      </c>
      <c r="I386" s="15"/>
      <c r="J386" s="15"/>
      <c r="K386" s="35" t="str">
        <f>IF(ISNUMBER(SMALL(Order_Form!$C:$C,1+($C386))),(VLOOKUP(SMALL(Order_Form!$C:$C,1+($C386)),Order_Form!$B:$Q,8,FALSE)),"")</f>
        <v/>
      </c>
      <c r="L386" s="35" t="str">
        <f>IF(ISNUMBER(SMALL(Order_Form!$C:$C,1+($C386))),(VLOOKUP(SMALL(Order_Form!$C:$C,1+($C386)),Order_Form!$B:$Q,9,FALSE)),"")</f>
        <v/>
      </c>
      <c r="M386" s="35" t="str">
        <f>IF(ISNUMBER(SMALL(Order_Form!$C:$C,1+($C386))),(VLOOKUP(SMALL(Order_Form!$C:$C,1+($C386)),Order_Form!$B:$Q,10,FALSE)),"")</f>
        <v/>
      </c>
      <c r="N386" s="35" t="str">
        <f>IF(ISNUMBER(SMALL(Order_Form!$C:$C,1+($C386))),(VLOOKUP(SMALL(Order_Form!$C:$C,1+($C386)),Order_Form!$B:$Q,11,FALSE)),"")</f>
        <v/>
      </c>
      <c r="O386" s="35" t="str">
        <f>IF(ISNUMBER(SMALL(Order_Form!$C:$C,1+($C386))),(VLOOKUP(SMALL(Order_Form!$C:$C,1+($C386)),Order_Form!$B:$Q,12,FALSE)),"")</f>
        <v/>
      </c>
      <c r="P386" s="35" t="str">
        <f>IF(ISNUMBER(SMALL(Order_Form!$C:$C,1+($C386))),(VLOOKUP(SMALL(Order_Form!$C:$C,1+($C386)),Order_Form!$B:$Q,13,FALSE)),"")</f>
        <v/>
      </c>
      <c r="Q386" s="35" t="str">
        <f>IF(ISNUMBER(SMALL(Order_Form!$C:$C,1+($C386))),(VLOOKUP(SMALL(Order_Form!$C:$C,1+($C386)),Order_Form!$B:$Q,14,FALSE)),"")</f>
        <v/>
      </c>
      <c r="R386" s="35" t="str">
        <f>IF(ISNUMBER(SMALL(Order_Form!$C:$C,1+($C386))),(VLOOKUP(SMALL(Order_Form!$C:$C,1+($C386)),Order_Form!$B:$Q,15,FALSE)),"")</f>
        <v/>
      </c>
      <c r="U386" s="14">
        <f t="shared" si="15"/>
        <v>0</v>
      </c>
      <c r="V386" s="14">
        <f t="shared" si="16"/>
        <v>0</v>
      </c>
      <c r="W386" s="14">
        <f t="shared" si="17"/>
        <v>0</v>
      </c>
    </row>
    <row r="387" spans="3:23" ht="22.9" customHeight="1" x14ac:dyDescent="0.2">
      <c r="C387" s="14">
        <v>369</v>
      </c>
      <c r="D387" s="15" t="str">
        <f>IF(ISNUMBER(SMALL(Order_Form!$C:$C,1+($C387))),(VLOOKUP(SMALL(Order_Form!$C:$C,1+($C387)),Order_Form!$B:$Q,3,FALSE)),"")</f>
        <v/>
      </c>
      <c r="E387" s="35" t="str">
        <f>IF(ISNUMBER(SMALL(Order_Form!$C:$C,1+($C387))),(VLOOKUP(SMALL(Order_Form!$C:$C,1+($C387)),Order_Form!$B:$Q,4,FALSE)),"")</f>
        <v/>
      </c>
      <c r="F387" s="35" t="str">
        <f>IF(ISNUMBER(SMALL(Order_Form!$C:$C,1+($C387))),(VLOOKUP(SMALL(Order_Form!$C:$C,1+($C387)),Order_Form!$B:$Q,5,FALSE)),"")</f>
        <v/>
      </c>
      <c r="G387" s="35" t="str">
        <f>IF(ISNUMBER(SMALL(Order_Form!$C:$C,1+($C387))),(VLOOKUP(SMALL(Order_Form!$C:$C,1+($C387)),Order_Form!$B:$Q,6,FALSE)),"")</f>
        <v/>
      </c>
      <c r="H387" s="32" t="str">
        <f>IF(ISNUMBER(SMALL(Order_Form!$C:$C,1+($C387))),(VLOOKUP(SMALL(Order_Form!$C:$C,1+($C387)),Order_Form!$B:$Q,7,FALSE)),"")</f>
        <v/>
      </c>
      <c r="I387" s="15"/>
      <c r="J387" s="15"/>
      <c r="K387" s="35" t="str">
        <f>IF(ISNUMBER(SMALL(Order_Form!$C:$C,1+($C387))),(VLOOKUP(SMALL(Order_Form!$C:$C,1+($C387)),Order_Form!$B:$Q,8,FALSE)),"")</f>
        <v/>
      </c>
      <c r="L387" s="35" t="str">
        <f>IF(ISNUMBER(SMALL(Order_Form!$C:$C,1+($C387))),(VLOOKUP(SMALL(Order_Form!$C:$C,1+($C387)),Order_Form!$B:$Q,9,FALSE)),"")</f>
        <v/>
      </c>
      <c r="M387" s="35" t="str">
        <f>IF(ISNUMBER(SMALL(Order_Form!$C:$C,1+($C387))),(VLOOKUP(SMALL(Order_Form!$C:$C,1+($C387)),Order_Form!$B:$Q,10,FALSE)),"")</f>
        <v/>
      </c>
      <c r="N387" s="35" t="str">
        <f>IF(ISNUMBER(SMALL(Order_Form!$C:$C,1+($C387))),(VLOOKUP(SMALL(Order_Form!$C:$C,1+($C387)),Order_Form!$B:$Q,11,FALSE)),"")</f>
        <v/>
      </c>
      <c r="O387" s="35" t="str">
        <f>IF(ISNUMBER(SMALL(Order_Form!$C:$C,1+($C387))),(VLOOKUP(SMALL(Order_Form!$C:$C,1+($C387)),Order_Form!$B:$Q,12,FALSE)),"")</f>
        <v/>
      </c>
      <c r="P387" s="35" t="str">
        <f>IF(ISNUMBER(SMALL(Order_Form!$C:$C,1+($C387))),(VLOOKUP(SMALL(Order_Form!$C:$C,1+($C387)),Order_Form!$B:$Q,13,FALSE)),"")</f>
        <v/>
      </c>
      <c r="Q387" s="35" t="str">
        <f>IF(ISNUMBER(SMALL(Order_Form!$C:$C,1+($C387))),(VLOOKUP(SMALL(Order_Form!$C:$C,1+($C387)),Order_Form!$B:$Q,14,FALSE)),"")</f>
        <v/>
      </c>
      <c r="R387" s="35" t="str">
        <f>IF(ISNUMBER(SMALL(Order_Form!$C:$C,1+($C387))),(VLOOKUP(SMALL(Order_Form!$C:$C,1+($C387)),Order_Form!$B:$Q,15,FALSE)),"")</f>
        <v/>
      </c>
      <c r="U387" s="14">
        <f t="shared" si="15"/>
        <v>0</v>
      </c>
      <c r="V387" s="14">
        <f t="shared" si="16"/>
        <v>0</v>
      </c>
      <c r="W387" s="14">
        <f t="shared" si="17"/>
        <v>0</v>
      </c>
    </row>
    <row r="388" spans="3:23" ht="22.9" customHeight="1" x14ac:dyDescent="0.2">
      <c r="C388" s="14">
        <v>370</v>
      </c>
      <c r="D388" s="15" t="str">
        <f>IF(ISNUMBER(SMALL(Order_Form!$C:$C,1+($C388))),(VLOOKUP(SMALL(Order_Form!$C:$C,1+($C388)),Order_Form!$B:$Q,3,FALSE)),"")</f>
        <v/>
      </c>
      <c r="E388" s="35" t="str">
        <f>IF(ISNUMBER(SMALL(Order_Form!$C:$C,1+($C388))),(VLOOKUP(SMALL(Order_Form!$C:$C,1+($C388)),Order_Form!$B:$Q,4,FALSE)),"")</f>
        <v/>
      </c>
      <c r="F388" s="35" t="str">
        <f>IF(ISNUMBER(SMALL(Order_Form!$C:$C,1+($C388))),(VLOOKUP(SMALL(Order_Form!$C:$C,1+($C388)),Order_Form!$B:$Q,5,FALSE)),"")</f>
        <v/>
      </c>
      <c r="G388" s="35" t="str">
        <f>IF(ISNUMBER(SMALL(Order_Form!$C:$C,1+($C388))),(VLOOKUP(SMALL(Order_Form!$C:$C,1+($C388)),Order_Form!$B:$Q,6,FALSE)),"")</f>
        <v/>
      </c>
      <c r="H388" s="32" t="str">
        <f>IF(ISNUMBER(SMALL(Order_Form!$C:$C,1+($C388))),(VLOOKUP(SMALL(Order_Form!$C:$C,1+($C388)),Order_Form!$B:$Q,7,FALSE)),"")</f>
        <v/>
      </c>
      <c r="I388" s="15"/>
      <c r="J388" s="15"/>
      <c r="K388" s="35" t="str">
        <f>IF(ISNUMBER(SMALL(Order_Form!$C:$C,1+($C388))),(VLOOKUP(SMALL(Order_Form!$C:$C,1+($C388)),Order_Form!$B:$Q,8,FALSE)),"")</f>
        <v/>
      </c>
      <c r="L388" s="35" t="str">
        <f>IF(ISNUMBER(SMALL(Order_Form!$C:$C,1+($C388))),(VLOOKUP(SMALL(Order_Form!$C:$C,1+($C388)),Order_Form!$B:$Q,9,FALSE)),"")</f>
        <v/>
      </c>
      <c r="M388" s="35" t="str">
        <f>IF(ISNUMBER(SMALL(Order_Form!$C:$C,1+($C388))),(VLOOKUP(SMALL(Order_Form!$C:$C,1+($C388)),Order_Form!$B:$Q,10,FALSE)),"")</f>
        <v/>
      </c>
      <c r="N388" s="35" t="str">
        <f>IF(ISNUMBER(SMALL(Order_Form!$C:$C,1+($C388))),(VLOOKUP(SMALL(Order_Form!$C:$C,1+($C388)),Order_Form!$B:$Q,11,FALSE)),"")</f>
        <v/>
      </c>
      <c r="O388" s="35" t="str">
        <f>IF(ISNUMBER(SMALL(Order_Form!$C:$C,1+($C388))),(VLOOKUP(SMALL(Order_Form!$C:$C,1+($C388)),Order_Form!$B:$Q,12,FALSE)),"")</f>
        <v/>
      </c>
      <c r="P388" s="35" t="str">
        <f>IF(ISNUMBER(SMALL(Order_Form!$C:$C,1+($C388))),(VLOOKUP(SMALL(Order_Form!$C:$C,1+($C388)),Order_Form!$B:$Q,13,FALSE)),"")</f>
        <v/>
      </c>
      <c r="Q388" s="35" t="str">
        <f>IF(ISNUMBER(SMALL(Order_Form!$C:$C,1+($C388))),(VLOOKUP(SMALL(Order_Form!$C:$C,1+($C388)),Order_Form!$B:$Q,14,FALSE)),"")</f>
        <v/>
      </c>
      <c r="R388" s="35" t="str">
        <f>IF(ISNUMBER(SMALL(Order_Form!$C:$C,1+($C388))),(VLOOKUP(SMALL(Order_Form!$C:$C,1+($C388)),Order_Form!$B:$Q,15,FALSE)),"")</f>
        <v/>
      </c>
      <c r="U388" s="14">
        <f t="shared" si="15"/>
        <v>0</v>
      </c>
      <c r="V388" s="14">
        <f t="shared" si="16"/>
        <v>0</v>
      </c>
      <c r="W388" s="14">
        <f t="shared" si="17"/>
        <v>0</v>
      </c>
    </row>
    <row r="389" spans="3:23" ht="22.9" customHeight="1" x14ac:dyDescent="0.2">
      <c r="C389" s="14">
        <v>371</v>
      </c>
      <c r="D389" s="15" t="str">
        <f>IF(ISNUMBER(SMALL(Order_Form!$C:$C,1+($C389))),(VLOOKUP(SMALL(Order_Form!$C:$C,1+($C389)),Order_Form!$B:$Q,3,FALSE)),"")</f>
        <v/>
      </c>
      <c r="E389" s="35" t="str">
        <f>IF(ISNUMBER(SMALL(Order_Form!$C:$C,1+($C389))),(VLOOKUP(SMALL(Order_Form!$C:$C,1+($C389)),Order_Form!$B:$Q,4,FALSE)),"")</f>
        <v/>
      </c>
      <c r="F389" s="35" t="str">
        <f>IF(ISNUMBER(SMALL(Order_Form!$C:$C,1+($C389))),(VLOOKUP(SMALL(Order_Form!$C:$C,1+($C389)),Order_Form!$B:$Q,5,FALSE)),"")</f>
        <v/>
      </c>
      <c r="G389" s="35" t="str">
        <f>IF(ISNUMBER(SMALL(Order_Form!$C:$C,1+($C389))),(VLOOKUP(SMALL(Order_Form!$C:$C,1+($C389)),Order_Form!$B:$Q,6,FALSE)),"")</f>
        <v/>
      </c>
      <c r="H389" s="32" t="str">
        <f>IF(ISNUMBER(SMALL(Order_Form!$C:$C,1+($C389))),(VLOOKUP(SMALL(Order_Form!$C:$C,1+($C389)),Order_Form!$B:$Q,7,FALSE)),"")</f>
        <v/>
      </c>
      <c r="I389" s="15"/>
      <c r="J389" s="15"/>
      <c r="K389" s="35" t="str">
        <f>IF(ISNUMBER(SMALL(Order_Form!$C:$C,1+($C389))),(VLOOKUP(SMALL(Order_Form!$C:$C,1+($C389)),Order_Form!$B:$Q,8,FALSE)),"")</f>
        <v/>
      </c>
      <c r="L389" s="35" t="str">
        <f>IF(ISNUMBER(SMALL(Order_Form!$C:$C,1+($C389))),(VLOOKUP(SMALL(Order_Form!$C:$C,1+($C389)),Order_Form!$B:$Q,9,FALSE)),"")</f>
        <v/>
      </c>
      <c r="M389" s="35" t="str">
        <f>IF(ISNUMBER(SMALL(Order_Form!$C:$C,1+($C389))),(VLOOKUP(SMALL(Order_Form!$C:$C,1+($C389)),Order_Form!$B:$Q,10,FALSE)),"")</f>
        <v/>
      </c>
      <c r="N389" s="35" t="str">
        <f>IF(ISNUMBER(SMALL(Order_Form!$C:$C,1+($C389))),(VLOOKUP(SMALL(Order_Form!$C:$C,1+($C389)),Order_Form!$B:$Q,11,FALSE)),"")</f>
        <v/>
      </c>
      <c r="O389" s="35" t="str">
        <f>IF(ISNUMBER(SMALL(Order_Form!$C:$C,1+($C389))),(VLOOKUP(SMALL(Order_Form!$C:$C,1+($C389)),Order_Form!$B:$Q,12,FALSE)),"")</f>
        <v/>
      </c>
      <c r="P389" s="35" t="str">
        <f>IF(ISNUMBER(SMALL(Order_Form!$C:$C,1+($C389))),(VLOOKUP(SMALL(Order_Form!$C:$C,1+($C389)),Order_Form!$B:$Q,13,FALSE)),"")</f>
        <v/>
      </c>
      <c r="Q389" s="35" t="str">
        <f>IF(ISNUMBER(SMALL(Order_Form!$C:$C,1+($C389))),(VLOOKUP(SMALL(Order_Form!$C:$C,1+($C389)),Order_Form!$B:$Q,14,FALSE)),"")</f>
        <v/>
      </c>
      <c r="R389" s="35" t="str">
        <f>IF(ISNUMBER(SMALL(Order_Form!$C:$C,1+($C389))),(VLOOKUP(SMALL(Order_Form!$C:$C,1+($C389)),Order_Form!$B:$Q,15,FALSE)),"")</f>
        <v/>
      </c>
      <c r="U389" s="14">
        <f t="shared" si="15"/>
        <v>0</v>
      </c>
      <c r="V389" s="14">
        <f t="shared" si="16"/>
        <v>0</v>
      </c>
      <c r="W389" s="14">
        <f t="shared" si="17"/>
        <v>0</v>
      </c>
    </row>
    <row r="390" spans="3:23" ht="22.9" customHeight="1" x14ac:dyDescent="0.2">
      <c r="C390" s="14">
        <v>372</v>
      </c>
      <c r="D390" s="15" t="str">
        <f>IF(ISNUMBER(SMALL(Order_Form!$C:$C,1+($C390))),(VLOOKUP(SMALL(Order_Form!$C:$C,1+($C390)),Order_Form!$B:$Q,3,FALSE)),"")</f>
        <v/>
      </c>
      <c r="E390" s="35" t="str">
        <f>IF(ISNUMBER(SMALL(Order_Form!$C:$C,1+($C390))),(VLOOKUP(SMALL(Order_Form!$C:$C,1+($C390)),Order_Form!$B:$Q,4,FALSE)),"")</f>
        <v/>
      </c>
      <c r="F390" s="35" t="str">
        <f>IF(ISNUMBER(SMALL(Order_Form!$C:$C,1+($C390))),(VLOOKUP(SMALL(Order_Form!$C:$C,1+($C390)),Order_Form!$B:$Q,5,FALSE)),"")</f>
        <v/>
      </c>
      <c r="G390" s="35" t="str">
        <f>IF(ISNUMBER(SMALL(Order_Form!$C:$C,1+($C390))),(VLOOKUP(SMALL(Order_Form!$C:$C,1+($C390)),Order_Form!$B:$Q,6,FALSE)),"")</f>
        <v/>
      </c>
      <c r="H390" s="32" t="str">
        <f>IF(ISNUMBER(SMALL(Order_Form!$C:$C,1+($C390))),(VLOOKUP(SMALL(Order_Form!$C:$C,1+($C390)),Order_Form!$B:$Q,7,FALSE)),"")</f>
        <v/>
      </c>
      <c r="I390" s="15"/>
      <c r="J390" s="15"/>
      <c r="K390" s="35" t="str">
        <f>IF(ISNUMBER(SMALL(Order_Form!$C:$C,1+($C390))),(VLOOKUP(SMALL(Order_Form!$C:$C,1+($C390)),Order_Form!$B:$Q,8,FALSE)),"")</f>
        <v/>
      </c>
      <c r="L390" s="35" t="str">
        <f>IF(ISNUMBER(SMALL(Order_Form!$C:$C,1+($C390))),(VLOOKUP(SMALL(Order_Form!$C:$C,1+($C390)),Order_Form!$B:$Q,9,FALSE)),"")</f>
        <v/>
      </c>
      <c r="M390" s="35" t="str">
        <f>IF(ISNUMBER(SMALL(Order_Form!$C:$C,1+($C390))),(VLOOKUP(SMALL(Order_Form!$C:$C,1+($C390)),Order_Form!$B:$Q,10,FALSE)),"")</f>
        <v/>
      </c>
      <c r="N390" s="35" t="str">
        <f>IF(ISNUMBER(SMALL(Order_Form!$C:$C,1+($C390))),(VLOOKUP(SMALL(Order_Form!$C:$C,1+($C390)),Order_Form!$B:$Q,11,FALSE)),"")</f>
        <v/>
      </c>
      <c r="O390" s="35" t="str">
        <f>IF(ISNUMBER(SMALL(Order_Form!$C:$C,1+($C390))),(VLOOKUP(SMALL(Order_Form!$C:$C,1+($C390)),Order_Form!$B:$Q,12,FALSE)),"")</f>
        <v/>
      </c>
      <c r="P390" s="35" t="str">
        <f>IF(ISNUMBER(SMALL(Order_Form!$C:$C,1+($C390))),(VLOOKUP(SMALL(Order_Form!$C:$C,1+($C390)),Order_Form!$B:$Q,13,FALSE)),"")</f>
        <v/>
      </c>
      <c r="Q390" s="35" t="str">
        <f>IF(ISNUMBER(SMALL(Order_Form!$C:$C,1+($C390))),(VLOOKUP(SMALL(Order_Form!$C:$C,1+($C390)),Order_Form!$B:$Q,14,FALSE)),"")</f>
        <v/>
      </c>
      <c r="R390" s="35" t="str">
        <f>IF(ISNUMBER(SMALL(Order_Form!$C:$C,1+($C390))),(VLOOKUP(SMALL(Order_Form!$C:$C,1+($C390)),Order_Form!$B:$Q,15,FALSE)),"")</f>
        <v/>
      </c>
      <c r="U390" s="14">
        <f t="shared" si="15"/>
        <v>0</v>
      </c>
      <c r="V390" s="14">
        <f t="shared" si="16"/>
        <v>0</v>
      </c>
      <c r="W390" s="14">
        <f t="shared" si="17"/>
        <v>0</v>
      </c>
    </row>
    <row r="391" spans="3:23" ht="22.9" customHeight="1" x14ac:dyDescent="0.2">
      <c r="C391" s="14">
        <v>373</v>
      </c>
      <c r="D391" s="15" t="str">
        <f>IF(ISNUMBER(SMALL(Order_Form!$C:$C,1+($C391))),(VLOOKUP(SMALL(Order_Form!$C:$C,1+($C391)),Order_Form!$B:$Q,3,FALSE)),"")</f>
        <v/>
      </c>
      <c r="E391" s="35" t="str">
        <f>IF(ISNUMBER(SMALL(Order_Form!$C:$C,1+($C391))),(VLOOKUP(SMALL(Order_Form!$C:$C,1+($C391)),Order_Form!$B:$Q,4,FALSE)),"")</f>
        <v/>
      </c>
      <c r="F391" s="35" t="str">
        <f>IF(ISNUMBER(SMALL(Order_Form!$C:$C,1+($C391))),(VLOOKUP(SMALL(Order_Form!$C:$C,1+($C391)),Order_Form!$B:$Q,5,FALSE)),"")</f>
        <v/>
      </c>
      <c r="G391" s="35" t="str">
        <f>IF(ISNUMBER(SMALL(Order_Form!$C:$C,1+($C391))),(VLOOKUP(SMALL(Order_Form!$C:$C,1+($C391)),Order_Form!$B:$Q,6,FALSE)),"")</f>
        <v/>
      </c>
      <c r="H391" s="32" t="str">
        <f>IF(ISNUMBER(SMALL(Order_Form!$C:$C,1+($C391))),(VLOOKUP(SMALL(Order_Form!$C:$C,1+($C391)),Order_Form!$B:$Q,7,FALSE)),"")</f>
        <v/>
      </c>
      <c r="I391" s="15"/>
      <c r="J391" s="15"/>
      <c r="K391" s="35" t="str">
        <f>IF(ISNUMBER(SMALL(Order_Form!$C:$C,1+($C391))),(VLOOKUP(SMALL(Order_Form!$C:$C,1+($C391)),Order_Form!$B:$Q,8,FALSE)),"")</f>
        <v/>
      </c>
      <c r="L391" s="35" t="str">
        <f>IF(ISNUMBER(SMALL(Order_Form!$C:$C,1+($C391))),(VLOOKUP(SMALL(Order_Form!$C:$C,1+($C391)),Order_Form!$B:$Q,9,FALSE)),"")</f>
        <v/>
      </c>
      <c r="M391" s="35" t="str">
        <f>IF(ISNUMBER(SMALL(Order_Form!$C:$C,1+($C391))),(VLOOKUP(SMALL(Order_Form!$C:$C,1+($C391)),Order_Form!$B:$Q,10,FALSE)),"")</f>
        <v/>
      </c>
      <c r="N391" s="35" t="str">
        <f>IF(ISNUMBER(SMALL(Order_Form!$C:$C,1+($C391))),(VLOOKUP(SMALL(Order_Form!$C:$C,1+($C391)),Order_Form!$B:$Q,11,FALSE)),"")</f>
        <v/>
      </c>
      <c r="O391" s="35" t="str">
        <f>IF(ISNUMBER(SMALL(Order_Form!$C:$C,1+($C391))),(VLOOKUP(SMALL(Order_Form!$C:$C,1+($C391)),Order_Form!$B:$Q,12,FALSE)),"")</f>
        <v/>
      </c>
      <c r="P391" s="35" t="str">
        <f>IF(ISNUMBER(SMALL(Order_Form!$C:$C,1+($C391))),(VLOOKUP(SMALL(Order_Form!$C:$C,1+($C391)),Order_Form!$B:$Q,13,FALSE)),"")</f>
        <v/>
      </c>
      <c r="Q391" s="35" t="str">
        <f>IF(ISNUMBER(SMALL(Order_Form!$C:$C,1+($C391))),(VLOOKUP(SMALL(Order_Form!$C:$C,1+($C391)),Order_Form!$B:$Q,14,FALSE)),"")</f>
        <v/>
      </c>
      <c r="R391" s="35" t="str">
        <f>IF(ISNUMBER(SMALL(Order_Form!$C:$C,1+($C391))),(VLOOKUP(SMALL(Order_Form!$C:$C,1+($C391)),Order_Form!$B:$Q,15,FALSE)),"")</f>
        <v/>
      </c>
      <c r="U391" s="14">
        <f t="shared" si="15"/>
        <v>0</v>
      </c>
      <c r="V391" s="14">
        <f t="shared" si="16"/>
        <v>0</v>
      </c>
      <c r="W391" s="14">
        <f t="shared" si="17"/>
        <v>0</v>
      </c>
    </row>
    <row r="392" spans="3:23" ht="22.9" customHeight="1" x14ac:dyDescent="0.2">
      <c r="C392" s="14">
        <v>374</v>
      </c>
      <c r="D392" s="15" t="str">
        <f>IF(ISNUMBER(SMALL(Order_Form!$C:$C,1+($C392))),(VLOOKUP(SMALL(Order_Form!$C:$C,1+($C392)),Order_Form!$B:$Q,3,FALSE)),"")</f>
        <v/>
      </c>
      <c r="E392" s="35" t="str">
        <f>IF(ISNUMBER(SMALL(Order_Form!$C:$C,1+($C392))),(VLOOKUP(SMALL(Order_Form!$C:$C,1+($C392)),Order_Form!$B:$Q,4,FALSE)),"")</f>
        <v/>
      </c>
      <c r="F392" s="35" t="str">
        <f>IF(ISNUMBER(SMALL(Order_Form!$C:$C,1+($C392))),(VLOOKUP(SMALL(Order_Form!$C:$C,1+($C392)),Order_Form!$B:$Q,5,FALSE)),"")</f>
        <v/>
      </c>
      <c r="G392" s="35" t="str">
        <f>IF(ISNUMBER(SMALL(Order_Form!$C:$C,1+($C392))),(VLOOKUP(SMALL(Order_Form!$C:$C,1+($C392)),Order_Form!$B:$Q,6,FALSE)),"")</f>
        <v/>
      </c>
      <c r="H392" s="32" t="str">
        <f>IF(ISNUMBER(SMALL(Order_Form!$C:$C,1+($C392))),(VLOOKUP(SMALL(Order_Form!$C:$C,1+($C392)),Order_Form!$B:$Q,7,FALSE)),"")</f>
        <v/>
      </c>
      <c r="I392" s="15"/>
      <c r="J392" s="15"/>
      <c r="K392" s="35" t="str">
        <f>IF(ISNUMBER(SMALL(Order_Form!$C:$C,1+($C392))),(VLOOKUP(SMALL(Order_Form!$C:$C,1+($C392)),Order_Form!$B:$Q,8,FALSE)),"")</f>
        <v/>
      </c>
      <c r="L392" s="35" t="str">
        <f>IF(ISNUMBER(SMALL(Order_Form!$C:$C,1+($C392))),(VLOOKUP(SMALL(Order_Form!$C:$C,1+($C392)),Order_Form!$B:$Q,9,FALSE)),"")</f>
        <v/>
      </c>
      <c r="M392" s="35" t="str">
        <f>IF(ISNUMBER(SMALL(Order_Form!$C:$C,1+($C392))),(VLOOKUP(SMALL(Order_Form!$C:$C,1+($C392)),Order_Form!$B:$Q,10,FALSE)),"")</f>
        <v/>
      </c>
      <c r="N392" s="35" t="str">
        <f>IF(ISNUMBER(SMALL(Order_Form!$C:$C,1+($C392))),(VLOOKUP(SMALL(Order_Form!$C:$C,1+($C392)),Order_Form!$B:$Q,11,FALSE)),"")</f>
        <v/>
      </c>
      <c r="O392" s="35" t="str">
        <f>IF(ISNUMBER(SMALL(Order_Form!$C:$C,1+($C392))),(VLOOKUP(SMALL(Order_Form!$C:$C,1+($C392)),Order_Form!$B:$Q,12,FALSE)),"")</f>
        <v/>
      </c>
      <c r="P392" s="35" t="str">
        <f>IF(ISNUMBER(SMALL(Order_Form!$C:$C,1+($C392))),(VLOOKUP(SMALL(Order_Form!$C:$C,1+($C392)),Order_Form!$B:$Q,13,FALSE)),"")</f>
        <v/>
      </c>
      <c r="Q392" s="35" t="str">
        <f>IF(ISNUMBER(SMALL(Order_Form!$C:$C,1+($C392))),(VLOOKUP(SMALL(Order_Form!$C:$C,1+($C392)),Order_Form!$B:$Q,14,FALSE)),"")</f>
        <v/>
      </c>
      <c r="R392" s="35" t="str">
        <f>IF(ISNUMBER(SMALL(Order_Form!$C:$C,1+($C392))),(VLOOKUP(SMALL(Order_Form!$C:$C,1+($C392)),Order_Form!$B:$Q,15,FALSE)),"")</f>
        <v/>
      </c>
      <c r="U392" s="14">
        <f t="shared" si="15"/>
        <v>0</v>
      </c>
      <c r="V392" s="14">
        <f t="shared" si="16"/>
        <v>0</v>
      </c>
      <c r="W392" s="14">
        <f t="shared" si="17"/>
        <v>0</v>
      </c>
    </row>
    <row r="393" spans="3:23" ht="22.9" customHeight="1" x14ac:dyDescent="0.2">
      <c r="C393" s="14">
        <v>375</v>
      </c>
      <c r="D393" s="15" t="str">
        <f>IF(ISNUMBER(SMALL(Order_Form!$C:$C,1+($C393))),(VLOOKUP(SMALL(Order_Form!$C:$C,1+($C393)),Order_Form!$B:$Q,3,FALSE)),"")</f>
        <v/>
      </c>
      <c r="E393" s="35" t="str">
        <f>IF(ISNUMBER(SMALL(Order_Form!$C:$C,1+($C393))),(VLOOKUP(SMALL(Order_Form!$C:$C,1+($C393)),Order_Form!$B:$Q,4,FALSE)),"")</f>
        <v/>
      </c>
      <c r="F393" s="35" t="str">
        <f>IF(ISNUMBER(SMALL(Order_Form!$C:$C,1+($C393))),(VLOOKUP(SMALL(Order_Form!$C:$C,1+($C393)),Order_Form!$B:$Q,5,FALSE)),"")</f>
        <v/>
      </c>
      <c r="G393" s="35" t="str">
        <f>IF(ISNUMBER(SMALL(Order_Form!$C:$C,1+($C393))),(VLOOKUP(SMALL(Order_Form!$C:$C,1+($C393)),Order_Form!$B:$Q,6,FALSE)),"")</f>
        <v/>
      </c>
      <c r="H393" s="32" t="str">
        <f>IF(ISNUMBER(SMALL(Order_Form!$C:$C,1+($C393))),(VLOOKUP(SMALL(Order_Form!$C:$C,1+($C393)),Order_Form!$B:$Q,7,FALSE)),"")</f>
        <v/>
      </c>
      <c r="I393" s="15"/>
      <c r="J393" s="15"/>
      <c r="K393" s="35" t="str">
        <f>IF(ISNUMBER(SMALL(Order_Form!$C:$C,1+($C393))),(VLOOKUP(SMALL(Order_Form!$C:$C,1+($C393)),Order_Form!$B:$Q,8,FALSE)),"")</f>
        <v/>
      </c>
      <c r="L393" s="35" t="str">
        <f>IF(ISNUMBER(SMALL(Order_Form!$C:$C,1+($C393))),(VLOOKUP(SMALL(Order_Form!$C:$C,1+($C393)),Order_Form!$B:$Q,9,FALSE)),"")</f>
        <v/>
      </c>
      <c r="M393" s="35" t="str">
        <f>IF(ISNUMBER(SMALL(Order_Form!$C:$C,1+($C393))),(VLOOKUP(SMALL(Order_Form!$C:$C,1+($C393)),Order_Form!$B:$Q,10,FALSE)),"")</f>
        <v/>
      </c>
      <c r="N393" s="35" t="str">
        <f>IF(ISNUMBER(SMALL(Order_Form!$C:$C,1+($C393))),(VLOOKUP(SMALL(Order_Form!$C:$C,1+($C393)),Order_Form!$B:$Q,11,FALSE)),"")</f>
        <v/>
      </c>
      <c r="O393" s="35" t="str">
        <f>IF(ISNUMBER(SMALL(Order_Form!$C:$C,1+($C393))),(VLOOKUP(SMALL(Order_Form!$C:$C,1+($C393)),Order_Form!$B:$Q,12,FALSE)),"")</f>
        <v/>
      </c>
      <c r="P393" s="35" t="str">
        <f>IF(ISNUMBER(SMALL(Order_Form!$C:$C,1+($C393))),(VLOOKUP(SMALL(Order_Form!$C:$C,1+($C393)),Order_Form!$B:$Q,13,FALSE)),"")</f>
        <v/>
      </c>
      <c r="Q393" s="35" t="str">
        <f>IF(ISNUMBER(SMALL(Order_Form!$C:$C,1+($C393))),(VLOOKUP(SMALL(Order_Form!$C:$C,1+($C393)),Order_Form!$B:$Q,14,FALSE)),"")</f>
        <v/>
      </c>
      <c r="R393" s="35" t="str">
        <f>IF(ISNUMBER(SMALL(Order_Form!$C:$C,1+($C393))),(VLOOKUP(SMALL(Order_Form!$C:$C,1+($C393)),Order_Form!$B:$Q,15,FALSE)),"")</f>
        <v/>
      </c>
      <c r="U393" s="14">
        <f t="shared" si="15"/>
        <v>0</v>
      </c>
      <c r="V393" s="14">
        <f t="shared" si="16"/>
        <v>0</v>
      </c>
      <c r="W393" s="14">
        <f t="shared" si="17"/>
        <v>0</v>
      </c>
    </row>
    <row r="394" spans="3:23" ht="22.9" customHeight="1" x14ac:dyDescent="0.2">
      <c r="C394" s="14">
        <v>376</v>
      </c>
      <c r="D394" s="15" t="str">
        <f>IF(ISNUMBER(SMALL(Order_Form!$C:$C,1+($C394))),(VLOOKUP(SMALL(Order_Form!$C:$C,1+($C394)),Order_Form!$B:$Q,3,FALSE)),"")</f>
        <v/>
      </c>
      <c r="E394" s="35" t="str">
        <f>IF(ISNUMBER(SMALL(Order_Form!$C:$C,1+($C394))),(VLOOKUP(SMALL(Order_Form!$C:$C,1+($C394)),Order_Form!$B:$Q,4,FALSE)),"")</f>
        <v/>
      </c>
      <c r="F394" s="35" t="str">
        <f>IF(ISNUMBER(SMALL(Order_Form!$C:$C,1+($C394))),(VLOOKUP(SMALL(Order_Form!$C:$C,1+($C394)),Order_Form!$B:$Q,5,FALSE)),"")</f>
        <v/>
      </c>
      <c r="G394" s="35" t="str">
        <f>IF(ISNUMBER(SMALL(Order_Form!$C:$C,1+($C394))),(VLOOKUP(SMALL(Order_Form!$C:$C,1+($C394)),Order_Form!$B:$Q,6,FALSE)),"")</f>
        <v/>
      </c>
      <c r="H394" s="32" t="str">
        <f>IF(ISNUMBER(SMALL(Order_Form!$C:$C,1+($C394))),(VLOOKUP(SMALL(Order_Form!$C:$C,1+($C394)),Order_Form!$B:$Q,7,FALSE)),"")</f>
        <v/>
      </c>
      <c r="I394" s="15"/>
      <c r="J394" s="15"/>
      <c r="K394" s="35" t="str">
        <f>IF(ISNUMBER(SMALL(Order_Form!$C:$C,1+($C394))),(VLOOKUP(SMALL(Order_Form!$C:$C,1+($C394)),Order_Form!$B:$Q,8,FALSE)),"")</f>
        <v/>
      </c>
      <c r="L394" s="35" t="str">
        <f>IF(ISNUMBER(SMALL(Order_Form!$C:$C,1+($C394))),(VLOOKUP(SMALL(Order_Form!$C:$C,1+($C394)),Order_Form!$B:$Q,9,FALSE)),"")</f>
        <v/>
      </c>
      <c r="M394" s="35" t="str">
        <f>IF(ISNUMBER(SMALL(Order_Form!$C:$C,1+($C394))),(VLOOKUP(SMALL(Order_Form!$C:$C,1+($C394)),Order_Form!$B:$Q,10,FALSE)),"")</f>
        <v/>
      </c>
      <c r="N394" s="35" t="str">
        <f>IF(ISNUMBER(SMALL(Order_Form!$C:$C,1+($C394))),(VLOOKUP(SMALL(Order_Form!$C:$C,1+($C394)),Order_Form!$B:$Q,11,FALSE)),"")</f>
        <v/>
      </c>
      <c r="O394" s="35" t="str">
        <f>IF(ISNUMBER(SMALL(Order_Form!$C:$C,1+($C394))),(VLOOKUP(SMALL(Order_Form!$C:$C,1+($C394)),Order_Form!$B:$Q,12,FALSE)),"")</f>
        <v/>
      </c>
      <c r="P394" s="35" t="str">
        <f>IF(ISNUMBER(SMALL(Order_Form!$C:$C,1+($C394))),(VLOOKUP(SMALL(Order_Form!$C:$C,1+($C394)),Order_Form!$B:$Q,13,FALSE)),"")</f>
        <v/>
      </c>
      <c r="Q394" s="35" t="str">
        <f>IF(ISNUMBER(SMALL(Order_Form!$C:$C,1+($C394))),(VLOOKUP(SMALL(Order_Form!$C:$C,1+($C394)),Order_Form!$B:$Q,14,FALSE)),"")</f>
        <v/>
      </c>
      <c r="R394" s="35" t="str">
        <f>IF(ISNUMBER(SMALL(Order_Form!$C:$C,1+($C394))),(VLOOKUP(SMALL(Order_Form!$C:$C,1+($C394)),Order_Form!$B:$Q,15,FALSE)),"")</f>
        <v/>
      </c>
      <c r="U394" s="14">
        <f t="shared" si="15"/>
        <v>0</v>
      </c>
      <c r="V394" s="14">
        <f t="shared" si="16"/>
        <v>0</v>
      </c>
      <c r="W394" s="14">
        <f t="shared" si="17"/>
        <v>0</v>
      </c>
    </row>
    <row r="395" spans="3:23" ht="22.9" customHeight="1" x14ac:dyDescent="0.2">
      <c r="C395" s="14">
        <v>377</v>
      </c>
      <c r="D395" s="15" t="str">
        <f>IF(ISNUMBER(SMALL(Order_Form!$C:$C,1+($C395))),(VLOOKUP(SMALL(Order_Form!$C:$C,1+($C395)),Order_Form!$B:$Q,3,FALSE)),"")</f>
        <v/>
      </c>
      <c r="E395" s="35" t="str">
        <f>IF(ISNUMBER(SMALL(Order_Form!$C:$C,1+($C395))),(VLOOKUP(SMALL(Order_Form!$C:$C,1+($C395)),Order_Form!$B:$Q,4,FALSE)),"")</f>
        <v/>
      </c>
      <c r="F395" s="35" t="str">
        <f>IF(ISNUMBER(SMALL(Order_Form!$C:$C,1+($C395))),(VLOOKUP(SMALL(Order_Form!$C:$C,1+($C395)),Order_Form!$B:$Q,5,FALSE)),"")</f>
        <v/>
      </c>
      <c r="G395" s="35" t="str">
        <f>IF(ISNUMBER(SMALL(Order_Form!$C:$C,1+($C395))),(VLOOKUP(SMALL(Order_Form!$C:$C,1+($C395)),Order_Form!$B:$Q,6,FALSE)),"")</f>
        <v/>
      </c>
      <c r="H395" s="32" t="str">
        <f>IF(ISNUMBER(SMALL(Order_Form!$C:$C,1+($C395))),(VLOOKUP(SMALL(Order_Form!$C:$C,1+($C395)),Order_Form!$B:$Q,7,FALSE)),"")</f>
        <v/>
      </c>
      <c r="I395" s="15"/>
      <c r="J395" s="15"/>
      <c r="K395" s="35" t="str">
        <f>IF(ISNUMBER(SMALL(Order_Form!$C:$C,1+($C395))),(VLOOKUP(SMALL(Order_Form!$C:$C,1+($C395)),Order_Form!$B:$Q,8,FALSE)),"")</f>
        <v/>
      </c>
      <c r="L395" s="35" t="str">
        <f>IF(ISNUMBER(SMALL(Order_Form!$C:$C,1+($C395))),(VLOOKUP(SMALL(Order_Form!$C:$C,1+($C395)),Order_Form!$B:$Q,9,FALSE)),"")</f>
        <v/>
      </c>
      <c r="M395" s="35" t="str">
        <f>IF(ISNUMBER(SMALL(Order_Form!$C:$C,1+($C395))),(VLOOKUP(SMALL(Order_Form!$C:$C,1+($C395)),Order_Form!$B:$Q,10,FALSE)),"")</f>
        <v/>
      </c>
      <c r="N395" s="35" t="str">
        <f>IF(ISNUMBER(SMALL(Order_Form!$C:$C,1+($C395))),(VLOOKUP(SMALL(Order_Form!$C:$C,1+($C395)),Order_Form!$B:$Q,11,FALSE)),"")</f>
        <v/>
      </c>
      <c r="O395" s="35" t="str">
        <f>IF(ISNUMBER(SMALL(Order_Form!$C:$C,1+($C395))),(VLOOKUP(SMALL(Order_Form!$C:$C,1+($C395)),Order_Form!$B:$Q,12,FALSE)),"")</f>
        <v/>
      </c>
      <c r="P395" s="35" t="str">
        <f>IF(ISNUMBER(SMALL(Order_Form!$C:$C,1+($C395))),(VLOOKUP(SMALL(Order_Form!$C:$C,1+($C395)),Order_Form!$B:$Q,13,FALSE)),"")</f>
        <v/>
      </c>
      <c r="Q395" s="35" t="str">
        <f>IF(ISNUMBER(SMALL(Order_Form!$C:$C,1+($C395))),(VLOOKUP(SMALL(Order_Form!$C:$C,1+($C395)),Order_Form!$B:$Q,14,FALSE)),"")</f>
        <v/>
      </c>
      <c r="R395" s="35" t="str">
        <f>IF(ISNUMBER(SMALL(Order_Form!$C:$C,1+($C395))),(VLOOKUP(SMALL(Order_Form!$C:$C,1+($C395)),Order_Form!$B:$Q,15,FALSE)),"")</f>
        <v/>
      </c>
      <c r="U395" s="14">
        <f t="shared" si="15"/>
        <v>0</v>
      </c>
      <c r="V395" s="14">
        <f t="shared" si="16"/>
        <v>0</v>
      </c>
      <c r="W395" s="14">
        <f t="shared" si="17"/>
        <v>0</v>
      </c>
    </row>
    <row r="396" spans="3:23" ht="22.9" customHeight="1" x14ac:dyDescent="0.2">
      <c r="C396" s="14">
        <v>378</v>
      </c>
      <c r="D396" s="15" t="str">
        <f>IF(ISNUMBER(SMALL(Order_Form!$C:$C,1+($C396))),(VLOOKUP(SMALL(Order_Form!$C:$C,1+($C396)),Order_Form!$B:$Q,3,FALSE)),"")</f>
        <v/>
      </c>
      <c r="E396" s="35" t="str">
        <f>IF(ISNUMBER(SMALL(Order_Form!$C:$C,1+($C396))),(VLOOKUP(SMALL(Order_Form!$C:$C,1+($C396)),Order_Form!$B:$Q,4,FALSE)),"")</f>
        <v/>
      </c>
      <c r="F396" s="35" t="str">
        <f>IF(ISNUMBER(SMALL(Order_Form!$C:$C,1+($C396))),(VLOOKUP(SMALL(Order_Form!$C:$C,1+($C396)),Order_Form!$B:$Q,5,FALSE)),"")</f>
        <v/>
      </c>
      <c r="G396" s="35" t="str">
        <f>IF(ISNUMBER(SMALL(Order_Form!$C:$C,1+($C396))),(VLOOKUP(SMALL(Order_Form!$C:$C,1+($C396)),Order_Form!$B:$Q,6,FALSE)),"")</f>
        <v/>
      </c>
      <c r="H396" s="32" t="str">
        <f>IF(ISNUMBER(SMALL(Order_Form!$C:$C,1+($C396))),(VLOOKUP(SMALL(Order_Form!$C:$C,1+($C396)),Order_Form!$B:$Q,7,FALSE)),"")</f>
        <v/>
      </c>
      <c r="I396" s="15"/>
      <c r="J396" s="15"/>
      <c r="K396" s="35" t="str">
        <f>IF(ISNUMBER(SMALL(Order_Form!$C:$C,1+($C396))),(VLOOKUP(SMALL(Order_Form!$C:$C,1+($C396)),Order_Form!$B:$Q,8,FALSE)),"")</f>
        <v/>
      </c>
      <c r="L396" s="35" t="str">
        <f>IF(ISNUMBER(SMALL(Order_Form!$C:$C,1+($C396))),(VLOOKUP(SMALL(Order_Form!$C:$C,1+($C396)),Order_Form!$B:$Q,9,FALSE)),"")</f>
        <v/>
      </c>
      <c r="M396" s="35" t="str">
        <f>IF(ISNUMBER(SMALL(Order_Form!$C:$C,1+($C396))),(VLOOKUP(SMALL(Order_Form!$C:$C,1+($C396)),Order_Form!$B:$Q,10,FALSE)),"")</f>
        <v/>
      </c>
      <c r="N396" s="35" t="str">
        <f>IF(ISNUMBER(SMALL(Order_Form!$C:$C,1+($C396))),(VLOOKUP(SMALL(Order_Form!$C:$C,1+($C396)),Order_Form!$B:$Q,11,FALSE)),"")</f>
        <v/>
      </c>
      <c r="O396" s="35" t="str">
        <f>IF(ISNUMBER(SMALL(Order_Form!$C:$C,1+($C396))),(VLOOKUP(SMALL(Order_Form!$C:$C,1+($C396)),Order_Form!$B:$Q,12,FALSE)),"")</f>
        <v/>
      </c>
      <c r="P396" s="35" t="str">
        <f>IF(ISNUMBER(SMALL(Order_Form!$C:$C,1+($C396))),(VLOOKUP(SMALL(Order_Form!$C:$C,1+($C396)),Order_Form!$B:$Q,13,FALSE)),"")</f>
        <v/>
      </c>
      <c r="Q396" s="35" t="str">
        <f>IF(ISNUMBER(SMALL(Order_Form!$C:$C,1+($C396))),(VLOOKUP(SMALL(Order_Form!$C:$C,1+($C396)),Order_Form!$B:$Q,14,FALSE)),"")</f>
        <v/>
      </c>
      <c r="R396" s="35" t="str">
        <f>IF(ISNUMBER(SMALL(Order_Form!$C:$C,1+($C396))),(VLOOKUP(SMALL(Order_Form!$C:$C,1+($C396)),Order_Form!$B:$Q,15,FALSE)),"")</f>
        <v/>
      </c>
      <c r="U396" s="14">
        <f t="shared" si="15"/>
        <v>0</v>
      </c>
      <c r="V396" s="14">
        <f t="shared" si="16"/>
        <v>0</v>
      </c>
      <c r="W396" s="14">
        <f t="shared" si="17"/>
        <v>0</v>
      </c>
    </row>
    <row r="397" spans="3:23" ht="22.9" customHeight="1" x14ac:dyDescent="0.2">
      <c r="C397" s="14">
        <v>379</v>
      </c>
      <c r="D397" s="15" t="str">
        <f>IF(ISNUMBER(SMALL(Order_Form!$C:$C,1+($C397))),(VLOOKUP(SMALL(Order_Form!$C:$C,1+($C397)),Order_Form!$B:$Q,3,FALSE)),"")</f>
        <v/>
      </c>
      <c r="E397" s="35" t="str">
        <f>IF(ISNUMBER(SMALL(Order_Form!$C:$C,1+($C397))),(VLOOKUP(SMALL(Order_Form!$C:$C,1+($C397)),Order_Form!$B:$Q,4,FALSE)),"")</f>
        <v/>
      </c>
      <c r="F397" s="35" t="str">
        <f>IF(ISNUMBER(SMALL(Order_Form!$C:$C,1+($C397))),(VLOOKUP(SMALL(Order_Form!$C:$C,1+($C397)),Order_Form!$B:$Q,5,FALSE)),"")</f>
        <v/>
      </c>
      <c r="G397" s="35" t="str">
        <f>IF(ISNUMBER(SMALL(Order_Form!$C:$C,1+($C397))),(VLOOKUP(SMALL(Order_Form!$C:$C,1+($C397)),Order_Form!$B:$Q,6,FALSE)),"")</f>
        <v/>
      </c>
      <c r="H397" s="32" t="str">
        <f>IF(ISNUMBER(SMALL(Order_Form!$C:$C,1+($C397))),(VLOOKUP(SMALL(Order_Form!$C:$C,1+($C397)),Order_Form!$B:$Q,7,FALSE)),"")</f>
        <v/>
      </c>
      <c r="I397" s="15"/>
      <c r="J397" s="15"/>
      <c r="K397" s="35" t="str">
        <f>IF(ISNUMBER(SMALL(Order_Form!$C:$C,1+($C397))),(VLOOKUP(SMALL(Order_Form!$C:$C,1+($C397)),Order_Form!$B:$Q,8,FALSE)),"")</f>
        <v/>
      </c>
      <c r="L397" s="35" t="str">
        <f>IF(ISNUMBER(SMALL(Order_Form!$C:$C,1+($C397))),(VLOOKUP(SMALL(Order_Form!$C:$C,1+($C397)),Order_Form!$B:$Q,9,FALSE)),"")</f>
        <v/>
      </c>
      <c r="M397" s="35" t="str">
        <f>IF(ISNUMBER(SMALL(Order_Form!$C:$C,1+($C397))),(VLOOKUP(SMALL(Order_Form!$C:$C,1+($C397)),Order_Form!$B:$Q,10,FALSE)),"")</f>
        <v/>
      </c>
      <c r="N397" s="35" t="str">
        <f>IF(ISNUMBER(SMALL(Order_Form!$C:$C,1+($C397))),(VLOOKUP(SMALL(Order_Form!$C:$C,1+($C397)),Order_Form!$B:$Q,11,FALSE)),"")</f>
        <v/>
      </c>
      <c r="O397" s="35" t="str">
        <f>IF(ISNUMBER(SMALL(Order_Form!$C:$C,1+($C397))),(VLOOKUP(SMALL(Order_Form!$C:$C,1+($C397)),Order_Form!$B:$Q,12,FALSE)),"")</f>
        <v/>
      </c>
      <c r="P397" s="35" t="str">
        <f>IF(ISNUMBER(SMALL(Order_Form!$C:$C,1+($C397))),(VLOOKUP(SMALL(Order_Form!$C:$C,1+($C397)),Order_Form!$B:$Q,13,FALSE)),"")</f>
        <v/>
      </c>
      <c r="Q397" s="35" t="str">
        <f>IF(ISNUMBER(SMALL(Order_Form!$C:$C,1+($C397))),(VLOOKUP(SMALL(Order_Form!$C:$C,1+($C397)),Order_Form!$B:$Q,14,FALSE)),"")</f>
        <v/>
      </c>
      <c r="R397" s="35" t="str">
        <f>IF(ISNUMBER(SMALL(Order_Form!$C:$C,1+($C397))),(VLOOKUP(SMALL(Order_Form!$C:$C,1+($C397)),Order_Form!$B:$Q,15,FALSE)),"")</f>
        <v/>
      </c>
      <c r="U397" s="14">
        <f t="shared" si="15"/>
        <v>0</v>
      </c>
      <c r="V397" s="14">
        <f t="shared" si="16"/>
        <v>0</v>
      </c>
      <c r="W397" s="14">
        <f t="shared" si="17"/>
        <v>0</v>
      </c>
    </row>
    <row r="398" spans="3:23" ht="22.9" customHeight="1" x14ac:dyDescent="0.2">
      <c r="C398" s="14">
        <v>380</v>
      </c>
      <c r="D398" s="15" t="str">
        <f>IF(ISNUMBER(SMALL(Order_Form!$C:$C,1+($C398))),(VLOOKUP(SMALL(Order_Form!$C:$C,1+($C398)),Order_Form!$B:$Q,3,FALSE)),"")</f>
        <v/>
      </c>
      <c r="E398" s="35" t="str">
        <f>IF(ISNUMBER(SMALL(Order_Form!$C:$C,1+($C398))),(VLOOKUP(SMALL(Order_Form!$C:$C,1+($C398)),Order_Form!$B:$Q,4,FALSE)),"")</f>
        <v/>
      </c>
      <c r="F398" s="35" t="str">
        <f>IF(ISNUMBER(SMALL(Order_Form!$C:$C,1+($C398))),(VLOOKUP(SMALL(Order_Form!$C:$C,1+($C398)),Order_Form!$B:$Q,5,FALSE)),"")</f>
        <v/>
      </c>
      <c r="G398" s="35" t="str">
        <f>IF(ISNUMBER(SMALL(Order_Form!$C:$C,1+($C398))),(VLOOKUP(SMALL(Order_Form!$C:$C,1+($C398)),Order_Form!$B:$Q,6,FALSE)),"")</f>
        <v/>
      </c>
      <c r="H398" s="32" t="str">
        <f>IF(ISNUMBER(SMALL(Order_Form!$C:$C,1+($C398))),(VLOOKUP(SMALL(Order_Form!$C:$C,1+($C398)),Order_Form!$B:$Q,7,FALSE)),"")</f>
        <v/>
      </c>
      <c r="I398" s="15"/>
      <c r="J398" s="15"/>
      <c r="K398" s="35" t="str">
        <f>IF(ISNUMBER(SMALL(Order_Form!$C:$C,1+($C398))),(VLOOKUP(SMALL(Order_Form!$C:$C,1+($C398)),Order_Form!$B:$Q,8,FALSE)),"")</f>
        <v/>
      </c>
      <c r="L398" s="35" t="str">
        <f>IF(ISNUMBER(SMALL(Order_Form!$C:$C,1+($C398))),(VLOOKUP(SMALL(Order_Form!$C:$C,1+($C398)),Order_Form!$B:$Q,9,FALSE)),"")</f>
        <v/>
      </c>
      <c r="M398" s="35" t="str">
        <f>IF(ISNUMBER(SMALL(Order_Form!$C:$C,1+($C398))),(VLOOKUP(SMALL(Order_Form!$C:$C,1+($C398)),Order_Form!$B:$Q,10,FALSE)),"")</f>
        <v/>
      </c>
      <c r="N398" s="35" t="str">
        <f>IF(ISNUMBER(SMALL(Order_Form!$C:$C,1+($C398))),(VLOOKUP(SMALL(Order_Form!$C:$C,1+($C398)),Order_Form!$B:$Q,11,FALSE)),"")</f>
        <v/>
      </c>
      <c r="O398" s="35" t="str">
        <f>IF(ISNUMBER(SMALL(Order_Form!$C:$C,1+($C398))),(VLOOKUP(SMALL(Order_Form!$C:$C,1+($C398)),Order_Form!$B:$Q,12,FALSE)),"")</f>
        <v/>
      </c>
      <c r="P398" s="35" t="str">
        <f>IF(ISNUMBER(SMALL(Order_Form!$C:$C,1+($C398))),(VLOOKUP(SMALL(Order_Form!$C:$C,1+($C398)),Order_Form!$B:$Q,13,FALSE)),"")</f>
        <v/>
      </c>
      <c r="Q398" s="35" t="str">
        <f>IF(ISNUMBER(SMALL(Order_Form!$C:$C,1+($C398))),(VLOOKUP(SMALL(Order_Form!$C:$C,1+($C398)),Order_Form!$B:$Q,14,FALSE)),"")</f>
        <v/>
      </c>
      <c r="R398" s="35" t="str">
        <f>IF(ISNUMBER(SMALL(Order_Form!$C:$C,1+($C398))),(VLOOKUP(SMALL(Order_Form!$C:$C,1+($C398)),Order_Form!$B:$Q,15,FALSE)),"")</f>
        <v/>
      </c>
      <c r="U398" s="14">
        <f t="shared" si="15"/>
        <v>0</v>
      </c>
      <c r="V398" s="14">
        <f t="shared" si="16"/>
        <v>0</v>
      </c>
      <c r="W398" s="14">
        <f t="shared" si="17"/>
        <v>0</v>
      </c>
    </row>
    <row r="399" spans="3:23" ht="22.9" customHeight="1" x14ac:dyDescent="0.2">
      <c r="C399" s="14">
        <v>381</v>
      </c>
      <c r="D399" s="15" t="str">
        <f>IF(ISNUMBER(SMALL(Order_Form!$C:$C,1+($C399))),(VLOOKUP(SMALL(Order_Form!$C:$C,1+($C399)),Order_Form!$B:$Q,3,FALSE)),"")</f>
        <v/>
      </c>
      <c r="E399" s="35" t="str">
        <f>IF(ISNUMBER(SMALL(Order_Form!$C:$C,1+($C399))),(VLOOKUP(SMALL(Order_Form!$C:$C,1+($C399)),Order_Form!$B:$Q,4,FALSE)),"")</f>
        <v/>
      </c>
      <c r="F399" s="35" t="str">
        <f>IF(ISNUMBER(SMALL(Order_Form!$C:$C,1+($C399))),(VLOOKUP(SMALL(Order_Form!$C:$C,1+($C399)),Order_Form!$B:$Q,5,FALSE)),"")</f>
        <v/>
      </c>
      <c r="G399" s="35" t="str">
        <f>IF(ISNUMBER(SMALL(Order_Form!$C:$C,1+($C399))),(VLOOKUP(SMALL(Order_Form!$C:$C,1+($C399)),Order_Form!$B:$Q,6,FALSE)),"")</f>
        <v/>
      </c>
      <c r="H399" s="32" t="str">
        <f>IF(ISNUMBER(SMALL(Order_Form!$C:$C,1+($C399))),(VLOOKUP(SMALL(Order_Form!$C:$C,1+($C399)),Order_Form!$B:$Q,7,FALSE)),"")</f>
        <v/>
      </c>
      <c r="I399" s="15"/>
      <c r="J399" s="15"/>
      <c r="K399" s="35" t="str">
        <f>IF(ISNUMBER(SMALL(Order_Form!$C:$C,1+($C399))),(VLOOKUP(SMALL(Order_Form!$C:$C,1+($C399)),Order_Form!$B:$Q,8,FALSE)),"")</f>
        <v/>
      </c>
      <c r="L399" s="35" t="str">
        <f>IF(ISNUMBER(SMALL(Order_Form!$C:$C,1+($C399))),(VLOOKUP(SMALL(Order_Form!$C:$C,1+($C399)),Order_Form!$B:$Q,9,FALSE)),"")</f>
        <v/>
      </c>
      <c r="M399" s="35" t="str">
        <f>IF(ISNUMBER(SMALL(Order_Form!$C:$C,1+($C399))),(VLOOKUP(SMALL(Order_Form!$C:$C,1+($C399)),Order_Form!$B:$Q,10,FALSE)),"")</f>
        <v/>
      </c>
      <c r="N399" s="35" t="str">
        <f>IF(ISNUMBER(SMALL(Order_Form!$C:$C,1+($C399))),(VLOOKUP(SMALL(Order_Form!$C:$C,1+($C399)),Order_Form!$B:$Q,11,FALSE)),"")</f>
        <v/>
      </c>
      <c r="O399" s="35" t="str">
        <f>IF(ISNUMBER(SMALL(Order_Form!$C:$C,1+($C399))),(VLOOKUP(SMALL(Order_Form!$C:$C,1+($C399)),Order_Form!$B:$Q,12,FALSE)),"")</f>
        <v/>
      </c>
      <c r="P399" s="35" t="str">
        <f>IF(ISNUMBER(SMALL(Order_Form!$C:$C,1+($C399))),(VLOOKUP(SMALL(Order_Form!$C:$C,1+($C399)),Order_Form!$B:$Q,13,FALSE)),"")</f>
        <v/>
      </c>
      <c r="Q399" s="35" t="str">
        <f>IF(ISNUMBER(SMALL(Order_Form!$C:$C,1+($C399))),(VLOOKUP(SMALL(Order_Form!$C:$C,1+($C399)),Order_Form!$B:$Q,14,FALSE)),"")</f>
        <v/>
      </c>
      <c r="R399" s="35" t="str">
        <f>IF(ISNUMBER(SMALL(Order_Form!$C:$C,1+($C399))),(VLOOKUP(SMALL(Order_Form!$C:$C,1+($C399)),Order_Form!$B:$Q,15,FALSE)),"")</f>
        <v/>
      </c>
      <c r="U399" s="14">
        <f t="shared" si="15"/>
        <v>0</v>
      </c>
      <c r="V399" s="14">
        <f t="shared" si="16"/>
        <v>0</v>
      </c>
      <c r="W399" s="14">
        <f t="shared" si="17"/>
        <v>0</v>
      </c>
    </row>
    <row r="400" spans="3:23" ht="22.9" customHeight="1" x14ac:dyDescent="0.2">
      <c r="C400" s="14">
        <v>382</v>
      </c>
      <c r="D400" s="15" t="str">
        <f>IF(ISNUMBER(SMALL(Order_Form!$C:$C,1+($C400))),(VLOOKUP(SMALL(Order_Form!$C:$C,1+($C400)),Order_Form!$B:$Q,3,FALSE)),"")</f>
        <v/>
      </c>
      <c r="E400" s="35" t="str">
        <f>IF(ISNUMBER(SMALL(Order_Form!$C:$C,1+($C400))),(VLOOKUP(SMALL(Order_Form!$C:$C,1+($C400)),Order_Form!$B:$Q,4,FALSE)),"")</f>
        <v/>
      </c>
      <c r="F400" s="35" t="str">
        <f>IF(ISNUMBER(SMALL(Order_Form!$C:$C,1+($C400))),(VLOOKUP(SMALL(Order_Form!$C:$C,1+($C400)),Order_Form!$B:$Q,5,FALSE)),"")</f>
        <v/>
      </c>
      <c r="G400" s="35" t="str">
        <f>IF(ISNUMBER(SMALL(Order_Form!$C:$C,1+($C400))),(VLOOKUP(SMALL(Order_Form!$C:$C,1+($C400)),Order_Form!$B:$Q,6,FALSE)),"")</f>
        <v/>
      </c>
      <c r="H400" s="32" t="str">
        <f>IF(ISNUMBER(SMALL(Order_Form!$C:$C,1+($C400))),(VLOOKUP(SMALL(Order_Form!$C:$C,1+($C400)),Order_Form!$B:$Q,7,FALSE)),"")</f>
        <v/>
      </c>
      <c r="I400" s="15"/>
      <c r="J400" s="15"/>
      <c r="K400" s="35" t="str">
        <f>IF(ISNUMBER(SMALL(Order_Form!$C:$C,1+($C400))),(VLOOKUP(SMALL(Order_Form!$C:$C,1+($C400)),Order_Form!$B:$Q,8,FALSE)),"")</f>
        <v/>
      </c>
      <c r="L400" s="35" t="str">
        <f>IF(ISNUMBER(SMALL(Order_Form!$C:$C,1+($C400))),(VLOOKUP(SMALL(Order_Form!$C:$C,1+($C400)),Order_Form!$B:$Q,9,FALSE)),"")</f>
        <v/>
      </c>
      <c r="M400" s="35" t="str">
        <f>IF(ISNUMBER(SMALL(Order_Form!$C:$C,1+($C400))),(VLOOKUP(SMALL(Order_Form!$C:$C,1+($C400)),Order_Form!$B:$Q,10,FALSE)),"")</f>
        <v/>
      </c>
      <c r="N400" s="35" t="str">
        <f>IF(ISNUMBER(SMALL(Order_Form!$C:$C,1+($C400))),(VLOOKUP(SMALL(Order_Form!$C:$C,1+($C400)),Order_Form!$B:$Q,11,FALSE)),"")</f>
        <v/>
      </c>
      <c r="O400" s="35" t="str">
        <f>IF(ISNUMBER(SMALL(Order_Form!$C:$C,1+($C400))),(VLOOKUP(SMALL(Order_Form!$C:$C,1+($C400)),Order_Form!$B:$Q,12,FALSE)),"")</f>
        <v/>
      </c>
      <c r="P400" s="35" t="str">
        <f>IF(ISNUMBER(SMALL(Order_Form!$C:$C,1+($C400))),(VLOOKUP(SMALL(Order_Form!$C:$C,1+($C400)),Order_Form!$B:$Q,13,FALSE)),"")</f>
        <v/>
      </c>
      <c r="Q400" s="35" t="str">
        <f>IF(ISNUMBER(SMALL(Order_Form!$C:$C,1+($C400))),(VLOOKUP(SMALL(Order_Form!$C:$C,1+($C400)),Order_Form!$B:$Q,14,FALSE)),"")</f>
        <v/>
      </c>
      <c r="R400" s="35" t="str">
        <f>IF(ISNUMBER(SMALL(Order_Form!$C:$C,1+($C400))),(VLOOKUP(SMALL(Order_Form!$C:$C,1+($C400)),Order_Form!$B:$Q,15,FALSE)),"")</f>
        <v/>
      </c>
      <c r="U400" s="14">
        <f t="shared" si="15"/>
        <v>0</v>
      </c>
      <c r="V400" s="14">
        <f t="shared" si="16"/>
        <v>0</v>
      </c>
      <c r="W400" s="14">
        <f t="shared" si="17"/>
        <v>0</v>
      </c>
    </row>
    <row r="401" spans="3:23" ht="22.9" customHeight="1" x14ac:dyDescent="0.2">
      <c r="C401" s="14">
        <v>383</v>
      </c>
      <c r="D401" s="15" t="str">
        <f>IF(ISNUMBER(SMALL(Order_Form!$C:$C,1+($C401))),(VLOOKUP(SMALL(Order_Form!$C:$C,1+($C401)),Order_Form!$B:$Q,3,FALSE)),"")</f>
        <v/>
      </c>
      <c r="E401" s="35" t="str">
        <f>IF(ISNUMBER(SMALL(Order_Form!$C:$C,1+($C401))),(VLOOKUP(SMALL(Order_Form!$C:$C,1+($C401)),Order_Form!$B:$Q,4,FALSE)),"")</f>
        <v/>
      </c>
      <c r="F401" s="35" t="str">
        <f>IF(ISNUMBER(SMALL(Order_Form!$C:$C,1+($C401))),(VLOOKUP(SMALL(Order_Form!$C:$C,1+($C401)),Order_Form!$B:$Q,5,FALSE)),"")</f>
        <v/>
      </c>
      <c r="G401" s="35" t="str">
        <f>IF(ISNUMBER(SMALL(Order_Form!$C:$C,1+($C401))),(VLOOKUP(SMALL(Order_Form!$C:$C,1+($C401)),Order_Form!$B:$Q,6,FALSE)),"")</f>
        <v/>
      </c>
      <c r="H401" s="32" t="str">
        <f>IF(ISNUMBER(SMALL(Order_Form!$C:$C,1+($C401))),(VLOOKUP(SMALL(Order_Form!$C:$C,1+($C401)),Order_Form!$B:$Q,7,FALSE)),"")</f>
        <v/>
      </c>
      <c r="I401" s="15"/>
      <c r="J401" s="15"/>
      <c r="K401" s="35" t="str">
        <f>IF(ISNUMBER(SMALL(Order_Form!$C:$C,1+($C401))),(VLOOKUP(SMALL(Order_Form!$C:$C,1+($C401)),Order_Form!$B:$Q,8,FALSE)),"")</f>
        <v/>
      </c>
      <c r="L401" s="35" t="str">
        <f>IF(ISNUMBER(SMALL(Order_Form!$C:$C,1+($C401))),(VLOOKUP(SMALL(Order_Form!$C:$C,1+($C401)),Order_Form!$B:$Q,9,FALSE)),"")</f>
        <v/>
      </c>
      <c r="M401" s="35" t="str">
        <f>IF(ISNUMBER(SMALL(Order_Form!$C:$C,1+($C401))),(VLOOKUP(SMALL(Order_Form!$C:$C,1+($C401)),Order_Form!$B:$Q,10,FALSE)),"")</f>
        <v/>
      </c>
      <c r="N401" s="35" t="str">
        <f>IF(ISNUMBER(SMALL(Order_Form!$C:$C,1+($C401))),(VLOOKUP(SMALL(Order_Form!$C:$C,1+($C401)),Order_Form!$B:$Q,11,FALSE)),"")</f>
        <v/>
      </c>
      <c r="O401" s="35" t="str">
        <f>IF(ISNUMBER(SMALL(Order_Form!$C:$C,1+($C401))),(VLOOKUP(SMALL(Order_Form!$C:$C,1+($C401)),Order_Form!$B:$Q,12,FALSE)),"")</f>
        <v/>
      </c>
      <c r="P401" s="35" t="str">
        <f>IF(ISNUMBER(SMALL(Order_Form!$C:$C,1+($C401))),(VLOOKUP(SMALL(Order_Form!$C:$C,1+($C401)),Order_Form!$B:$Q,13,FALSE)),"")</f>
        <v/>
      </c>
      <c r="Q401" s="35" t="str">
        <f>IF(ISNUMBER(SMALL(Order_Form!$C:$C,1+($C401))),(VLOOKUP(SMALL(Order_Form!$C:$C,1+($C401)),Order_Form!$B:$Q,14,FALSE)),"")</f>
        <v/>
      </c>
      <c r="R401" s="35" t="str">
        <f>IF(ISNUMBER(SMALL(Order_Form!$C:$C,1+($C401))),(VLOOKUP(SMALL(Order_Form!$C:$C,1+($C401)),Order_Form!$B:$Q,15,FALSE)),"")</f>
        <v/>
      </c>
      <c r="U401" s="14">
        <f t="shared" si="15"/>
        <v>0</v>
      </c>
      <c r="V401" s="14">
        <f t="shared" si="16"/>
        <v>0</v>
      </c>
      <c r="W401" s="14">
        <f t="shared" si="17"/>
        <v>0</v>
      </c>
    </row>
    <row r="402" spans="3:23" ht="22.9" customHeight="1" x14ac:dyDescent="0.2">
      <c r="C402" s="14">
        <v>384</v>
      </c>
      <c r="D402" s="15" t="str">
        <f>IF(ISNUMBER(SMALL(Order_Form!$C:$C,1+($C402))),(VLOOKUP(SMALL(Order_Form!$C:$C,1+($C402)),Order_Form!$B:$Q,3,FALSE)),"")</f>
        <v/>
      </c>
      <c r="E402" s="35" t="str">
        <f>IF(ISNUMBER(SMALL(Order_Form!$C:$C,1+($C402))),(VLOOKUP(SMALL(Order_Form!$C:$C,1+($C402)),Order_Form!$B:$Q,4,FALSE)),"")</f>
        <v/>
      </c>
      <c r="F402" s="35" t="str">
        <f>IF(ISNUMBER(SMALL(Order_Form!$C:$C,1+($C402))),(VLOOKUP(SMALL(Order_Form!$C:$C,1+($C402)),Order_Form!$B:$Q,5,FALSE)),"")</f>
        <v/>
      </c>
      <c r="G402" s="35" t="str">
        <f>IF(ISNUMBER(SMALL(Order_Form!$C:$C,1+($C402))),(VLOOKUP(SMALL(Order_Form!$C:$C,1+($C402)),Order_Form!$B:$Q,6,FALSE)),"")</f>
        <v/>
      </c>
      <c r="H402" s="32" t="str">
        <f>IF(ISNUMBER(SMALL(Order_Form!$C:$C,1+($C402))),(VLOOKUP(SMALL(Order_Form!$C:$C,1+($C402)),Order_Form!$B:$Q,7,FALSE)),"")</f>
        <v/>
      </c>
      <c r="I402" s="15"/>
      <c r="J402" s="15"/>
      <c r="K402" s="35" t="str">
        <f>IF(ISNUMBER(SMALL(Order_Form!$C:$C,1+($C402))),(VLOOKUP(SMALL(Order_Form!$C:$C,1+($C402)),Order_Form!$B:$Q,8,FALSE)),"")</f>
        <v/>
      </c>
      <c r="L402" s="35" t="str">
        <f>IF(ISNUMBER(SMALL(Order_Form!$C:$C,1+($C402))),(VLOOKUP(SMALL(Order_Form!$C:$C,1+($C402)),Order_Form!$B:$Q,9,FALSE)),"")</f>
        <v/>
      </c>
      <c r="M402" s="35" t="str">
        <f>IF(ISNUMBER(SMALL(Order_Form!$C:$C,1+($C402))),(VLOOKUP(SMALL(Order_Form!$C:$C,1+($C402)),Order_Form!$B:$Q,10,FALSE)),"")</f>
        <v/>
      </c>
      <c r="N402" s="35" t="str">
        <f>IF(ISNUMBER(SMALL(Order_Form!$C:$C,1+($C402))),(VLOOKUP(SMALL(Order_Form!$C:$C,1+($C402)),Order_Form!$B:$Q,11,FALSE)),"")</f>
        <v/>
      </c>
      <c r="O402" s="35" t="str">
        <f>IF(ISNUMBER(SMALL(Order_Form!$C:$C,1+($C402))),(VLOOKUP(SMALL(Order_Form!$C:$C,1+($C402)),Order_Form!$B:$Q,12,FALSE)),"")</f>
        <v/>
      </c>
      <c r="P402" s="35" t="str">
        <f>IF(ISNUMBER(SMALL(Order_Form!$C:$C,1+($C402))),(VLOOKUP(SMALL(Order_Form!$C:$C,1+($C402)),Order_Form!$B:$Q,13,FALSE)),"")</f>
        <v/>
      </c>
      <c r="Q402" s="35" t="str">
        <f>IF(ISNUMBER(SMALL(Order_Form!$C:$C,1+($C402))),(VLOOKUP(SMALL(Order_Form!$C:$C,1+($C402)),Order_Form!$B:$Q,14,FALSE)),"")</f>
        <v/>
      </c>
      <c r="R402" s="35" t="str">
        <f>IF(ISNUMBER(SMALL(Order_Form!$C:$C,1+($C402))),(VLOOKUP(SMALL(Order_Form!$C:$C,1+($C402)),Order_Form!$B:$Q,15,FALSE)),"")</f>
        <v/>
      </c>
      <c r="U402" s="14">
        <f t="shared" ref="U402:U465" si="18">IF(AND(G402&gt;0,ISNONTEXT(G402)),1,0)</f>
        <v>0</v>
      </c>
      <c r="V402" s="14">
        <f t="shared" ref="V402:V465" si="19">IF(OR(U402=1,D402=2),1,0)</f>
        <v>0</v>
      </c>
      <c r="W402" s="14">
        <f t="shared" si="17"/>
        <v>0</v>
      </c>
    </row>
    <row r="403" spans="3:23" ht="22.9" customHeight="1" x14ac:dyDescent="0.2">
      <c r="C403" s="14">
        <v>385</v>
      </c>
      <c r="D403" s="15" t="str">
        <f>IF(ISNUMBER(SMALL(Order_Form!$C:$C,1+($C403))),(VLOOKUP(SMALL(Order_Form!$C:$C,1+($C403)),Order_Form!$B:$Q,3,FALSE)),"")</f>
        <v/>
      </c>
      <c r="E403" s="35" t="str">
        <f>IF(ISNUMBER(SMALL(Order_Form!$C:$C,1+($C403))),(VLOOKUP(SMALL(Order_Form!$C:$C,1+($C403)),Order_Form!$B:$Q,4,FALSE)),"")</f>
        <v/>
      </c>
      <c r="F403" s="35" t="str">
        <f>IF(ISNUMBER(SMALL(Order_Form!$C:$C,1+($C403))),(VLOOKUP(SMALL(Order_Form!$C:$C,1+($C403)),Order_Form!$B:$Q,5,FALSE)),"")</f>
        <v/>
      </c>
      <c r="G403" s="35" t="str">
        <f>IF(ISNUMBER(SMALL(Order_Form!$C:$C,1+($C403))),(VLOOKUP(SMALL(Order_Form!$C:$C,1+($C403)),Order_Form!$B:$Q,6,FALSE)),"")</f>
        <v/>
      </c>
      <c r="H403" s="32" t="str">
        <f>IF(ISNUMBER(SMALL(Order_Form!$C:$C,1+($C403))),(VLOOKUP(SMALL(Order_Form!$C:$C,1+($C403)),Order_Form!$B:$Q,7,FALSE)),"")</f>
        <v/>
      </c>
      <c r="I403" s="15"/>
      <c r="J403" s="15"/>
      <c r="K403" s="35" t="str">
        <f>IF(ISNUMBER(SMALL(Order_Form!$C:$C,1+($C403))),(VLOOKUP(SMALL(Order_Form!$C:$C,1+($C403)),Order_Form!$B:$Q,8,FALSE)),"")</f>
        <v/>
      </c>
      <c r="L403" s="35" t="str">
        <f>IF(ISNUMBER(SMALL(Order_Form!$C:$C,1+($C403))),(VLOOKUP(SMALL(Order_Form!$C:$C,1+($C403)),Order_Form!$B:$Q,9,FALSE)),"")</f>
        <v/>
      </c>
      <c r="M403" s="35" t="str">
        <f>IF(ISNUMBER(SMALL(Order_Form!$C:$C,1+($C403))),(VLOOKUP(SMALL(Order_Form!$C:$C,1+($C403)),Order_Form!$B:$Q,10,FALSE)),"")</f>
        <v/>
      </c>
      <c r="N403" s="35" t="str">
        <f>IF(ISNUMBER(SMALL(Order_Form!$C:$C,1+($C403))),(VLOOKUP(SMALL(Order_Form!$C:$C,1+($C403)),Order_Form!$B:$Q,11,FALSE)),"")</f>
        <v/>
      </c>
      <c r="O403" s="35" t="str">
        <f>IF(ISNUMBER(SMALL(Order_Form!$C:$C,1+($C403))),(VLOOKUP(SMALL(Order_Form!$C:$C,1+($C403)),Order_Form!$B:$Q,12,FALSE)),"")</f>
        <v/>
      </c>
      <c r="P403" s="35" t="str">
        <f>IF(ISNUMBER(SMALL(Order_Form!$C:$C,1+($C403))),(VLOOKUP(SMALL(Order_Form!$C:$C,1+($C403)),Order_Form!$B:$Q,13,FALSE)),"")</f>
        <v/>
      </c>
      <c r="Q403" s="35" t="str">
        <f>IF(ISNUMBER(SMALL(Order_Form!$C:$C,1+($C403))),(VLOOKUP(SMALL(Order_Form!$C:$C,1+($C403)),Order_Form!$B:$Q,14,FALSE)),"")</f>
        <v/>
      </c>
      <c r="R403" s="35" t="str">
        <f>IF(ISNUMBER(SMALL(Order_Form!$C:$C,1+($C403))),(VLOOKUP(SMALL(Order_Form!$C:$C,1+($C403)),Order_Form!$B:$Q,15,FALSE)),"")</f>
        <v/>
      </c>
      <c r="U403" s="14">
        <f t="shared" si="18"/>
        <v>0</v>
      </c>
      <c r="V403" s="14">
        <f t="shared" si="19"/>
        <v>0</v>
      </c>
      <c r="W403" s="14">
        <f t="shared" ref="W403:W466" si="20">IF(OR(AND(K403&gt;0,ISNONTEXT(K403)),K403="Assorted"),1,0)</f>
        <v>0</v>
      </c>
    </row>
    <row r="404" spans="3:23" ht="22.9" customHeight="1" x14ac:dyDescent="0.2">
      <c r="C404" s="14">
        <v>386</v>
      </c>
      <c r="D404" s="15" t="str">
        <f>IF(ISNUMBER(SMALL(Order_Form!$C:$C,1+($C404))),(VLOOKUP(SMALL(Order_Form!$C:$C,1+($C404)),Order_Form!$B:$Q,3,FALSE)),"")</f>
        <v/>
      </c>
      <c r="E404" s="35" t="str">
        <f>IF(ISNUMBER(SMALL(Order_Form!$C:$C,1+($C404))),(VLOOKUP(SMALL(Order_Form!$C:$C,1+($C404)),Order_Form!$B:$Q,4,FALSE)),"")</f>
        <v/>
      </c>
      <c r="F404" s="35" t="str">
        <f>IF(ISNUMBER(SMALL(Order_Form!$C:$C,1+($C404))),(VLOOKUP(SMALL(Order_Form!$C:$C,1+($C404)),Order_Form!$B:$Q,5,FALSE)),"")</f>
        <v/>
      </c>
      <c r="G404" s="35" t="str">
        <f>IF(ISNUMBER(SMALL(Order_Form!$C:$C,1+($C404))),(VLOOKUP(SMALL(Order_Form!$C:$C,1+($C404)),Order_Form!$B:$Q,6,FALSE)),"")</f>
        <v/>
      </c>
      <c r="H404" s="32" t="str">
        <f>IF(ISNUMBER(SMALL(Order_Form!$C:$C,1+($C404))),(VLOOKUP(SMALL(Order_Form!$C:$C,1+($C404)),Order_Form!$B:$Q,7,FALSE)),"")</f>
        <v/>
      </c>
      <c r="I404" s="15"/>
      <c r="J404" s="15"/>
      <c r="K404" s="35" t="str">
        <f>IF(ISNUMBER(SMALL(Order_Form!$C:$C,1+($C404))),(VLOOKUP(SMALL(Order_Form!$C:$C,1+($C404)),Order_Form!$B:$Q,8,FALSE)),"")</f>
        <v/>
      </c>
      <c r="L404" s="35" t="str">
        <f>IF(ISNUMBER(SMALL(Order_Form!$C:$C,1+($C404))),(VLOOKUP(SMALL(Order_Form!$C:$C,1+($C404)),Order_Form!$B:$Q,9,FALSE)),"")</f>
        <v/>
      </c>
      <c r="M404" s="35" t="str">
        <f>IF(ISNUMBER(SMALL(Order_Form!$C:$C,1+($C404))),(VLOOKUP(SMALL(Order_Form!$C:$C,1+($C404)),Order_Form!$B:$Q,10,FALSE)),"")</f>
        <v/>
      </c>
      <c r="N404" s="35" t="str">
        <f>IF(ISNUMBER(SMALL(Order_Form!$C:$C,1+($C404))),(VLOOKUP(SMALL(Order_Form!$C:$C,1+($C404)),Order_Form!$B:$Q,11,FALSE)),"")</f>
        <v/>
      </c>
      <c r="O404" s="35" t="str">
        <f>IF(ISNUMBER(SMALL(Order_Form!$C:$C,1+($C404))),(VLOOKUP(SMALL(Order_Form!$C:$C,1+($C404)),Order_Form!$B:$Q,12,FALSE)),"")</f>
        <v/>
      </c>
      <c r="P404" s="35" t="str">
        <f>IF(ISNUMBER(SMALL(Order_Form!$C:$C,1+($C404))),(VLOOKUP(SMALL(Order_Form!$C:$C,1+($C404)),Order_Form!$B:$Q,13,FALSE)),"")</f>
        <v/>
      </c>
      <c r="Q404" s="35" t="str">
        <f>IF(ISNUMBER(SMALL(Order_Form!$C:$C,1+($C404))),(VLOOKUP(SMALL(Order_Form!$C:$C,1+($C404)),Order_Form!$B:$Q,14,FALSE)),"")</f>
        <v/>
      </c>
      <c r="R404" s="35" t="str">
        <f>IF(ISNUMBER(SMALL(Order_Form!$C:$C,1+($C404))),(VLOOKUP(SMALL(Order_Form!$C:$C,1+($C404)),Order_Form!$B:$Q,15,FALSE)),"")</f>
        <v/>
      </c>
      <c r="U404" s="14">
        <f t="shared" si="18"/>
        <v>0</v>
      </c>
      <c r="V404" s="14">
        <f t="shared" si="19"/>
        <v>0</v>
      </c>
      <c r="W404" s="14">
        <f t="shared" si="20"/>
        <v>0</v>
      </c>
    </row>
    <row r="405" spans="3:23" ht="22.9" customHeight="1" x14ac:dyDescent="0.2">
      <c r="C405" s="14">
        <v>387</v>
      </c>
      <c r="D405" s="15" t="str">
        <f>IF(ISNUMBER(SMALL(Order_Form!$C:$C,1+($C405))),(VLOOKUP(SMALL(Order_Form!$C:$C,1+($C405)),Order_Form!$B:$Q,3,FALSE)),"")</f>
        <v/>
      </c>
      <c r="E405" s="35" t="str">
        <f>IF(ISNUMBER(SMALL(Order_Form!$C:$C,1+($C405))),(VLOOKUP(SMALL(Order_Form!$C:$C,1+($C405)),Order_Form!$B:$Q,4,FALSE)),"")</f>
        <v/>
      </c>
      <c r="F405" s="35" t="str">
        <f>IF(ISNUMBER(SMALL(Order_Form!$C:$C,1+($C405))),(VLOOKUP(SMALL(Order_Form!$C:$C,1+($C405)),Order_Form!$B:$Q,5,FALSE)),"")</f>
        <v/>
      </c>
      <c r="G405" s="35" t="str">
        <f>IF(ISNUMBER(SMALL(Order_Form!$C:$C,1+($C405))),(VLOOKUP(SMALL(Order_Form!$C:$C,1+($C405)),Order_Form!$B:$Q,6,FALSE)),"")</f>
        <v/>
      </c>
      <c r="H405" s="32" t="str">
        <f>IF(ISNUMBER(SMALL(Order_Form!$C:$C,1+($C405))),(VLOOKUP(SMALL(Order_Form!$C:$C,1+($C405)),Order_Form!$B:$Q,7,FALSE)),"")</f>
        <v/>
      </c>
      <c r="I405" s="15"/>
      <c r="J405" s="15"/>
      <c r="K405" s="35" t="str">
        <f>IF(ISNUMBER(SMALL(Order_Form!$C:$C,1+($C405))),(VLOOKUP(SMALL(Order_Form!$C:$C,1+($C405)),Order_Form!$B:$Q,8,FALSE)),"")</f>
        <v/>
      </c>
      <c r="L405" s="35" t="str">
        <f>IF(ISNUMBER(SMALL(Order_Form!$C:$C,1+($C405))),(VLOOKUP(SMALL(Order_Form!$C:$C,1+($C405)),Order_Form!$B:$Q,9,FALSE)),"")</f>
        <v/>
      </c>
      <c r="M405" s="35" t="str">
        <f>IF(ISNUMBER(SMALL(Order_Form!$C:$C,1+($C405))),(VLOOKUP(SMALL(Order_Form!$C:$C,1+($C405)),Order_Form!$B:$Q,10,FALSE)),"")</f>
        <v/>
      </c>
      <c r="N405" s="35" t="str">
        <f>IF(ISNUMBER(SMALL(Order_Form!$C:$C,1+($C405))),(VLOOKUP(SMALL(Order_Form!$C:$C,1+($C405)),Order_Form!$B:$Q,11,FALSE)),"")</f>
        <v/>
      </c>
      <c r="O405" s="35" t="str">
        <f>IF(ISNUMBER(SMALL(Order_Form!$C:$C,1+($C405))),(VLOOKUP(SMALL(Order_Form!$C:$C,1+($C405)),Order_Form!$B:$Q,12,FALSE)),"")</f>
        <v/>
      </c>
      <c r="P405" s="35" t="str">
        <f>IF(ISNUMBER(SMALL(Order_Form!$C:$C,1+($C405))),(VLOOKUP(SMALL(Order_Form!$C:$C,1+($C405)),Order_Form!$B:$Q,13,FALSE)),"")</f>
        <v/>
      </c>
      <c r="Q405" s="35" t="str">
        <f>IF(ISNUMBER(SMALL(Order_Form!$C:$C,1+($C405))),(VLOOKUP(SMALL(Order_Form!$C:$C,1+($C405)),Order_Form!$B:$Q,14,FALSE)),"")</f>
        <v/>
      </c>
      <c r="R405" s="35" t="str">
        <f>IF(ISNUMBER(SMALL(Order_Form!$C:$C,1+($C405))),(VLOOKUP(SMALL(Order_Form!$C:$C,1+($C405)),Order_Form!$B:$Q,15,FALSE)),"")</f>
        <v/>
      </c>
      <c r="U405" s="14">
        <f t="shared" si="18"/>
        <v>0</v>
      </c>
      <c r="V405" s="14">
        <f t="shared" si="19"/>
        <v>0</v>
      </c>
      <c r="W405" s="14">
        <f t="shared" si="20"/>
        <v>0</v>
      </c>
    </row>
    <row r="406" spans="3:23" ht="22.9" customHeight="1" x14ac:dyDescent="0.2">
      <c r="C406" s="14">
        <v>388</v>
      </c>
      <c r="D406" s="15" t="str">
        <f>IF(ISNUMBER(SMALL(Order_Form!$C:$C,1+($C406))),(VLOOKUP(SMALL(Order_Form!$C:$C,1+($C406)),Order_Form!$B:$Q,3,FALSE)),"")</f>
        <v/>
      </c>
      <c r="E406" s="35" t="str">
        <f>IF(ISNUMBER(SMALL(Order_Form!$C:$C,1+($C406))),(VLOOKUP(SMALL(Order_Form!$C:$C,1+($C406)),Order_Form!$B:$Q,4,FALSE)),"")</f>
        <v/>
      </c>
      <c r="F406" s="35" t="str">
        <f>IF(ISNUMBER(SMALL(Order_Form!$C:$C,1+($C406))),(VLOOKUP(SMALL(Order_Form!$C:$C,1+($C406)),Order_Form!$B:$Q,5,FALSE)),"")</f>
        <v/>
      </c>
      <c r="G406" s="35" t="str">
        <f>IF(ISNUMBER(SMALL(Order_Form!$C:$C,1+($C406))),(VLOOKUP(SMALL(Order_Form!$C:$C,1+($C406)),Order_Form!$B:$Q,6,FALSE)),"")</f>
        <v/>
      </c>
      <c r="H406" s="32" t="str">
        <f>IF(ISNUMBER(SMALL(Order_Form!$C:$C,1+($C406))),(VLOOKUP(SMALL(Order_Form!$C:$C,1+($C406)),Order_Form!$B:$Q,7,FALSE)),"")</f>
        <v/>
      </c>
      <c r="I406" s="15"/>
      <c r="J406" s="15"/>
      <c r="K406" s="35" t="str">
        <f>IF(ISNUMBER(SMALL(Order_Form!$C:$C,1+($C406))),(VLOOKUP(SMALL(Order_Form!$C:$C,1+($C406)),Order_Form!$B:$Q,8,FALSE)),"")</f>
        <v/>
      </c>
      <c r="L406" s="35" t="str">
        <f>IF(ISNUMBER(SMALL(Order_Form!$C:$C,1+($C406))),(VLOOKUP(SMALL(Order_Form!$C:$C,1+($C406)),Order_Form!$B:$Q,9,FALSE)),"")</f>
        <v/>
      </c>
      <c r="M406" s="35" t="str">
        <f>IF(ISNUMBER(SMALL(Order_Form!$C:$C,1+($C406))),(VLOOKUP(SMALL(Order_Form!$C:$C,1+($C406)),Order_Form!$B:$Q,10,FALSE)),"")</f>
        <v/>
      </c>
      <c r="N406" s="35" t="str">
        <f>IF(ISNUMBER(SMALL(Order_Form!$C:$C,1+($C406))),(VLOOKUP(SMALL(Order_Form!$C:$C,1+($C406)),Order_Form!$B:$Q,11,FALSE)),"")</f>
        <v/>
      </c>
      <c r="O406" s="35" t="str">
        <f>IF(ISNUMBER(SMALL(Order_Form!$C:$C,1+($C406))),(VLOOKUP(SMALL(Order_Form!$C:$C,1+($C406)),Order_Form!$B:$Q,12,FALSE)),"")</f>
        <v/>
      </c>
      <c r="P406" s="35" t="str">
        <f>IF(ISNUMBER(SMALL(Order_Form!$C:$C,1+($C406))),(VLOOKUP(SMALL(Order_Form!$C:$C,1+($C406)),Order_Form!$B:$Q,13,FALSE)),"")</f>
        <v/>
      </c>
      <c r="Q406" s="35" t="str">
        <f>IF(ISNUMBER(SMALL(Order_Form!$C:$C,1+($C406))),(VLOOKUP(SMALL(Order_Form!$C:$C,1+($C406)),Order_Form!$B:$Q,14,FALSE)),"")</f>
        <v/>
      </c>
      <c r="R406" s="35" t="str">
        <f>IF(ISNUMBER(SMALL(Order_Form!$C:$C,1+($C406))),(VLOOKUP(SMALL(Order_Form!$C:$C,1+($C406)),Order_Form!$B:$Q,15,FALSE)),"")</f>
        <v/>
      </c>
      <c r="U406" s="14">
        <f t="shared" si="18"/>
        <v>0</v>
      </c>
      <c r="V406" s="14">
        <f t="shared" si="19"/>
        <v>0</v>
      </c>
      <c r="W406" s="14">
        <f t="shared" si="20"/>
        <v>0</v>
      </c>
    </row>
    <row r="407" spans="3:23" ht="22.9" customHeight="1" x14ac:dyDescent="0.2">
      <c r="C407" s="14">
        <v>389</v>
      </c>
      <c r="D407" s="15" t="str">
        <f>IF(ISNUMBER(SMALL(Order_Form!$C:$C,1+($C407))),(VLOOKUP(SMALL(Order_Form!$C:$C,1+($C407)),Order_Form!$B:$Q,3,FALSE)),"")</f>
        <v/>
      </c>
      <c r="E407" s="35" t="str">
        <f>IF(ISNUMBER(SMALL(Order_Form!$C:$C,1+($C407))),(VLOOKUP(SMALL(Order_Form!$C:$C,1+($C407)),Order_Form!$B:$Q,4,FALSE)),"")</f>
        <v/>
      </c>
      <c r="F407" s="35" t="str">
        <f>IF(ISNUMBER(SMALL(Order_Form!$C:$C,1+($C407))),(VLOOKUP(SMALL(Order_Form!$C:$C,1+($C407)),Order_Form!$B:$Q,5,FALSE)),"")</f>
        <v/>
      </c>
      <c r="G407" s="35" t="str">
        <f>IF(ISNUMBER(SMALL(Order_Form!$C:$C,1+($C407))),(VLOOKUP(SMALL(Order_Form!$C:$C,1+($C407)),Order_Form!$B:$Q,6,FALSE)),"")</f>
        <v/>
      </c>
      <c r="H407" s="32" t="str">
        <f>IF(ISNUMBER(SMALL(Order_Form!$C:$C,1+($C407))),(VLOOKUP(SMALL(Order_Form!$C:$C,1+($C407)),Order_Form!$B:$Q,7,FALSE)),"")</f>
        <v/>
      </c>
      <c r="I407" s="15"/>
      <c r="J407" s="15"/>
      <c r="K407" s="35" t="str">
        <f>IF(ISNUMBER(SMALL(Order_Form!$C:$C,1+($C407))),(VLOOKUP(SMALL(Order_Form!$C:$C,1+($C407)),Order_Form!$B:$Q,8,FALSE)),"")</f>
        <v/>
      </c>
      <c r="L407" s="35" t="str">
        <f>IF(ISNUMBER(SMALL(Order_Form!$C:$C,1+($C407))),(VLOOKUP(SMALL(Order_Form!$C:$C,1+($C407)),Order_Form!$B:$Q,9,FALSE)),"")</f>
        <v/>
      </c>
      <c r="M407" s="35" t="str">
        <f>IF(ISNUMBER(SMALL(Order_Form!$C:$C,1+($C407))),(VLOOKUP(SMALL(Order_Form!$C:$C,1+($C407)),Order_Form!$B:$Q,10,FALSE)),"")</f>
        <v/>
      </c>
      <c r="N407" s="35" t="str">
        <f>IF(ISNUMBER(SMALL(Order_Form!$C:$C,1+($C407))),(VLOOKUP(SMALL(Order_Form!$C:$C,1+($C407)),Order_Form!$B:$Q,11,FALSE)),"")</f>
        <v/>
      </c>
      <c r="O407" s="35" t="str">
        <f>IF(ISNUMBER(SMALL(Order_Form!$C:$C,1+($C407))),(VLOOKUP(SMALL(Order_Form!$C:$C,1+($C407)),Order_Form!$B:$Q,12,FALSE)),"")</f>
        <v/>
      </c>
      <c r="P407" s="35" t="str">
        <f>IF(ISNUMBER(SMALL(Order_Form!$C:$C,1+($C407))),(VLOOKUP(SMALL(Order_Form!$C:$C,1+($C407)),Order_Form!$B:$Q,13,FALSE)),"")</f>
        <v/>
      </c>
      <c r="Q407" s="35" t="str">
        <f>IF(ISNUMBER(SMALL(Order_Form!$C:$C,1+($C407))),(VLOOKUP(SMALL(Order_Form!$C:$C,1+($C407)),Order_Form!$B:$Q,14,FALSE)),"")</f>
        <v/>
      </c>
      <c r="R407" s="35" t="str">
        <f>IF(ISNUMBER(SMALL(Order_Form!$C:$C,1+($C407))),(VLOOKUP(SMALL(Order_Form!$C:$C,1+($C407)),Order_Form!$B:$Q,15,FALSE)),"")</f>
        <v/>
      </c>
      <c r="U407" s="14">
        <f t="shared" si="18"/>
        <v>0</v>
      </c>
      <c r="V407" s="14">
        <f t="shared" si="19"/>
        <v>0</v>
      </c>
      <c r="W407" s="14">
        <f t="shared" si="20"/>
        <v>0</v>
      </c>
    </row>
    <row r="408" spans="3:23" ht="22.9" customHeight="1" x14ac:dyDescent="0.2">
      <c r="C408" s="14">
        <v>390</v>
      </c>
      <c r="D408" s="15" t="str">
        <f>IF(ISNUMBER(SMALL(Order_Form!$C:$C,1+($C408))),(VLOOKUP(SMALL(Order_Form!$C:$C,1+($C408)),Order_Form!$B:$Q,3,FALSE)),"")</f>
        <v/>
      </c>
      <c r="E408" s="35" t="str">
        <f>IF(ISNUMBER(SMALL(Order_Form!$C:$C,1+($C408))),(VLOOKUP(SMALL(Order_Form!$C:$C,1+($C408)),Order_Form!$B:$Q,4,FALSE)),"")</f>
        <v/>
      </c>
      <c r="F408" s="35" t="str">
        <f>IF(ISNUMBER(SMALL(Order_Form!$C:$C,1+($C408))),(VLOOKUP(SMALL(Order_Form!$C:$C,1+($C408)),Order_Form!$B:$Q,5,FALSE)),"")</f>
        <v/>
      </c>
      <c r="G408" s="35" t="str">
        <f>IF(ISNUMBER(SMALL(Order_Form!$C:$C,1+($C408))),(VLOOKUP(SMALL(Order_Form!$C:$C,1+($C408)),Order_Form!$B:$Q,6,FALSE)),"")</f>
        <v/>
      </c>
      <c r="H408" s="32" t="str">
        <f>IF(ISNUMBER(SMALL(Order_Form!$C:$C,1+($C408))),(VLOOKUP(SMALL(Order_Form!$C:$C,1+($C408)),Order_Form!$B:$Q,7,FALSE)),"")</f>
        <v/>
      </c>
      <c r="I408" s="15"/>
      <c r="J408" s="15"/>
      <c r="K408" s="35" t="str">
        <f>IF(ISNUMBER(SMALL(Order_Form!$C:$C,1+($C408))),(VLOOKUP(SMALL(Order_Form!$C:$C,1+($C408)),Order_Form!$B:$Q,8,FALSE)),"")</f>
        <v/>
      </c>
      <c r="L408" s="35" t="str">
        <f>IF(ISNUMBER(SMALL(Order_Form!$C:$C,1+($C408))),(VLOOKUP(SMALL(Order_Form!$C:$C,1+($C408)),Order_Form!$B:$Q,9,FALSE)),"")</f>
        <v/>
      </c>
      <c r="M408" s="35" t="str">
        <f>IF(ISNUMBER(SMALL(Order_Form!$C:$C,1+($C408))),(VLOOKUP(SMALL(Order_Form!$C:$C,1+($C408)),Order_Form!$B:$Q,10,FALSE)),"")</f>
        <v/>
      </c>
      <c r="N408" s="35" t="str">
        <f>IF(ISNUMBER(SMALL(Order_Form!$C:$C,1+($C408))),(VLOOKUP(SMALL(Order_Form!$C:$C,1+($C408)),Order_Form!$B:$Q,11,FALSE)),"")</f>
        <v/>
      </c>
      <c r="O408" s="35" t="str">
        <f>IF(ISNUMBER(SMALL(Order_Form!$C:$C,1+($C408))),(VLOOKUP(SMALL(Order_Form!$C:$C,1+($C408)),Order_Form!$B:$Q,12,FALSE)),"")</f>
        <v/>
      </c>
      <c r="P408" s="35" t="str">
        <f>IF(ISNUMBER(SMALL(Order_Form!$C:$C,1+($C408))),(VLOOKUP(SMALL(Order_Form!$C:$C,1+($C408)),Order_Form!$B:$Q,13,FALSE)),"")</f>
        <v/>
      </c>
      <c r="Q408" s="35" t="str">
        <f>IF(ISNUMBER(SMALL(Order_Form!$C:$C,1+($C408))),(VLOOKUP(SMALL(Order_Form!$C:$C,1+($C408)),Order_Form!$B:$Q,14,FALSE)),"")</f>
        <v/>
      </c>
      <c r="R408" s="35" t="str">
        <f>IF(ISNUMBER(SMALL(Order_Form!$C:$C,1+($C408))),(VLOOKUP(SMALL(Order_Form!$C:$C,1+($C408)),Order_Form!$B:$Q,15,FALSE)),"")</f>
        <v/>
      </c>
      <c r="U408" s="14">
        <f t="shared" si="18"/>
        <v>0</v>
      </c>
      <c r="V408" s="14">
        <f t="shared" si="19"/>
        <v>0</v>
      </c>
      <c r="W408" s="14">
        <f t="shared" si="20"/>
        <v>0</v>
      </c>
    </row>
    <row r="409" spans="3:23" ht="22.9" customHeight="1" x14ac:dyDescent="0.2">
      <c r="C409" s="14">
        <v>391</v>
      </c>
      <c r="D409" s="15" t="str">
        <f>IF(ISNUMBER(SMALL(Order_Form!$C:$C,1+($C409))),(VLOOKUP(SMALL(Order_Form!$C:$C,1+($C409)),Order_Form!$B:$Q,3,FALSE)),"")</f>
        <v/>
      </c>
      <c r="E409" s="35" t="str">
        <f>IF(ISNUMBER(SMALL(Order_Form!$C:$C,1+($C409))),(VLOOKUP(SMALL(Order_Form!$C:$C,1+($C409)),Order_Form!$B:$Q,4,FALSE)),"")</f>
        <v/>
      </c>
      <c r="F409" s="35" t="str">
        <f>IF(ISNUMBER(SMALL(Order_Form!$C:$C,1+($C409))),(VLOOKUP(SMALL(Order_Form!$C:$C,1+($C409)),Order_Form!$B:$Q,5,FALSE)),"")</f>
        <v/>
      </c>
      <c r="G409" s="35" t="str">
        <f>IF(ISNUMBER(SMALL(Order_Form!$C:$C,1+($C409))),(VLOOKUP(SMALL(Order_Form!$C:$C,1+($C409)),Order_Form!$B:$Q,6,FALSE)),"")</f>
        <v/>
      </c>
      <c r="H409" s="32" t="str">
        <f>IF(ISNUMBER(SMALL(Order_Form!$C:$C,1+($C409))),(VLOOKUP(SMALL(Order_Form!$C:$C,1+($C409)),Order_Form!$B:$Q,7,FALSE)),"")</f>
        <v/>
      </c>
      <c r="I409" s="15"/>
      <c r="J409" s="15"/>
      <c r="K409" s="35" t="str">
        <f>IF(ISNUMBER(SMALL(Order_Form!$C:$C,1+($C409))),(VLOOKUP(SMALL(Order_Form!$C:$C,1+($C409)),Order_Form!$B:$Q,8,FALSE)),"")</f>
        <v/>
      </c>
      <c r="L409" s="35" t="str">
        <f>IF(ISNUMBER(SMALL(Order_Form!$C:$C,1+($C409))),(VLOOKUP(SMALL(Order_Form!$C:$C,1+($C409)),Order_Form!$B:$Q,9,FALSE)),"")</f>
        <v/>
      </c>
      <c r="M409" s="35" t="str">
        <f>IF(ISNUMBER(SMALL(Order_Form!$C:$C,1+($C409))),(VLOOKUP(SMALL(Order_Form!$C:$C,1+($C409)),Order_Form!$B:$Q,10,FALSE)),"")</f>
        <v/>
      </c>
      <c r="N409" s="35" t="str">
        <f>IF(ISNUMBER(SMALL(Order_Form!$C:$C,1+($C409))),(VLOOKUP(SMALL(Order_Form!$C:$C,1+($C409)),Order_Form!$B:$Q,11,FALSE)),"")</f>
        <v/>
      </c>
      <c r="O409" s="35" t="str">
        <f>IF(ISNUMBER(SMALL(Order_Form!$C:$C,1+($C409))),(VLOOKUP(SMALL(Order_Form!$C:$C,1+($C409)),Order_Form!$B:$Q,12,FALSE)),"")</f>
        <v/>
      </c>
      <c r="P409" s="35" t="str">
        <f>IF(ISNUMBER(SMALL(Order_Form!$C:$C,1+($C409))),(VLOOKUP(SMALL(Order_Form!$C:$C,1+($C409)),Order_Form!$B:$Q,13,FALSE)),"")</f>
        <v/>
      </c>
      <c r="Q409" s="35" t="str">
        <f>IF(ISNUMBER(SMALL(Order_Form!$C:$C,1+($C409))),(VLOOKUP(SMALL(Order_Form!$C:$C,1+($C409)),Order_Form!$B:$Q,14,FALSE)),"")</f>
        <v/>
      </c>
      <c r="R409" s="35" t="str">
        <f>IF(ISNUMBER(SMALL(Order_Form!$C:$C,1+($C409))),(VLOOKUP(SMALL(Order_Form!$C:$C,1+($C409)),Order_Form!$B:$Q,15,FALSE)),"")</f>
        <v/>
      </c>
      <c r="U409" s="14">
        <f t="shared" si="18"/>
        <v>0</v>
      </c>
      <c r="V409" s="14">
        <f t="shared" si="19"/>
        <v>0</v>
      </c>
      <c r="W409" s="14">
        <f t="shared" si="20"/>
        <v>0</v>
      </c>
    </row>
    <row r="410" spans="3:23" ht="22.9" customHeight="1" x14ac:dyDescent="0.2">
      <c r="C410" s="14">
        <v>392</v>
      </c>
      <c r="D410" s="15" t="str">
        <f>IF(ISNUMBER(SMALL(Order_Form!$C:$C,1+($C410))),(VLOOKUP(SMALL(Order_Form!$C:$C,1+($C410)),Order_Form!$B:$Q,3,FALSE)),"")</f>
        <v/>
      </c>
      <c r="E410" s="35" t="str">
        <f>IF(ISNUMBER(SMALL(Order_Form!$C:$C,1+($C410))),(VLOOKUP(SMALL(Order_Form!$C:$C,1+($C410)),Order_Form!$B:$Q,4,FALSE)),"")</f>
        <v/>
      </c>
      <c r="F410" s="35" t="str">
        <f>IF(ISNUMBER(SMALL(Order_Form!$C:$C,1+($C410))),(VLOOKUP(SMALL(Order_Form!$C:$C,1+($C410)),Order_Form!$B:$Q,5,FALSE)),"")</f>
        <v/>
      </c>
      <c r="G410" s="35" t="str">
        <f>IF(ISNUMBER(SMALL(Order_Form!$C:$C,1+($C410))),(VLOOKUP(SMALL(Order_Form!$C:$C,1+($C410)),Order_Form!$B:$Q,6,FALSE)),"")</f>
        <v/>
      </c>
      <c r="H410" s="32" t="str">
        <f>IF(ISNUMBER(SMALL(Order_Form!$C:$C,1+($C410))),(VLOOKUP(SMALL(Order_Form!$C:$C,1+($C410)),Order_Form!$B:$Q,7,FALSE)),"")</f>
        <v/>
      </c>
      <c r="I410" s="15"/>
      <c r="J410" s="15"/>
      <c r="K410" s="35" t="str">
        <f>IF(ISNUMBER(SMALL(Order_Form!$C:$C,1+($C410))),(VLOOKUP(SMALL(Order_Form!$C:$C,1+($C410)),Order_Form!$B:$Q,8,FALSE)),"")</f>
        <v/>
      </c>
      <c r="L410" s="35" t="str">
        <f>IF(ISNUMBER(SMALL(Order_Form!$C:$C,1+($C410))),(VLOOKUP(SMALL(Order_Form!$C:$C,1+($C410)),Order_Form!$B:$Q,9,FALSE)),"")</f>
        <v/>
      </c>
      <c r="M410" s="35" t="str">
        <f>IF(ISNUMBER(SMALL(Order_Form!$C:$C,1+($C410))),(VLOOKUP(SMALL(Order_Form!$C:$C,1+($C410)),Order_Form!$B:$Q,10,FALSE)),"")</f>
        <v/>
      </c>
      <c r="N410" s="35" t="str">
        <f>IF(ISNUMBER(SMALL(Order_Form!$C:$C,1+($C410))),(VLOOKUP(SMALL(Order_Form!$C:$C,1+($C410)),Order_Form!$B:$Q,11,FALSE)),"")</f>
        <v/>
      </c>
      <c r="O410" s="35" t="str">
        <f>IF(ISNUMBER(SMALL(Order_Form!$C:$C,1+($C410))),(VLOOKUP(SMALL(Order_Form!$C:$C,1+($C410)),Order_Form!$B:$Q,12,FALSE)),"")</f>
        <v/>
      </c>
      <c r="P410" s="35" t="str">
        <f>IF(ISNUMBER(SMALL(Order_Form!$C:$C,1+($C410))),(VLOOKUP(SMALL(Order_Form!$C:$C,1+($C410)),Order_Form!$B:$Q,13,FALSE)),"")</f>
        <v/>
      </c>
      <c r="Q410" s="35" t="str">
        <f>IF(ISNUMBER(SMALL(Order_Form!$C:$C,1+($C410))),(VLOOKUP(SMALL(Order_Form!$C:$C,1+($C410)),Order_Form!$B:$Q,14,FALSE)),"")</f>
        <v/>
      </c>
      <c r="R410" s="35" t="str">
        <f>IF(ISNUMBER(SMALL(Order_Form!$C:$C,1+($C410))),(VLOOKUP(SMALL(Order_Form!$C:$C,1+($C410)),Order_Form!$B:$Q,15,FALSE)),"")</f>
        <v/>
      </c>
      <c r="U410" s="14">
        <f t="shared" si="18"/>
        <v>0</v>
      </c>
      <c r="V410" s="14">
        <f t="shared" si="19"/>
        <v>0</v>
      </c>
      <c r="W410" s="14">
        <f t="shared" si="20"/>
        <v>0</v>
      </c>
    </row>
    <row r="411" spans="3:23" ht="22.9" customHeight="1" x14ac:dyDescent="0.2">
      <c r="C411" s="14">
        <v>393</v>
      </c>
      <c r="D411" s="15" t="str">
        <f>IF(ISNUMBER(SMALL(Order_Form!$C:$C,1+($C411))),(VLOOKUP(SMALL(Order_Form!$C:$C,1+($C411)),Order_Form!$B:$Q,3,FALSE)),"")</f>
        <v/>
      </c>
      <c r="E411" s="35" t="str">
        <f>IF(ISNUMBER(SMALL(Order_Form!$C:$C,1+($C411))),(VLOOKUP(SMALL(Order_Form!$C:$C,1+($C411)),Order_Form!$B:$Q,4,FALSE)),"")</f>
        <v/>
      </c>
      <c r="F411" s="35" t="str">
        <f>IF(ISNUMBER(SMALL(Order_Form!$C:$C,1+($C411))),(VLOOKUP(SMALL(Order_Form!$C:$C,1+($C411)),Order_Form!$B:$Q,5,FALSE)),"")</f>
        <v/>
      </c>
      <c r="G411" s="35" t="str">
        <f>IF(ISNUMBER(SMALL(Order_Form!$C:$C,1+($C411))),(VLOOKUP(SMALL(Order_Form!$C:$C,1+($C411)),Order_Form!$B:$Q,6,FALSE)),"")</f>
        <v/>
      </c>
      <c r="H411" s="32" t="str">
        <f>IF(ISNUMBER(SMALL(Order_Form!$C:$C,1+($C411))),(VLOOKUP(SMALL(Order_Form!$C:$C,1+($C411)),Order_Form!$B:$Q,7,FALSE)),"")</f>
        <v/>
      </c>
      <c r="I411" s="15"/>
      <c r="J411" s="15"/>
      <c r="K411" s="35" t="str">
        <f>IF(ISNUMBER(SMALL(Order_Form!$C:$C,1+($C411))),(VLOOKUP(SMALL(Order_Form!$C:$C,1+($C411)),Order_Form!$B:$Q,8,FALSE)),"")</f>
        <v/>
      </c>
      <c r="L411" s="35" t="str">
        <f>IF(ISNUMBER(SMALL(Order_Form!$C:$C,1+($C411))),(VLOOKUP(SMALL(Order_Form!$C:$C,1+($C411)),Order_Form!$B:$Q,9,FALSE)),"")</f>
        <v/>
      </c>
      <c r="M411" s="35" t="str">
        <f>IF(ISNUMBER(SMALL(Order_Form!$C:$C,1+($C411))),(VLOOKUP(SMALL(Order_Form!$C:$C,1+($C411)),Order_Form!$B:$Q,10,FALSE)),"")</f>
        <v/>
      </c>
      <c r="N411" s="35" t="str">
        <f>IF(ISNUMBER(SMALL(Order_Form!$C:$C,1+($C411))),(VLOOKUP(SMALL(Order_Form!$C:$C,1+($C411)),Order_Form!$B:$Q,11,FALSE)),"")</f>
        <v/>
      </c>
      <c r="O411" s="35" t="str">
        <f>IF(ISNUMBER(SMALL(Order_Form!$C:$C,1+($C411))),(VLOOKUP(SMALL(Order_Form!$C:$C,1+($C411)),Order_Form!$B:$Q,12,FALSE)),"")</f>
        <v/>
      </c>
      <c r="P411" s="35" t="str">
        <f>IF(ISNUMBER(SMALL(Order_Form!$C:$C,1+($C411))),(VLOOKUP(SMALL(Order_Form!$C:$C,1+($C411)),Order_Form!$B:$Q,13,FALSE)),"")</f>
        <v/>
      </c>
      <c r="Q411" s="35" t="str">
        <f>IF(ISNUMBER(SMALL(Order_Form!$C:$C,1+($C411))),(VLOOKUP(SMALL(Order_Form!$C:$C,1+($C411)),Order_Form!$B:$Q,14,FALSE)),"")</f>
        <v/>
      </c>
      <c r="R411" s="35" t="str">
        <f>IF(ISNUMBER(SMALL(Order_Form!$C:$C,1+($C411))),(VLOOKUP(SMALL(Order_Form!$C:$C,1+($C411)),Order_Form!$B:$Q,15,FALSE)),"")</f>
        <v/>
      </c>
      <c r="U411" s="14">
        <f t="shared" si="18"/>
        <v>0</v>
      </c>
      <c r="V411" s="14">
        <f t="shared" si="19"/>
        <v>0</v>
      </c>
      <c r="W411" s="14">
        <f t="shared" si="20"/>
        <v>0</v>
      </c>
    </row>
    <row r="412" spans="3:23" ht="22.9" customHeight="1" x14ac:dyDescent="0.2">
      <c r="C412" s="14">
        <v>394</v>
      </c>
      <c r="D412" s="15" t="str">
        <f>IF(ISNUMBER(SMALL(Order_Form!$C:$C,1+($C412))),(VLOOKUP(SMALL(Order_Form!$C:$C,1+($C412)),Order_Form!$B:$Q,3,FALSE)),"")</f>
        <v/>
      </c>
      <c r="E412" s="35" t="str">
        <f>IF(ISNUMBER(SMALL(Order_Form!$C:$C,1+($C412))),(VLOOKUP(SMALL(Order_Form!$C:$C,1+($C412)),Order_Form!$B:$Q,4,FALSE)),"")</f>
        <v/>
      </c>
      <c r="F412" s="35" t="str">
        <f>IF(ISNUMBER(SMALL(Order_Form!$C:$C,1+($C412))),(VLOOKUP(SMALL(Order_Form!$C:$C,1+($C412)),Order_Form!$B:$Q,5,FALSE)),"")</f>
        <v/>
      </c>
      <c r="G412" s="35" t="str">
        <f>IF(ISNUMBER(SMALL(Order_Form!$C:$C,1+($C412))),(VLOOKUP(SMALL(Order_Form!$C:$C,1+($C412)),Order_Form!$B:$Q,6,FALSE)),"")</f>
        <v/>
      </c>
      <c r="H412" s="32" t="str">
        <f>IF(ISNUMBER(SMALL(Order_Form!$C:$C,1+($C412))),(VLOOKUP(SMALL(Order_Form!$C:$C,1+($C412)),Order_Form!$B:$Q,7,FALSE)),"")</f>
        <v/>
      </c>
      <c r="I412" s="15"/>
      <c r="J412" s="15"/>
      <c r="K412" s="35" t="str">
        <f>IF(ISNUMBER(SMALL(Order_Form!$C:$C,1+($C412))),(VLOOKUP(SMALL(Order_Form!$C:$C,1+($C412)),Order_Form!$B:$Q,8,FALSE)),"")</f>
        <v/>
      </c>
      <c r="L412" s="35" t="str">
        <f>IF(ISNUMBER(SMALL(Order_Form!$C:$C,1+($C412))),(VLOOKUP(SMALL(Order_Form!$C:$C,1+($C412)),Order_Form!$B:$Q,9,FALSE)),"")</f>
        <v/>
      </c>
      <c r="M412" s="35" t="str">
        <f>IF(ISNUMBER(SMALL(Order_Form!$C:$C,1+($C412))),(VLOOKUP(SMALL(Order_Form!$C:$C,1+($C412)),Order_Form!$B:$Q,10,FALSE)),"")</f>
        <v/>
      </c>
      <c r="N412" s="35" t="str">
        <f>IF(ISNUMBER(SMALL(Order_Form!$C:$C,1+($C412))),(VLOOKUP(SMALL(Order_Form!$C:$C,1+($C412)),Order_Form!$B:$Q,11,FALSE)),"")</f>
        <v/>
      </c>
      <c r="O412" s="35" t="str">
        <f>IF(ISNUMBER(SMALL(Order_Form!$C:$C,1+($C412))),(VLOOKUP(SMALL(Order_Form!$C:$C,1+($C412)),Order_Form!$B:$Q,12,FALSE)),"")</f>
        <v/>
      </c>
      <c r="P412" s="35" t="str">
        <f>IF(ISNUMBER(SMALL(Order_Form!$C:$C,1+($C412))),(VLOOKUP(SMALL(Order_Form!$C:$C,1+($C412)),Order_Form!$B:$Q,13,FALSE)),"")</f>
        <v/>
      </c>
      <c r="Q412" s="35" t="str">
        <f>IF(ISNUMBER(SMALL(Order_Form!$C:$C,1+($C412))),(VLOOKUP(SMALL(Order_Form!$C:$C,1+($C412)),Order_Form!$B:$Q,14,FALSE)),"")</f>
        <v/>
      </c>
      <c r="R412" s="35" t="str">
        <f>IF(ISNUMBER(SMALL(Order_Form!$C:$C,1+($C412))),(VLOOKUP(SMALL(Order_Form!$C:$C,1+($C412)),Order_Form!$B:$Q,15,FALSE)),"")</f>
        <v/>
      </c>
      <c r="U412" s="14">
        <f t="shared" si="18"/>
        <v>0</v>
      </c>
      <c r="V412" s="14">
        <f t="shared" si="19"/>
        <v>0</v>
      </c>
      <c r="W412" s="14">
        <f t="shared" si="20"/>
        <v>0</v>
      </c>
    </row>
    <row r="413" spans="3:23" ht="22.9" customHeight="1" x14ac:dyDescent="0.2">
      <c r="C413" s="14">
        <v>395</v>
      </c>
      <c r="D413" s="15" t="str">
        <f>IF(ISNUMBER(SMALL(Order_Form!$C:$C,1+($C413))),(VLOOKUP(SMALL(Order_Form!$C:$C,1+($C413)),Order_Form!$B:$Q,3,FALSE)),"")</f>
        <v/>
      </c>
      <c r="E413" s="35" t="str">
        <f>IF(ISNUMBER(SMALL(Order_Form!$C:$C,1+($C413))),(VLOOKUP(SMALL(Order_Form!$C:$C,1+($C413)),Order_Form!$B:$Q,4,FALSE)),"")</f>
        <v/>
      </c>
      <c r="F413" s="35" t="str">
        <f>IF(ISNUMBER(SMALL(Order_Form!$C:$C,1+($C413))),(VLOOKUP(SMALL(Order_Form!$C:$C,1+($C413)),Order_Form!$B:$Q,5,FALSE)),"")</f>
        <v/>
      </c>
      <c r="G413" s="35" t="str">
        <f>IF(ISNUMBER(SMALL(Order_Form!$C:$C,1+($C413))),(VLOOKUP(SMALL(Order_Form!$C:$C,1+($C413)),Order_Form!$B:$Q,6,FALSE)),"")</f>
        <v/>
      </c>
      <c r="H413" s="32" t="str">
        <f>IF(ISNUMBER(SMALL(Order_Form!$C:$C,1+($C413))),(VLOOKUP(SMALL(Order_Form!$C:$C,1+($C413)),Order_Form!$B:$Q,7,FALSE)),"")</f>
        <v/>
      </c>
      <c r="I413" s="15"/>
      <c r="J413" s="15"/>
      <c r="K413" s="35" t="str">
        <f>IF(ISNUMBER(SMALL(Order_Form!$C:$C,1+($C413))),(VLOOKUP(SMALL(Order_Form!$C:$C,1+($C413)),Order_Form!$B:$Q,8,FALSE)),"")</f>
        <v/>
      </c>
      <c r="L413" s="35" t="str">
        <f>IF(ISNUMBER(SMALL(Order_Form!$C:$C,1+($C413))),(VLOOKUP(SMALL(Order_Form!$C:$C,1+($C413)),Order_Form!$B:$Q,9,FALSE)),"")</f>
        <v/>
      </c>
      <c r="M413" s="35" t="str">
        <f>IF(ISNUMBER(SMALL(Order_Form!$C:$C,1+($C413))),(VLOOKUP(SMALL(Order_Form!$C:$C,1+($C413)),Order_Form!$B:$Q,10,FALSE)),"")</f>
        <v/>
      </c>
      <c r="N413" s="35" t="str">
        <f>IF(ISNUMBER(SMALL(Order_Form!$C:$C,1+($C413))),(VLOOKUP(SMALL(Order_Form!$C:$C,1+($C413)),Order_Form!$B:$Q,11,FALSE)),"")</f>
        <v/>
      </c>
      <c r="O413" s="35" t="str">
        <f>IF(ISNUMBER(SMALL(Order_Form!$C:$C,1+($C413))),(VLOOKUP(SMALL(Order_Form!$C:$C,1+($C413)),Order_Form!$B:$Q,12,FALSE)),"")</f>
        <v/>
      </c>
      <c r="P413" s="35" t="str">
        <f>IF(ISNUMBER(SMALL(Order_Form!$C:$C,1+($C413))),(VLOOKUP(SMALL(Order_Form!$C:$C,1+($C413)),Order_Form!$B:$Q,13,FALSE)),"")</f>
        <v/>
      </c>
      <c r="Q413" s="35" t="str">
        <f>IF(ISNUMBER(SMALL(Order_Form!$C:$C,1+($C413))),(VLOOKUP(SMALL(Order_Form!$C:$C,1+($C413)),Order_Form!$B:$Q,14,FALSE)),"")</f>
        <v/>
      </c>
      <c r="R413" s="35" t="str">
        <f>IF(ISNUMBER(SMALL(Order_Form!$C:$C,1+($C413))),(VLOOKUP(SMALL(Order_Form!$C:$C,1+($C413)),Order_Form!$B:$Q,15,FALSE)),"")</f>
        <v/>
      </c>
      <c r="U413" s="14">
        <f t="shared" si="18"/>
        <v>0</v>
      </c>
      <c r="V413" s="14">
        <f t="shared" si="19"/>
        <v>0</v>
      </c>
      <c r="W413" s="14">
        <f t="shared" si="20"/>
        <v>0</v>
      </c>
    </row>
    <row r="414" spans="3:23" ht="22.9" customHeight="1" x14ac:dyDescent="0.2">
      <c r="C414" s="14">
        <v>396</v>
      </c>
      <c r="D414" s="15" t="str">
        <f>IF(ISNUMBER(SMALL(Order_Form!$C:$C,1+($C414))),(VLOOKUP(SMALL(Order_Form!$C:$C,1+($C414)),Order_Form!$B:$Q,3,FALSE)),"")</f>
        <v/>
      </c>
      <c r="E414" s="35" t="str">
        <f>IF(ISNUMBER(SMALL(Order_Form!$C:$C,1+($C414))),(VLOOKUP(SMALL(Order_Form!$C:$C,1+($C414)),Order_Form!$B:$Q,4,FALSE)),"")</f>
        <v/>
      </c>
      <c r="F414" s="35" t="str">
        <f>IF(ISNUMBER(SMALL(Order_Form!$C:$C,1+($C414))),(VLOOKUP(SMALL(Order_Form!$C:$C,1+($C414)),Order_Form!$B:$Q,5,FALSE)),"")</f>
        <v/>
      </c>
      <c r="G414" s="35" t="str">
        <f>IF(ISNUMBER(SMALL(Order_Form!$C:$C,1+($C414))),(VLOOKUP(SMALL(Order_Form!$C:$C,1+($C414)),Order_Form!$B:$Q,6,FALSE)),"")</f>
        <v/>
      </c>
      <c r="H414" s="32" t="str">
        <f>IF(ISNUMBER(SMALL(Order_Form!$C:$C,1+($C414))),(VLOOKUP(SMALL(Order_Form!$C:$C,1+($C414)),Order_Form!$B:$Q,7,FALSE)),"")</f>
        <v/>
      </c>
      <c r="I414" s="15"/>
      <c r="J414" s="15"/>
      <c r="K414" s="35" t="str">
        <f>IF(ISNUMBER(SMALL(Order_Form!$C:$C,1+($C414))),(VLOOKUP(SMALL(Order_Form!$C:$C,1+($C414)),Order_Form!$B:$Q,8,FALSE)),"")</f>
        <v/>
      </c>
      <c r="L414" s="35" t="str">
        <f>IF(ISNUMBER(SMALL(Order_Form!$C:$C,1+($C414))),(VLOOKUP(SMALL(Order_Form!$C:$C,1+($C414)),Order_Form!$B:$Q,9,FALSE)),"")</f>
        <v/>
      </c>
      <c r="M414" s="35" t="str">
        <f>IF(ISNUMBER(SMALL(Order_Form!$C:$C,1+($C414))),(VLOOKUP(SMALL(Order_Form!$C:$C,1+($C414)),Order_Form!$B:$Q,10,FALSE)),"")</f>
        <v/>
      </c>
      <c r="N414" s="35" t="str">
        <f>IF(ISNUMBER(SMALL(Order_Form!$C:$C,1+($C414))),(VLOOKUP(SMALL(Order_Form!$C:$C,1+($C414)),Order_Form!$B:$Q,11,FALSE)),"")</f>
        <v/>
      </c>
      <c r="O414" s="35" t="str">
        <f>IF(ISNUMBER(SMALL(Order_Form!$C:$C,1+($C414))),(VLOOKUP(SMALL(Order_Form!$C:$C,1+($C414)),Order_Form!$B:$Q,12,FALSE)),"")</f>
        <v/>
      </c>
      <c r="P414" s="35" t="str">
        <f>IF(ISNUMBER(SMALL(Order_Form!$C:$C,1+($C414))),(VLOOKUP(SMALL(Order_Form!$C:$C,1+($C414)),Order_Form!$B:$Q,13,FALSE)),"")</f>
        <v/>
      </c>
      <c r="Q414" s="35" t="str">
        <f>IF(ISNUMBER(SMALL(Order_Form!$C:$C,1+($C414))),(VLOOKUP(SMALL(Order_Form!$C:$C,1+($C414)),Order_Form!$B:$Q,14,FALSE)),"")</f>
        <v/>
      </c>
      <c r="R414" s="35" t="str">
        <f>IF(ISNUMBER(SMALL(Order_Form!$C:$C,1+($C414))),(VLOOKUP(SMALL(Order_Form!$C:$C,1+($C414)),Order_Form!$B:$Q,15,FALSE)),"")</f>
        <v/>
      </c>
      <c r="U414" s="14">
        <f t="shared" si="18"/>
        <v>0</v>
      </c>
      <c r="V414" s="14">
        <f t="shared" si="19"/>
        <v>0</v>
      </c>
      <c r="W414" s="14">
        <f t="shared" si="20"/>
        <v>0</v>
      </c>
    </row>
    <row r="415" spans="3:23" ht="22.9" customHeight="1" x14ac:dyDescent="0.2">
      <c r="C415" s="14">
        <v>397</v>
      </c>
      <c r="D415" s="15" t="str">
        <f>IF(ISNUMBER(SMALL(Order_Form!$C:$C,1+($C415))),(VLOOKUP(SMALL(Order_Form!$C:$C,1+($C415)),Order_Form!$B:$Q,3,FALSE)),"")</f>
        <v/>
      </c>
      <c r="E415" s="35" t="str">
        <f>IF(ISNUMBER(SMALL(Order_Form!$C:$C,1+($C415))),(VLOOKUP(SMALL(Order_Form!$C:$C,1+($C415)),Order_Form!$B:$Q,4,FALSE)),"")</f>
        <v/>
      </c>
      <c r="F415" s="35" t="str">
        <f>IF(ISNUMBER(SMALL(Order_Form!$C:$C,1+($C415))),(VLOOKUP(SMALL(Order_Form!$C:$C,1+($C415)),Order_Form!$B:$Q,5,FALSE)),"")</f>
        <v/>
      </c>
      <c r="G415" s="35" t="str">
        <f>IF(ISNUMBER(SMALL(Order_Form!$C:$C,1+($C415))),(VLOOKUP(SMALL(Order_Form!$C:$C,1+($C415)),Order_Form!$B:$Q,6,FALSE)),"")</f>
        <v/>
      </c>
      <c r="H415" s="32" t="str">
        <f>IF(ISNUMBER(SMALL(Order_Form!$C:$C,1+($C415))),(VLOOKUP(SMALL(Order_Form!$C:$C,1+($C415)),Order_Form!$B:$Q,7,FALSE)),"")</f>
        <v/>
      </c>
      <c r="I415" s="15"/>
      <c r="J415" s="15"/>
      <c r="K415" s="35" t="str">
        <f>IF(ISNUMBER(SMALL(Order_Form!$C:$C,1+($C415))),(VLOOKUP(SMALL(Order_Form!$C:$C,1+($C415)),Order_Form!$B:$Q,8,FALSE)),"")</f>
        <v/>
      </c>
      <c r="L415" s="35" t="str">
        <f>IF(ISNUMBER(SMALL(Order_Form!$C:$C,1+($C415))),(VLOOKUP(SMALL(Order_Form!$C:$C,1+($C415)),Order_Form!$B:$Q,9,FALSE)),"")</f>
        <v/>
      </c>
      <c r="M415" s="35" t="str">
        <f>IF(ISNUMBER(SMALL(Order_Form!$C:$C,1+($C415))),(VLOOKUP(SMALL(Order_Form!$C:$C,1+($C415)),Order_Form!$B:$Q,10,FALSE)),"")</f>
        <v/>
      </c>
      <c r="N415" s="35" t="str">
        <f>IF(ISNUMBER(SMALL(Order_Form!$C:$C,1+($C415))),(VLOOKUP(SMALL(Order_Form!$C:$C,1+($C415)),Order_Form!$B:$Q,11,FALSE)),"")</f>
        <v/>
      </c>
      <c r="O415" s="35" t="str">
        <f>IF(ISNUMBER(SMALL(Order_Form!$C:$C,1+($C415))),(VLOOKUP(SMALL(Order_Form!$C:$C,1+($C415)),Order_Form!$B:$Q,12,FALSE)),"")</f>
        <v/>
      </c>
      <c r="P415" s="35" t="str">
        <f>IF(ISNUMBER(SMALL(Order_Form!$C:$C,1+($C415))),(VLOOKUP(SMALL(Order_Form!$C:$C,1+($C415)),Order_Form!$B:$Q,13,FALSE)),"")</f>
        <v/>
      </c>
      <c r="Q415" s="35" t="str">
        <f>IF(ISNUMBER(SMALL(Order_Form!$C:$C,1+($C415))),(VLOOKUP(SMALL(Order_Form!$C:$C,1+($C415)),Order_Form!$B:$Q,14,FALSE)),"")</f>
        <v/>
      </c>
      <c r="R415" s="35" t="str">
        <f>IF(ISNUMBER(SMALL(Order_Form!$C:$C,1+($C415))),(VLOOKUP(SMALL(Order_Form!$C:$C,1+($C415)),Order_Form!$B:$Q,15,FALSE)),"")</f>
        <v/>
      </c>
      <c r="U415" s="14">
        <f t="shared" si="18"/>
        <v>0</v>
      </c>
      <c r="V415" s="14">
        <f t="shared" si="19"/>
        <v>0</v>
      </c>
      <c r="W415" s="14">
        <f t="shared" si="20"/>
        <v>0</v>
      </c>
    </row>
    <row r="416" spans="3:23" ht="22.9" customHeight="1" x14ac:dyDescent="0.2">
      <c r="C416" s="14">
        <v>398</v>
      </c>
      <c r="D416" s="15" t="str">
        <f>IF(ISNUMBER(SMALL(Order_Form!$C:$C,1+($C416))),(VLOOKUP(SMALL(Order_Form!$C:$C,1+($C416)),Order_Form!$B:$Q,3,FALSE)),"")</f>
        <v/>
      </c>
      <c r="E416" s="35" t="str">
        <f>IF(ISNUMBER(SMALL(Order_Form!$C:$C,1+($C416))),(VLOOKUP(SMALL(Order_Form!$C:$C,1+($C416)),Order_Form!$B:$Q,4,FALSE)),"")</f>
        <v/>
      </c>
      <c r="F416" s="35" t="str">
        <f>IF(ISNUMBER(SMALL(Order_Form!$C:$C,1+($C416))),(VLOOKUP(SMALL(Order_Form!$C:$C,1+($C416)),Order_Form!$B:$Q,5,FALSE)),"")</f>
        <v/>
      </c>
      <c r="G416" s="35" t="str">
        <f>IF(ISNUMBER(SMALL(Order_Form!$C:$C,1+($C416))),(VLOOKUP(SMALL(Order_Form!$C:$C,1+($C416)),Order_Form!$B:$Q,6,FALSE)),"")</f>
        <v/>
      </c>
      <c r="H416" s="32" t="str">
        <f>IF(ISNUMBER(SMALL(Order_Form!$C:$C,1+($C416))),(VLOOKUP(SMALL(Order_Form!$C:$C,1+($C416)),Order_Form!$B:$Q,7,FALSE)),"")</f>
        <v/>
      </c>
      <c r="I416" s="15"/>
      <c r="J416" s="15"/>
      <c r="K416" s="35" t="str">
        <f>IF(ISNUMBER(SMALL(Order_Form!$C:$C,1+($C416))),(VLOOKUP(SMALL(Order_Form!$C:$C,1+($C416)),Order_Form!$B:$Q,8,FALSE)),"")</f>
        <v/>
      </c>
      <c r="L416" s="35" t="str">
        <f>IF(ISNUMBER(SMALL(Order_Form!$C:$C,1+($C416))),(VLOOKUP(SMALL(Order_Form!$C:$C,1+($C416)),Order_Form!$B:$Q,9,FALSE)),"")</f>
        <v/>
      </c>
      <c r="M416" s="35" t="str">
        <f>IF(ISNUMBER(SMALL(Order_Form!$C:$C,1+($C416))),(VLOOKUP(SMALL(Order_Form!$C:$C,1+($C416)),Order_Form!$B:$Q,10,FALSE)),"")</f>
        <v/>
      </c>
      <c r="N416" s="35" t="str">
        <f>IF(ISNUMBER(SMALL(Order_Form!$C:$C,1+($C416))),(VLOOKUP(SMALL(Order_Form!$C:$C,1+($C416)),Order_Form!$B:$Q,11,FALSE)),"")</f>
        <v/>
      </c>
      <c r="O416" s="35" t="str">
        <f>IF(ISNUMBER(SMALL(Order_Form!$C:$C,1+($C416))),(VLOOKUP(SMALL(Order_Form!$C:$C,1+($C416)),Order_Form!$B:$Q,12,FALSE)),"")</f>
        <v/>
      </c>
      <c r="P416" s="35" t="str">
        <f>IF(ISNUMBER(SMALL(Order_Form!$C:$C,1+($C416))),(VLOOKUP(SMALL(Order_Form!$C:$C,1+($C416)),Order_Form!$B:$Q,13,FALSE)),"")</f>
        <v/>
      </c>
      <c r="Q416" s="35" t="str">
        <f>IF(ISNUMBER(SMALL(Order_Form!$C:$C,1+($C416))),(VLOOKUP(SMALL(Order_Form!$C:$C,1+($C416)),Order_Form!$B:$Q,14,FALSE)),"")</f>
        <v/>
      </c>
      <c r="R416" s="35" t="str">
        <f>IF(ISNUMBER(SMALL(Order_Form!$C:$C,1+($C416))),(VLOOKUP(SMALL(Order_Form!$C:$C,1+($C416)),Order_Form!$B:$Q,15,FALSE)),"")</f>
        <v/>
      </c>
      <c r="U416" s="14">
        <f t="shared" si="18"/>
        <v>0</v>
      </c>
      <c r="V416" s="14">
        <f t="shared" si="19"/>
        <v>0</v>
      </c>
      <c r="W416" s="14">
        <f t="shared" si="20"/>
        <v>0</v>
      </c>
    </row>
    <row r="417" spans="3:23" ht="22.9" customHeight="1" x14ac:dyDescent="0.2">
      <c r="C417" s="14">
        <v>399</v>
      </c>
      <c r="D417" s="15" t="str">
        <f>IF(ISNUMBER(SMALL(Order_Form!$C:$C,1+($C417))),(VLOOKUP(SMALL(Order_Form!$C:$C,1+($C417)),Order_Form!$B:$Q,3,FALSE)),"")</f>
        <v/>
      </c>
      <c r="E417" s="35" t="str">
        <f>IF(ISNUMBER(SMALL(Order_Form!$C:$C,1+($C417))),(VLOOKUP(SMALL(Order_Form!$C:$C,1+($C417)),Order_Form!$B:$Q,4,FALSE)),"")</f>
        <v/>
      </c>
      <c r="F417" s="35" t="str">
        <f>IF(ISNUMBER(SMALL(Order_Form!$C:$C,1+($C417))),(VLOOKUP(SMALL(Order_Form!$C:$C,1+($C417)),Order_Form!$B:$Q,5,FALSE)),"")</f>
        <v/>
      </c>
      <c r="G417" s="35" t="str">
        <f>IF(ISNUMBER(SMALL(Order_Form!$C:$C,1+($C417))),(VLOOKUP(SMALL(Order_Form!$C:$C,1+($C417)),Order_Form!$B:$Q,6,FALSE)),"")</f>
        <v/>
      </c>
      <c r="H417" s="32" t="str">
        <f>IF(ISNUMBER(SMALL(Order_Form!$C:$C,1+($C417))),(VLOOKUP(SMALL(Order_Form!$C:$C,1+($C417)),Order_Form!$B:$Q,7,FALSE)),"")</f>
        <v/>
      </c>
      <c r="I417" s="15"/>
      <c r="J417" s="15"/>
      <c r="K417" s="35" t="str">
        <f>IF(ISNUMBER(SMALL(Order_Form!$C:$C,1+($C417))),(VLOOKUP(SMALL(Order_Form!$C:$C,1+($C417)),Order_Form!$B:$Q,8,FALSE)),"")</f>
        <v/>
      </c>
      <c r="L417" s="35" t="str">
        <f>IF(ISNUMBER(SMALL(Order_Form!$C:$C,1+($C417))),(VLOOKUP(SMALL(Order_Form!$C:$C,1+($C417)),Order_Form!$B:$Q,9,FALSE)),"")</f>
        <v/>
      </c>
      <c r="M417" s="35" t="str">
        <f>IF(ISNUMBER(SMALL(Order_Form!$C:$C,1+($C417))),(VLOOKUP(SMALL(Order_Form!$C:$C,1+($C417)),Order_Form!$B:$Q,10,FALSE)),"")</f>
        <v/>
      </c>
      <c r="N417" s="35" t="str">
        <f>IF(ISNUMBER(SMALL(Order_Form!$C:$C,1+($C417))),(VLOOKUP(SMALL(Order_Form!$C:$C,1+($C417)),Order_Form!$B:$Q,11,FALSE)),"")</f>
        <v/>
      </c>
      <c r="O417" s="35" t="str">
        <f>IF(ISNUMBER(SMALL(Order_Form!$C:$C,1+($C417))),(VLOOKUP(SMALL(Order_Form!$C:$C,1+($C417)),Order_Form!$B:$Q,12,FALSE)),"")</f>
        <v/>
      </c>
      <c r="P417" s="35" t="str">
        <f>IF(ISNUMBER(SMALL(Order_Form!$C:$C,1+($C417))),(VLOOKUP(SMALL(Order_Form!$C:$C,1+($C417)),Order_Form!$B:$Q,13,FALSE)),"")</f>
        <v/>
      </c>
      <c r="Q417" s="35" t="str">
        <f>IF(ISNUMBER(SMALL(Order_Form!$C:$C,1+($C417))),(VLOOKUP(SMALL(Order_Form!$C:$C,1+($C417)),Order_Form!$B:$Q,14,FALSE)),"")</f>
        <v/>
      </c>
      <c r="R417" s="35" t="str">
        <f>IF(ISNUMBER(SMALL(Order_Form!$C:$C,1+($C417))),(VLOOKUP(SMALL(Order_Form!$C:$C,1+($C417)),Order_Form!$B:$Q,15,FALSE)),"")</f>
        <v/>
      </c>
      <c r="U417" s="14">
        <f t="shared" si="18"/>
        <v>0</v>
      </c>
      <c r="V417" s="14">
        <f t="shared" si="19"/>
        <v>0</v>
      </c>
      <c r="W417" s="14">
        <f t="shared" si="20"/>
        <v>0</v>
      </c>
    </row>
    <row r="418" spans="3:23" ht="22.9" customHeight="1" x14ac:dyDescent="0.2">
      <c r="C418" s="14">
        <v>400</v>
      </c>
      <c r="D418" s="15" t="str">
        <f>IF(ISNUMBER(SMALL(Order_Form!$C:$C,1+($C418))),(VLOOKUP(SMALL(Order_Form!$C:$C,1+($C418)),Order_Form!$B:$Q,3,FALSE)),"")</f>
        <v/>
      </c>
      <c r="E418" s="35" t="str">
        <f>IF(ISNUMBER(SMALL(Order_Form!$C:$C,1+($C418))),(VLOOKUP(SMALL(Order_Form!$C:$C,1+($C418)),Order_Form!$B:$Q,4,FALSE)),"")</f>
        <v/>
      </c>
      <c r="F418" s="35" t="str">
        <f>IF(ISNUMBER(SMALL(Order_Form!$C:$C,1+($C418))),(VLOOKUP(SMALL(Order_Form!$C:$C,1+($C418)),Order_Form!$B:$Q,5,FALSE)),"")</f>
        <v/>
      </c>
      <c r="G418" s="35" t="str">
        <f>IF(ISNUMBER(SMALL(Order_Form!$C:$C,1+($C418))),(VLOOKUP(SMALL(Order_Form!$C:$C,1+($C418)),Order_Form!$B:$Q,6,FALSE)),"")</f>
        <v/>
      </c>
      <c r="H418" s="32" t="str">
        <f>IF(ISNUMBER(SMALL(Order_Form!$C:$C,1+($C418))),(VLOOKUP(SMALL(Order_Form!$C:$C,1+($C418)),Order_Form!$B:$Q,7,FALSE)),"")</f>
        <v/>
      </c>
      <c r="I418" s="15"/>
      <c r="J418" s="15"/>
      <c r="K418" s="35" t="str">
        <f>IF(ISNUMBER(SMALL(Order_Form!$C:$C,1+($C418))),(VLOOKUP(SMALL(Order_Form!$C:$C,1+($C418)),Order_Form!$B:$Q,8,FALSE)),"")</f>
        <v/>
      </c>
      <c r="L418" s="35" t="str">
        <f>IF(ISNUMBER(SMALL(Order_Form!$C:$C,1+($C418))),(VLOOKUP(SMALL(Order_Form!$C:$C,1+($C418)),Order_Form!$B:$Q,9,FALSE)),"")</f>
        <v/>
      </c>
      <c r="M418" s="35" t="str">
        <f>IF(ISNUMBER(SMALL(Order_Form!$C:$C,1+($C418))),(VLOOKUP(SMALL(Order_Form!$C:$C,1+($C418)),Order_Form!$B:$Q,10,FALSE)),"")</f>
        <v/>
      </c>
      <c r="N418" s="35" t="str">
        <f>IF(ISNUMBER(SMALL(Order_Form!$C:$C,1+($C418))),(VLOOKUP(SMALL(Order_Form!$C:$C,1+($C418)),Order_Form!$B:$Q,11,FALSE)),"")</f>
        <v/>
      </c>
      <c r="O418" s="35" t="str">
        <f>IF(ISNUMBER(SMALL(Order_Form!$C:$C,1+($C418))),(VLOOKUP(SMALL(Order_Form!$C:$C,1+($C418)),Order_Form!$B:$Q,12,FALSE)),"")</f>
        <v/>
      </c>
      <c r="P418" s="35" t="str">
        <f>IF(ISNUMBER(SMALL(Order_Form!$C:$C,1+($C418))),(VLOOKUP(SMALL(Order_Form!$C:$C,1+($C418)),Order_Form!$B:$Q,13,FALSE)),"")</f>
        <v/>
      </c>
      <c r="Q418" s="35" t="str">
        <f>IF(ISNUMBER(SMALL(Order_Form!$C:$C,1+($C418))),(VLOOKUP(SMALL(Order_Form!$C:$C,1+($C418)),Order_Form!$B:$Q,14,FALSE)),"")</f>
        <v/>
      </c>
      <c r="R418" s="35" t="str">
        <f>IF(ISNUMBER(SMALL(Order_Form!$C:$C,1+($C418))),(VLOOKUP(SMALL(Order_Form!$C:$C,1+($C418)),Order_Form!$B:$Q,15,FALSE)),"")</f>
        <v/>
      </c>
      <c r="U418" s="14">
        <f t="shared" si="18"/>
        <v>0</v>
      </c>
      <c r="V418" s="14">
        <f t="shared" si="19"/>
        <v>0</v>
      </c>
      <c r="W418" s="14">
        <f t="shared" si="20"/>
        <v>0</v>
      </c>
    </row>
    <row r="419" spans="3:23" ht="22.9" customHeight="1" x14ac:dyDescent="0.2">
      <c r="C419" s="14">
        <v>401</v>
      </c>
      <c r="D419" s="15" t="str">
        <f>IF(ISNUMBER(SMALL(Order_Form!$C:$C,1+($C419))),(VLOOKUP(SMALL(Order_Form!$C:$C,1+($C419)),Order_Form!$B:$Q,3,FALSE)),"")</f>
        <v/>
      </c>
      <c r="E419" s="35" t="str">
        <f>IF(ISNUMBER(SMALL(Order_Form!$C:$C,1+($C419))),(VLOOKUP(SMALL(Order_Form!$C:$C,1+($C419)),Order_Form!$B:$Q,4,FALSE)),"")</f>
        <v/>
      </c>
      <c r="F419" s="35" t="str">
        <f>IF(ISNUMBER(SMALL(Order_Form!$C:$C,1+($C419))),(VLOOKUP(SMALL(Order_Form!$C:$C,1+($C419)),Order_Form!$B:$Q,5,FALSE)),"")</f>
        <v/>
      </c>
      <c r="G419" s="35" t="str">
        <f>IF(ISNUMBER(SMALL(Order_Form!$C:$C,1+($C419))),(VLOOKUP(SMALL(Order_Form!$C:$C,1+($C419)),Order_Form!$B:$Q,6,FALSE)),"")</f>
        <v/>
      </c>
      <c r="H419" s="32" t="str">
        <f>IF(ISNUMBER(SMALL(Order_Form!$C:$C,1+($C419))),(VLOOKUP(SMALL(Order_Form!$C:$C,1+($C419)),Order_Form!$B:$Q,7,FALSE)),"")</f>
        <v/>
      </c>
      <c r="I419" s="15"/>
      <c r="J419" s="15"/>
      <c r="K419" s="35" t="str">
        <f>IF(ISNUMBER(SMALL(Order_Form!$C:$C,1+($C419))),(VLOOKUP(SMALL(Order_Form!$C:$C,1+($C419)),Order_Form!$B:$Q,8,FALSE)),"")</f>
        <v/>
      </c>
      <c r="L419" s="35" t="str">
        <f>IF(ISNUMBER(SMALL(Order_Form!$C:$C,1+($C419))),(VLOOKUP(SMALL(Order_Form!$C:$C,1+($C419)),Order_Form!$B:$Q,9,FALSE)),"")</f>
        <v/>
      </c>
      <c r="M419" s="35" t="str">
        <f>IF(ISNUMBER(SMALL(Order_Form!$C:$C,1+($C419))),(VLOOKUP(SMALL(Order_Form!$C:$C,1+($C419)),Order_Form!$B:$Q,10,FALSE)),"")</f>
        <v/>
      </c>
      <c r="N419" s="35" t="str">
        <f>IF(ISNUMBER(SMALL(Order_Form!$C:$C,1+($C419))),(VLOOKUP(SMALL(Order_Form!$C:$C,1+($C419)),Order_Form!$B:$Q,11,FALSE)),"")</f>
        <v/>
      </c>
      <c r="O419" s="35" t="str">
        <f>IF(ISNUMBER(SMALL(Order_Form!$C:$C,1+($C419))),(VLOOKUP(SMALL(Order_Form!$C:$C,1+($C419)),Order_Form!$B:$Q,12,FALSE)),"")</f>
        <v/>
      </c>
      <c r="P419" s="35" t="str">
        <f>IF(ISNUMBER(SMALL(Order_Form!$C:$C,1+($C419))),(VLOOKUP(SMALL(Order_Form!$C:$C,1+($C419)),Order_Form!$B:$Q,13,FALSE)),"")</f>
        <v/>
      </c>
      <c r="Q419" s="35" t="str">
        <f>IF(ISNUMBER(SMALL(Order_Form!$C:$C,1+($C419))),(VLOOKUP(SMALL(Order_Form!$C:$C,1+($C419)),Order_Form!$B:$Q,14,FALSE)),"")</f>
        <v/>
      </c>
      <c r="R419" s="35" t="str">
        <f>IF(ISNUMBER(SMALL(Order_Form!$C:$C,1+($C419))),(VLOOKUP(SMALL(Order_Form!$C:$C,1+($C419)),Order_Form!$B:$Q,15,FALSE)),"")</f>
        <v/>
      </c>
      <c r="U419" s="14">
        <f t="shared" si="18"/>
        <v>0</v>
      </c>
      <c r="V419" s="14">
        <f t="shared" si="19"/>
        <v>0</v>
      </c>
      <c r="W419" s="14">
        <f t="shared" si="20"/>
        <v>0</v>
      </c>
    </row>
    <row r="420" spans="3:23" ht="22.9" customHeight="1" x14ac:dyDescent="0.2">
      <c r="C420" s="14">
        <v>402</v>
      </c>
      <c r="D420" s="15" t="str">
        <f>IF(ISNUMBER(SMALL(Order_Form!$C:$C,1+($C420))),(VLOOKUP(SMALL(Order_Form!$C:$C,1+($C420)),Order_Form!$B:$Q,3,FALSE)),"")</f>
        <v/>
      </c>
      <c r="E420" s="35" t="str">
        <f>IF(ISNUMBER(SMALL(Order_Form!$C:$C,1+($C420))),(VLOOKUP(SMALL(Order_Form!$C:$C,1+($C420)),Order_Form!$B:$Q,4,FALSE)),"")</f>
        <v/>
      </c>
      <c r="F420" s="35" t="str">
        <f>IF(ISNUMBER(SMALL(Order_Form!$C:$C,1+($C420))),(VLOOKUP(SMALL(Order_Form!$C:$C,1+($C420)),Order_Form!$B:$Q,5,FALSE)),"")</f>
        <v/>
      </c>
      <c r="G420" s="35" t="str">
        <f>IF(ISNUMBER(SMALL(Order_Form!$C:$C,1+($C420))),(VLOOKUP(SMALL(Order_Form!$C:$C,1+($C420)),Order_Form!$B:$Q,6,FALSE)),"")</f>
        <v/>
      </c>
      <c r="H420" s="32" t="str">
        <f>IF(ISNUMBER(SMALL(Order_Form!$C:$C,1+($C420))),(VLOOKUP(SMALL(Order_Form!$C:$C,1+($C420)),Order_Form!$B:$Q,7,FALSE)),"")</f>
        <v/>
      </c>
      <c r="I420" s="15"/>
      <c r="J420" s="15"/>
      <c r="K420" s="35" t="str">
        <f>IF(ISNUMBER(SMALL(Order_Form!$C:$C,1+($C420))),(VLOOKUP(SMALL(Order_Form!$C:$C,1+($C420)),Order_Form!$B:$Q,8,FALSE)),"")</f>
        <v/>
      </c>
      <c r="L420" s="35" t="str">
        <f>IF(ISNUMBER(SMALL(Order_Form!$C:$C,1+($C420))),(VLOOKUP(SMALL(Order_Form!$C:$C,1+($C420)),Order_Form!$B:$Q,9,FALSE)),"")</f>
        <v/>
      </c>
      <c r="M420" s="35" t="str">
        <f>IF(ISNUMBER(SMALL(Order_Form!$C:$C,1+($C420))),(VLOOKUP(SMALL(Order_Form!$C:$C,1+($C420)),Order_Form!$B:$Q,10,FALSE)),"")</f>
        <v/>
      </c>
      <c r="N420" s="35" t="str">
        <f>IF(ISNUMBER(SMALL(Order_Form!$C:$C,1+($C420))),(VLOOKUP(SMALL(Order_Form!$C:$C,1+($C420)),Order_Form!$B:$Q,11,FALSE)),"")</f>
        <v/>
      </c>
      <c r="O420" s="35" t="str">
        <f>IF(ISNUMBER(SMALL(Order_Form!$C:$C,1+($C420))),(VLOOKUP(SMALL(Order_Form!$C:$C,1+($C420)),Order_Form!$B:$Q,12,FALSE)),"")</f>
        <v/>
      </c>
      <c r="P420" s="35" t="str">
        <f>IF(ISNUMBER(SMALL(Order_Form!$C:$C,1+($C420))),(VLOOKUP(SMALL(Order_Form!$C:$C,1+($C420)),Order_Form!$B:$Q,13,FALSE)),"")</f>
        <v/>
      </c>
      <c r="Q420" s="35" t="str">
        <f>IF(ISNUMBER(SMALL(Order_Form!$C:$C,1+($C420))),(VLOOKUP(SMALL(Order_Form!$C:$C,1+($C420)),Order_Form!$B:$Q,14,FALSE)),"")</f>
        <v/>
      </c>
      <c r="R420" s="35" t="str">
        <f>IF(ISNUMBER(SMALL(Order_Form!$C:$C,1+($C420))),(VLOOKUP(SMALL(Order_Form!$C:$C,1+($C420)),Order_Form!$B:$Q,15,FALSE)),"")</f>
        <v/>
      </c>
      <c r="U420" s="14">
        <f t="shared" si="18"/>
        <v>0</v>
      </c>
      <c r="V420" s="14">
        <f t="shared" si="19"/>
        <v>0</v>
      </c>
      <c r="W420" s="14">
        <f t="shared" si="20"/>
        <v>0</v>
      </c>
    </row>
    <row r="421" spans="3:23" ht="22.9" customHeight="1" x14ac:dyDescent="0.2">
      <c r="C421" s="14">
        <v>403</v>
      </c>
      <c r="D421" s="15" t="str">
        <f>IF(ISNUMBER(SMALL(Order_Form!$C:$C,1+($C421))),(VLOOKUP(SMALL(Order_Form!$C:$C,1+($C421)),Order_Form!$B:$Q,3,FALSE)),"")</f>
        <v/>
      </c>
      <c r="E421" s="35" t="str">
        <f>IF(ISNUMBER(SMALL(Order_Form!$C:$C,1+($C421))),(VLOOKUP(SMALL(Order_Form!$C:$C,1+($C421)),Order_Form!$B:$Q,4,FALSE)),"")</f>
        <v/>
      </c>
      <c r="F421" s="35" t="str">
        <f>IF(ISNUMBER(SMALL(Order_Form!$C:$C,1+($C421))),(VLOOKUP(SMALL(Order_Form!$C:$C,1+($C421)),Order_Form!$B:$Q,5,FALSE)),"")</f>
        <v/>
      </c>
      <c r="G421" s="35" t="str">
        <f>IF(ISNUMBER(SMALL(Order_Form!$C:$C,1+($C421))),(VLOOKUP(SMALL(Order_Form!$C:$C,1+($C421)),Order_Form!$B:$Q,6,FALSE)),"")</f>
        <v/>
      </c>
      <c r="H421" s="32" t="str">
        <f>IF(ISNUMBER(SMALL(Order_Form!$C:$C,1+($C421))),(VLOOKUP(SMALL(Order_Form!$C:$C,1+($C421)),Order_Form!$B:$Q,7,FALSE)),"")</f>
        <v/>
      </c>
      <c r="I421" s="15"/>
      <c r="J421" s="15"/>
      <c r="K421" s="35" t="str">
        <f>IF(ISNUMBER(SMALL(Order_Form!$C:$C,1+($C421))),(VLOOKUP(SMALL(Order_Form!$C:$C,1+($C421)),Order_Form!$B:$Q,8,FALSE)),"")</f>
        <v/>
      </c>
      <c r="L421" s="35" t="str">
        <f>IF(ISNUMBER(SMALL(Order_Form!$C:$C,1+($C421))),(VLOOKUP(SMALL(Order_Form!$C:$C,1+($C421)),Order_Form!$B:$Q,9,FALSE)),"")</f>
        <v/>
      </c>
      <c r="M421" s="35" t="str">
        <f>IF(ISNUMBER(SMALL(Order_Form!$C:$C,1+($C421))),(VLOOKUP(SMALL(Order_Form!$C:$C,1+($C421)),Order_Form!$B:$Q,10,FALSE)),"")</f>
        <v/>
      </c>
      <c r="N421" s="35" t="str">
        <f>IF(ISNUMBER(SMALL(Order_Form!$C:$C,1+($C421))),(VLOOKUP(SMALL(Order_Form!$C:$C,1+($C421)),Order_Form!$B:$Q,11,FALSE)),"")</f>
        <v/>
      </c>
      <c r="O421" s="35" t="str">
        <f>IF(ISNUMBER(SMALL(Order_Form!$C:$C,1+($C421))),(VLOOKUP(SMALL(Order_Form!$C:$C,1+($C421)),Order_Form!$B:$Q,12,FALSE)),"")</f>
        <v/>
      </c>
      <c r="P421" s="35" t="str">
        <f>IF(ISNUMBER(SMALL(Order_Form!$C:$C,1+($C421))),(VLOOKUP(SMALL(Order_Form!$C:$C,1+($C421)),Order_Form!$B:$Q,13,FALSE)),"")</f>
        <v/>
      </c>
      <c r="Q421" s="35" t="str">
        <f>IF(ISNUMBER(SMALL(Order_Form!$C:$C,1+($C421))),(VLOOKUP(SMALL(Order_Form!$C:$C,1+($C421)),Order_Form!$B:$Q,14,FALSE)),"")</f>
        <v/>
      </c>
      <c r="R421" s="35" t="str">
        <f>IF(ISNUMBER(SMALL(Order_Form!$C:$C,1+($C421))),(VLOOKUP(SMALL(Order_Form!$C:$C,1+($C421)),Order_Form!$B:$Q,15,FALSE)),"")</f>
        <v/>
      </c>
      <c r="U421" s="14">
        <f t="shared" si="18"/>
        <v>0</v>
      </c>
      <c r="V421" s="14">
        <f t="shared" si="19"/>
        <v>0</v>
      </c>
      <c r="W421" s="14">
        <f t="shared" si="20"/>
        <v>0</v>
      </c>
    </row>
    <row r="422" spans="3:23" ht="22.9" customHeight="1" x14ac:dyDescent="0.2">
      <c r="C422" s="14">
        <v>404</v>
      </c>
      <c r="D422" s="15" t="str">
        <f>IF(ISNUMBER(SMALL(Order_Form!$C:$C,1+($C422))),(VLOOKUP(SMALL(Order_Form!$C:$C,1+($C422)),Order_Form!$B:$Q,3,FALSE)),"")</f>
        <v/>
      </c>
      <c r="E422" s="35" t="str">
        <f>IF(ISNUMBER(SMALL(Order_Form!$C:$C,1+($C422))),(VLOOKUP(SMALL(Order_Form!$C:$C,1+($C422)),Order_Form!$B:$Q,4,FALSE)),"")</f>
        <v/>
      </c>
      <c r="F422" s="35" t="str">
        <f>IF(ISNUMBER(SMALL(Order_Form!$C:$C,1+($C422))),(VLOOKUP(SMALL(Order_Form!$C:$C,1+($C422)),Order_Form!$B:$Q,5,FALSE)),"")</f>
        <v/>
      </c>
      <c r="G422" s="35" t="str">
        <f>IF(ISNUMBER(SMALL(Order_Form!$C:$C,1+($C422))),(VLOOKUP(SMALL(Order_Form!$C:$C,1+($C422)),Order_Form!$B:$Q,6,FALSE)),"")</f>
        <v/>
      </c>
      <c r="H422" s="32" t="str">
        <f>IF(ISNUMBER(SMALL(Order_Form!$C:$C,1+($C422))),(VLOOKUP(SMALL(Order_Form!$C:$C,1+($C422)),Order_Form!$B:$Q,7,FALSE)),"")</f>
        <v/>
      </c>
      <c r="I422" s="15"/>
      <c r="J422" s="15"/>
      <c r="K422" s="35" t="str">
        <f>IF(ISNUMBER(SMALL(Order_Form!$C:$C,1+($C422))),(VLOOKUP(SMALL(Order_Form!$C:$C,1+($C422)),Order_Form!$B:$Q,8,FALSE)),"")</f>
        <v/>
      </c>
      <c r="L422" s="35" t="str">
        <f>IF(ISNUMBER(SMALL(Order_Form!$C:$C,1+($C422))),(VLOOKUP(SMALL(Order_Form!$C:$C,1+($C422)),Order_Form!$B:$Q,9,FALSE)),"")</f>
        <v/>
      </c>
      <c r="M422" s="35" t="str">
        <f>IF(ISNUMBER(SMALL(Order_Form!$C:$C,1+($C422))),(VLOOKUP(SMALL(Order_Form!$C:$C,1+($C422)),Order_Form!$B:$Q,10,FALSE)),"")</f>
        <v/>
      </c>
      <c r="N422" s="35" t="str">
        <f>IF(ISNUMBER(SMALL(Order_Form!$C:$C,1+($C422))),(VLOOKUP(SMALL(Order_Form!$C:$C,1+($C422)),Order_Form!$B:$Q,11,FALSE)),"")</f>
        <v/>
      </c>
      <c r="O422" s="35" t="str">
        <f>IF(ISNUMBER(SMALL(Order_Form!$C:$C,1+($C422))),(VLOOKUP(SMALL(Order_Form!$C:$C,1+($C422)),Order_Form!$B:$Q,12,FALSE)),"")</f>
        <v/>
      </c>
      <c r="P422" s="35" t="str">
        <f>IF(ISNUMBER(SMALL(Order_Form!$C:$C,1+($C422))),(VLOOKUP(SMALL(Order_Form!$C:$C,1+($C422)),Order_Form!$B:$Q,13,FALSE)),"")</f>
        <v/>
      </c>
      <c r="Q422" s="35" t="str">
        <f>IF(ISNUMBER(SMALL(Order_Form!$C:$C,1+($C422))),(VLOOKUP(SMALL(Order_Form!$C:$C,1+($C422)),Order_Form!$B:$Q,14,FALSE)),"")</f>
        <v/>
      </c>
      <c r="R422" s="35" t="str">
        <f>IF(ISNUMBER(SMALL(Order_Form!$C:$C,1+($C422))),(VLOOKUP(SMALL(Order_Form!$C:$C,1+($C422)),Order_Form!$B:$Q,15,FALSE)),"")</f>
        <v/>
      </c>
      <c r="U422" s="14">
        <f t="shared" si="18"/>
        <v>0</v>
      </c>
      <c r="V422" s="14">
        <f t="shared" si="19"/>
        <v>0</v>
      </c>
      <c r="W422" s="14">
        <f t="shared" si="20"/>
        <v>0</v>
      </c>
    </row>
    <row r="423" spans="3:23" ht="22.9" customHeight="1" x14ac:dyDescent="0.2">
      <c r="C423" s="14">
        <v>405</v>
      </c>
      <c r="D423" s="15" t="str">
        <f>IF(ISNUMBER(SMALL(Order_Form!$C:$C,1+($C423))),(VLOOKUP(SMALL(Order_Form!$C:$C,1+($C423)),Order_Form!$B:$Q,3,FALSE)),"")</f>
        <v/>
      </c>
      <c r="E423" s="35" t="str">
        <f>IF(ISNUMBER(SMALL(Order_Form!$C:$C,1+($C423))),(VLOOKUP(SMALL(Order_Form!$C:$C,1+($C423)),Order_Form!$B:$Q,4,FALSE)),"")</f>
        <v/>
      </c>
      <c r="F423" s="35" t="str">
        <f>IF(ISNUMBER(SMALL(Order_Form!$C:$C,1+($C423))),(VLOOKUP(SMALL(Order_Form!$C:$C,1+($C423)),Order_Form!$B:$Q,5,FALSE)),"")</f>
        <v/>
      </c>
      <c r="G423" s="35" t="str">
        <f>IF(ISNUMBER(SMALL(Order_Form!$C:$C,1+($C423))),(VLOOKUP(SMALL(Order_Form!$C:$C,1+($C423)),Order_Form!$B:$Q,6,FALSE)),"")</f>
        <v/>
      </c>
      <c r="H423" s="32" t="str">
        <f>IF(ISNUMBER(SMALL(Order_Form!$C:$C,1+($C423))),(VLOOKUP(SMALL(Order_Form!$C:$C,1+($C423)),Order_Form!$B:$Q,7,FALSE)),"")</f>
        <v/>
      </c>
      <c r="I423" s="15"/>
      <c r="J423" s="15"/>
      <c r="K423" s="35" t="str">
        <f>IF(ISNUMBER(SMALL(Order_Form!$C:$C,1+($C423))),(VLOOKUP(SMALL(Order_Form!$C:$C,1+($C423)),Order_Form!$B:$Q,8,FALSE)),"")</f>
        <v/>
      </c>
      <c r="L423" s="35" t="str">
        <f>IF(ISNUMBER(SMALL(Order_Form!$C:$C,1+($C423))),(VLOOKUP(SMALL(Order_Form!$C:$C,1+($C423)),Order_Form!$B:$Q,9,FALSE)),"")</f>
        <v/>
      </c>
      <c r="M423" s="35" t="str">
        <f>IF(ISNUMBER(SMALL(Order_Form!$C:$C,1+($C423))),(VLOOKUP(SMALL(Order_Form!$C:$C,1+($C423)),Order_Form!$B:$Q,10,FALSE)),"")</f>
        <v/>
      </c>
      <c r="N423" s="35" t="str">
        <f>IF(ISNUMBER(SMALL(Order_Form!$C:$C,1+($C423))),(VLOOKUP(SMALL(Order_Form!$C:$C,1+($C423)),Order_Form!$B:$Q,11,FALSE)),"")</f>
        <v/>
      </c>
      <c r="O423" s="35" t="str">
        <f>IF(ISNUMBER(SMALL(Order_Form!$C:$C,1+($C423))),(VLOOKUP(SMALL(Order_Form!$C:$C,1+($C423)),Order_Form!$B:$Q,12,FALSE)),"")</f>
        <v/>
      </c>
      <c r="P423" s="35" t="str">
        <f>IF(ISNUMBER(SMALL(Order_Form!$C:$C,1+($C423))),(VLOOKUP(SMALL(Order_Form!$C:$C,1+($C423)),Order_Form!$B:$Q,13,FALSE)),"")</f>
        <v/>
      </c>
      <c r="Q423" s="35" t="str">
        <f>IF(ISNUMBER(SMALL(Order_Form!$C:$C,1+($C423))),(VLOOKUP(SMALL(Order_Form!$C:$C,1+($C423)),Order_Form!$B:$Q,14,FALSE)),"")</f>
        <v/>
      </c>
      <c r="R423" s="35" t="str">
        <f>IF(ISNUMBER(SMALL(Order_Form!$C:$C,1+($C423))),(VLOOKUP(SMALL(Order_Form!$C:$C,1+($C423)),Order_Form!$B:$Q,15,FALSE)),"")</f>
        <v/>
      </c>
      <c r="U423" s="14">
        <f t="shared" si="18"/>
        <v>0</v>
      </c>
      <c r="V423" s="14">
        <f t="shared" si="19"/>
        <v>0</v>
      </c>
      <c r="W423" s="14">
        <f t="shared" si="20"/>
        <v>0</v>
      </c>
    </row>
    <row r="424" spans="3:23" ht="22.9" customHeight="1" x14ac:dyDescent="0.2">
      <c r="C424" s="14">
        <v>406</v>
      </c>
      <c r="D424" s="15" t="str">
        <f>IF(ISNUMBER(SMALL(Order_Form!$C:$C,1+($C424))),(VLOOKUP(SMALL(Order_Form!$C:$C,1+($C424)),Order_Form!$B:$Q,3,FALSE)),"")</f>
        <v/>
      </c>
      <c r="E424" s="35" t="str">
        <f>IF(ISNUMBER(SMALL(Order_Form!$C:$C,1+($C424))),(VLOOKUP(SMALL(Order_Form!$C:$C,1+($C424)),Order_Form!$B:$Q,4,FALSE)),"")</f>
        <v/>
      </c>
      <c r="F424" s="35" t="str">
        <f>IF(ISNUMBER(SMALL(Order_Form!$C:$C,1+($C424))),(VLOOKUP(SMALL(Order_Form!$C:$C,1+($C424)),Order_Form!$B:$Q,5,FALSE)),"")</f>
        <v/>
      </c>
      <c r="G424" s="35" t="str">
        <f>IF(ISNUMBER(SMALL(Order_Form!$C:$C,1+($C424))),(VLOOKUP(SMALL(Order_Form!$C:$C,1+($C424)),Order_Form!$B:$Q,6,FALSE)),"")</f>
        <v/>
      </c>
      <c r="H424" s="32" t="str">
        <f>IF(ISNUMBER(SMALL(Order_Form!$C:$C,1+($C424))),(VLOOKUP(SMALL(Order_Form!$C:$C,1+($C424)),Order_Form!$B:$Q,7,FALSE)),"")</f>
        <v/>
      </c>
      <c r="I424" s="15"/>
      <c r="J424" s="15"/>
      <c r="K424" s="35" t="str">
        <f>IF(ISNUMBER(SMALL(Order_Form!$C:$C,1+($C424))),(VLOOKUP(SMALL(Order_Form!$C:$C,1+($C424)),Order_Form!$B:$Q,8,FALSE)),"")</f>
        <v/>
      </c>
      <c r="L424" s="35" t="str">
        <f>IF(ISNUMBER(SMALL(Order_Form!$C:$C,1+($C424))),(VLOOKUP(SMALL(Order_Form!$C:$C,1+($C424)),Order_Form!$B:$Q,9,FALSE)),"")</f>
        <v/>
      </c>
      <c r="M424" s="35" t="str">
        <f>IF(ISNUMBER(SMALL(Order_Form!$C:$C,1+($C424))),(VLOOKUP(SMALL(Order_Form!$C:$C,1+($C424)),Order_Form!$B:$Q,10,FALSE)),"")</f>
        <v/>
      </c>
      <c r="N424" s="35" t="str">
        <f>IF(ISNUMBER(SMALL(Order_Form!$C:$C,1+($C424))),(VLOOKUP(SMALL(Order_Form!$C:$C,1+($C424)),Order_Form!$B:$Q,11,FALSE)),"")</f>
        <v/>
      </c>
      <c r="O424" s="35" t="str">
        <f>IF(ISNUMBER(SMALL(Order_Form!$C:$C,1+($C424))),(VLOOKUP(SMALL(Order_Form!$C:$C,1+($C424)),Order_Form!$B:$Q,12,FALSE)),"")</f>
        <v/>
      </c>
      <c r="P424" s="35" t="str">
        <f>IF(ISNUMBER(SMALL(Order_Form!$C:$C,1+($C424))),(VLOOKUP(SMALL(Order_Form!$C:$C,1+($C424)),Order_Form!$B:$Q,13,FALSE)),"")</f>
        <v/>
      </c>
      <c r="Q424" s="35" t="str">
        <f>IF(ISNUMBER(SMALL(Order_Form!$C:$C,1+($C424))),(VLOOKUP(SMALL(Order_Form!$C:$C,1+($C424)),Order_Form!$B:$Q,14,FALSE)),"")</f>
        <v/>
      </c>
      <c r="R424" s="35" t="str">
        <f>IF(ISNUMBER(SMALL(Order_Form!$C:$C,1+($C424))),(VLOOKUP(SMALL(Order_Form!$C:$C,1+($C424)),Order_Form!$B:$Q,15,FALSE)),"")</f>
        <v/>
      </c>
      <c r="U424" s="14">
        <f t="shared" si="18"/>
        <v>0</v>
      </c>
      <c r="V424" s="14">
        <f t="shared" si="19"/>
        <v>0</v>
      </c>
      <c r="W424" s="14">
        <f t="shared" si="20"/>
        <v>0</v>
      </c>
    </row>
    <row r="425" spans="3:23" ht="22.9" customHeight="1" x14ac:dyDescent="0.2">
      <c r="C425" s="14">
        <v>407</v>
      </c>
      <c r="D425" s="15" t="str">
        <f>IF(ISNUMBER(SMALL(Order_Form!$C:$C,1+($C425))),(VLOOKUP(SMALL(Order_Form!$C:$C,1+($C425)),Order_Form!$B:$Q,3,FALSE)),"")</f>
        <v/>
      </c>
      <c r="E425" s="35" t="str">
        <f>IF(ISNUMBER(SMALL(Order_Form!$C:$C,1+($C425))),(VLOOKUP(SMALL(Order_Form!$C:$C,1+($C425)),Order_Form!$B:$Q,4,FALSE)),"")</f>
        <v/>
      </c>
      <c r="F425" s="35" t="str">
        <f>IF(ISNUMBER(SMALL(Order_Form!$C:$C,1+($C425))),(VLOOKUP(SMALL(Order_Form!$C:$C,1+($C425)),Order_Form!$B:$Q,5,FALSE)),"")</f>
        <v/>
      </c>
      <c r="G425" s="35" t="str">
        <f>IF(ISNUMBER(SMALL(Order_Form!$C:$C,1+($C425))),(VLOOKUP(SMALL(Order_Form!$C:$C,1+($C425)),Order_Form!$B:$Q,6,FALSE)),"")</f>
        <v/>
      </c>
      <c r="H425" s="32" t="str">
        <f>IF(ISNUMBER(SMALL(Order_Form!$C:$C,1+($C425))),(VLOOKUP(SMALL(Order_Form!$C:$C,1+($C425)),Order_Form!$B:$Q,7,FALSE)),"")</f>
        <v/>
      </c>
      <c r="I425" s="15"/>
      <c r="J425" s="15"/>
      <c r="K425" s="35" t="str">
        <f>IF(ISNUMBER(SMALL(Order_Form!$C:$C,1+($C425))),(VLOOKUP(SMALL(Order_Form!$C:$C,1+($C425)),Order_Form!$B:$Q,8,FALSE)),"")</f>
        <v/>
      </c>
      <c r="L425" s="35" t="str">
        <f>IF(ISNUMBER(SMALL(Order_Form!$C:$C,1+($C425))),(VLOOKUP(SMALL(Order_Form!$C:$C,1+($C425)),Order_Form!$B:$Q,9,FALSE)),"")</f>
        <v/>
      </c>
      <c r="M425" s="35" t="str">
        <f>IF(ISNUMBER(SMALL(Order_Form!$C:$C,1+($C425))),(VLOOKUP(SMALL(Order_Form!$C:$C,1+($C425)),Order_Form!$B:$Q,10,FALSE)),"")</f>
        <v/>
      </c>
      <c r="N425" s="35" t="str">
        <f>IF(ISNUMBER(SMALL(Order_Form!$C:$C,1+($C425))),(VLOOKUP(SMALL(Order_Form!$C:$C,1+($C425)),Order_Form!$B:$Q,11,FALSE)),"")</f>
        <v/>
      </c>
      <c r="O425" s="35" t="str">
        <f>IF(ISNUMBER(SMALL(Order_Form!$C:$C,1+($C425))),(VLOOKUP(SMALL(Order_Form!$C:$C,1+($C425)),Order_Form!$B:$Q,12,FALSE)),"")</f>
        <v/>
      </c>
      <c r="P425" s="35" t="str">
        <f>IF(ISNUMBER(SMALL(Order_Form!$C:$C,1+($C425))),(VLOOKUP(SMALL(Order_Form!$C:$C,1+($C425)),Order_Form!$B:$Q,13,FALSE)),"")</f>
        <v/>
      </c>
      <c r="Q425" s="35" t="str">
        <f>IF(ISNUMBER(SMALL(Order_Form!$C:$C,1+($C425))),(VLOOKUP(SMALL(Order_Form!$C:$C,1+($C425)),Order_Form!$B:$Q,14,FALSE)),"")</f>
        <v/>
      </c>
      <c r="R425" s="35" t="str">
        <f>IF(ISNUMBER(SMALL(Order_Form!$C:$C,1+($C425))),(VLOOKUP(SMALL(Order_Form!$C:$C,1+($C425)),Order_Form!$B:$Q,15,FALSE)),"")</f>
        <v/>
      </c>
      <c r="U425" s="14">
        <f t="shared" si="18"/>
        <v>0</v>
      </c>
      <c r="V425" s="14">
        <f t="shared" si="19"/>
        <v>0</v>
      </c>
      <c r="W425" s="14">
        <f t="shared" si="20"/>
        <v>0</v>
      </c>
    </row>
    <row r="426" spans="3:23" ht="22.9" customHeight="1" x14ac:dyDescent="0.2">
      <c r="C426" s="14">
        <v>408</v>
      </c>
      <c r="D426" s="15" t="str">
        <f>IF(ISNUMBER(SMALL(Order_Form!$C:$C,1+($C426))),(VLOOKUP(SMALL(Order_Form!$C:$C,1+($C426)),Order_Form!$B:$Q,3,FALSE)),"")</f>
        <v/>
      </c>
      <c r="E426" s="35" t="str">
        <f>IF(ISNUMBER(SMALL(Order_Form!$C:$C,1+($C426))),(VLOOKUP(SMALL(Order_Form!$C:$C,1+($C426)),Order_Form!$B:$Q,4,FALSE)),"")</f>
        <v/>
      </c>
      <c r="F426" s="35" t="str">
        <f>IF(ISNUMBER(SMALL(Order_Form!$C:$C,1+($C426))),(VLOOKUP(SMALL(Order_Form!$C:$C,1+($C426)),Order_Form!$B:$Q,5,FALSE)),"")</f>
        <v/>
      </c>
      <c r="G426" s="35" t="str">
        <f>IF(ISNUMBER(SMALL(Order_Form!$C:$C,1+($C426))),(VLOOKUP(SMALL(Order_Form!$C:$C,1+($C426)),Order_Form!$B:$Q,6,FALSE)),"")</f>
        <v/>
      </c>
      <c r="H426" s="32" t="str">
        <f>IF(ISNUMBER(SMALL(Order_Form!$C:$C,1+($C426))),(VLOOKUP(SMALL(Order_Form!$C:$C,1+($C426)),Order_Form!$B:$Q,7,FALSE)),"")</f>
        <v/>
      </c>
      <c r="I426" s="15"/>
      <c r="J426" s="15"/>
      <c r="K426" s="35" t="str">
        <f>IF(ISNUMBER(SMALL(Order_Form!$C:$C,1+($C426))),(VLOOKUP(SMALL(Order_Form!$C:$C,1+($C426)),Order_Form!$B:$Q,8,FALSE)),"")</f>
        <v/>
      </c>
      <c r="L426" s="35" t="str">
        <f>IF(ISNUMBER(SMALL(Order_Form!$C:$C,1+($C426))),(VLOOKUP(SMALL(Order_Form!$C:$C,1+($C426)),Order_Form!$B:$Q,9,FALSE)),"")</f>
        <v/>
      </c>
      <c r="M426" s="35" t="str">
        <f>IF(ISNUMBER(SMALL(Order_Form!$C:$C,1+($C426))),(VLOOKUP(SMALL(Order_Form!$C:$C,1+($C426)),Order_Form!$B:$Q,10,FALSE)),"")</f>
        <v/>
      </c>
      <c r="N426" s="35" t="str">
        <f>IF(ISNUMBER(SMALL(Order_Form!$C:$C,1+($C426))),(VLOOKUP(SMALL(Order_Form!$C:$C,1+($C426)),Order_Form!$B:$Q,11,FALSE)),"")</f>
        <v/>
      </c>
      <c r="O426" s="35" t="str">
        <f>IF(ISNUMBER(SMALL(Order_Form!$C:$C,1+($C426))),(VLOOKUP(SMALL(Order_Form!$C:$C,1+($C426)),Order_Form!$B:$Q,12,FALSE)),"")</f>
        <v/>
      </c>
      <c r="P426" s="35" t="str">
        <f>IF(ISNUMBER(SMALL(Order_Form!$C:$C,1+($C426))),(VLOOKUP(SMALL(Order_Form!$C:$C,1+($C426)),Order_Form!$B:$Q,13,FALSE)),"")</f>
        <v/>
      </c>
      <c r="Q426" s="35" t="str">
        <f>IF(ISNUMBER(SMALL(Order_Form!$C:$C,1+($C426))),(VLOOKUP(SMALL(Order_Form!$C:$C,1+($C426)),Order_Form!$B:$Q,14,FALSE)),"")</f>
        <v/>
      </c>
      <c r="R426" s="35" t="str">
        <f>IF(ISNUMBER(SMALL(Order_Form!$C:$C,1+($C426))),(VLOOKUP(SMALL(Order_Form!$C:$C,1+($C426)),Order_Form!$B:$Q,15,FALSE)),"")</f>
        <v/>
      </c>
      <c r="U426" s="14">
        <f t="shared" si="18"/>
        <v>0</v>
      </c>
      <c r="V426" s="14">
        <f t="shared" si="19"/>
        <v>0</v>
      </c>
      <c r="W426" s="14">
        <f t="shared" si="20"/>
        <v>0</v>
      </c>
    </row>
    <row r="427" spans="3:23" ht="22.9" customHeight="1" x14ac:dyDescent="0.2">
      <c r="C427" s="14">
        <v>409</v>
      </c>
      <c r="D427" s="15" t="str">
        <f>IF(ISNUMBER(SMALL(Order_Form!$C:$C,1+($C427))),(VLOOKUP(SMALL(Order_Form!$C:$C,1+($C427)),Order_Form!$B:$Q,3,FALSE)),"")</f>
        <v/>
      </c>
      <c r="E427" s="35" t="str">
        <f>IF(ISNUMBER(SMALL(Order_Form!$C:$C,1+($C427))),(VLOOKUP(SMALL(Order_Form!$C:$C,1+($C427)),Order_Form!$B:$Q,4,FALSE)),"")</f>
        <v/>
      </c>
      <c r="F427" s="35" t="str">
        <f>IF(ISNUMBER(SMALL(Order_Form!$C:$C,1+($C427))),(VLOOKUP(SMALL(Order_Form!$C:$C,1+($C427)),Order_Form!$B:$Q,5,FALSE)),"")</f>
        <v/>
      </c>
      <c r="G427" s="35" t="str">
        <f>IF(ISNUMBER(SMALL(Order_Form!$C:$C,1+($C427))),(VLOOKUP(SMALL(Order_Form!$C:$C,1+($C427)),Order_Form!$B:$Q,6,FALSE)),"")</f>
        <v/>
      </c>
      <c r="H427" s="32" t="str">
        <f>IF(ISNUMBER(SMALL(Order_Form!$C:$C,1+($C427))),(VLOOKUP(SMALL(Order_Form!$C:$C,1+($C427)),Order_Form!$B:$Q,7,FALSE)),"")</f>
        <v/>
      </c>
      <c r="I427" s="15"/>
      <c r="J427" s="15"/>
      <c r="K427" s="35" t="str">
        <f>IF(ISNUMBER(SMALL(Order_Form!$C:$C,1+($C427))),(VLOOKUP(SMALL(Order_Form!$C:$C,1+($C427)),Order_Form!$B:$Q,8,FALSE)),"")</f>
        <v/>
      </c>
      <c r="L427" s="35" t="str">
        <f>IF(ISNUMBER(SMALL(Order_Form!$C:$C,1+($C427))),(VLOOKUP(SMALL(Order_Form!$C:$C,1+($C427)),Order_Form!$B:$Q,9,FALSE)),"")</f>
        <v/>
      </c>
      <c r="M427" s="35" t="str">
        <f>IF(ISNUMBER(SMALL(Order_Form!$C:$C,1+($C427))),(VLOOKUP(SMALL(Order_Form!$C:$C,1+($C427)),Order_Form!$B:$Q,10,FALSE)),"")</f>
        <v/>
      </c>
      <c r="N427" s="35" t="str">
        <f>IF(ISNUMBER(SMALL(Order_Form!$C:$C,1+($C427))),(VLOOKUP(SMALL(Order_Form!$C:$C,1+($C427)),Order_Form!$B:$Q,11,FALSE)),"")</f>
        <v/>
      </c>
      <c r="O427" s="35" t="str">
        <f>IF(ISNUMBER(SMALL(Order_Form!$C:$C,1+($C427))),(VLOOKUP(SMALL(Order_Form!$C:$C,1+($C427)),Order_Form!$B:$Q,12,FALSE)),"")</f>
        <v/>
      </c>
      <c r="P427" s="35" t="str">
        <f>IF(ISNUMBER(SMALL(Order_Form!$C:$C,1+($C427))),(VLOOKUP(SMALL(Order_Form!$C:$C,1+($C427)),Order_Form!$B:$Q,13,FALSE)),"")</f>
        <v/>
      </c>
      <c r="Q427" s="35" t="str">
        <f>IF(ISNUMBER(SMALL(Order_Form!$C:$C,1+($C427))),(VLOOKUP(SMALL(Order_Form!$C:$C,1+($C427)),Order_Form!$B:$Q,14,FALSE)),"")</f>
        <v/>
      </c>
      <c r="R427" s="35" t="str">
        <f>IF(ISNUMBER(SMALL(Order_Form!$C:$C,1+($C427))),(VLOOKUP(SMALL(Order_Form!$C:$C,1+($C427)),Order_Form!$B:$Q,15,FALSE)),"")</f>
        <v/>
      </c>
      <c r="U427" s="14">
        <f t="shared" si="18"/>
        <v>0</v>
      </c>
      <c r="V427" s="14">
        <f t="shared" si="19"/>
        <v>0</v>
      </c>
      <c r="W427" s="14">
        <f t="shared" si="20"/>
        <v>0</v>
      </c>
    </row>
    <row r="428" spans="3:23" ht="22.9" customHeight="1" x14ac:dyDescent="0.2">
      <c r="C428" s="14">
        <v>410</v>
      </c>
      <c r="D428" s="15" t="str">
        <f>IF(ISNUMBER(SMALL(Order_Form!$C:$C,1+($C428))),(VLOOKUP(SMALL(Order_Form!$C:$C,1+($C428)),Order_Form!$B:$Q,3,FALSE)),"")</f>
        <v/>
      </c>
      <c r="E428" s="35" t="str">
        <f>IF(ISNUMBER(SMALL(Order_Form!$C:$C,1+($C428))),(VLOOKUP(SMALL(Order_Form!$C:$C,1+($C428)),Order_Form!$B:$Q,4,FALSE)),"")</f>
        <v/>
      </c>
      <c r="F428" s="35" t="str">
        <f>IF(ISNUMBER(SMALL(Order_Form!$C:$C,1+($C428))),(VLOOKUP(SMALL(Order_Form!$C:$C,1+($C428)),Order_Form!$B:$Q,5,FALSE)),"")</f>
        <v/>
      </c>
      <c r="G428" s="35" t="str">
        <f>IF(ISNUMBER(SMALL(Order_Form!$C:$C,1+($C428))),(VLOOKUP(SMALL(Order_Form!$C:$C,1+($C428)),Order_Form!$B:$Q,6,FALSE)),"")</f>
        <v/>
      </c>
      <c r="H428" s="32" t="str">
        <f>IF(ISNUMBER(SMALL(Order_Form!$C:$C,1+($C428))),(VLOOKUP(SMALL(Order_Form!$C:$C,1+($C428)),Order_Form!$B:$Q,7,FALSE)),"")</f>
        <v/>
      </c>
      <c r="I428" s="15"/>
      <c r="J428" s="15"/>
      <c r="K428" s="35" t="str">
        <f>IF(ISNUMBER(SMALL(Order_Form!$C:$C,1+($C428))),(VLOOKUP(SMALL(Order_Form!$C:$C,1+($C428)),Order_Form!$B:$Q,8,FALSE)),"")</f>
        <v/>
      </c>
      <c r="L428" s="35" t="str">
        <f>IF(ISNUMBER(SMALL(Order_Form!$C:$C,1+($C428))),(VLOOKUP(SMALL(Order_Form!$C:$C,1+($C428)),Order_Form!$B:$Q,9,FALSE)),"")</f>
        <v/>
      </c>
      <c r="M428" s="35" t="str">
        <f>IF(ISNUMBER(SMALL(Order_Form!$C:$C,1+($C428))),(VLOOKUP(SMALL(Order_Form!$C:$C,1+($C428)),Order_Form!$B:$Q,10,FALSE)),"")</f>
        <v/>
      </c>
      <c r="N428" s="35" t="str">
        <f>IF(ISNUMBER(SMALL(Order_Form!$C:$C,1+($C428))),(VLOOKUP(SMALL(Order_Form!$C:$C,1+($C428)),Order_Form!$B:$Q,11,FALSE)),"")</f>
        <v/>
      </c>
      <c r="O428" s="35" t="str">
        <f>IF(ISNUMBER(SMALL(Order_Form!$C:$C,1+($C428))),(VLOOKUP(SMALL(Order_Form!$C:$C,1+($C428)),Order_Form!$B:$Q,12,FALSE)),"")</f>
        <v/>
      </c>
      <c r="P428" s="35" t="str">
        <f>IF(ISNUMBER(SMALL(Order_Form!$C:$C,1+($C428))),(VLOOKUP(SMALL(Order_Form!$C:$C,1+($C428)),Order_Form!$B:$Q,13,FALSE)),"")</f>
        <v/>
      </c>
      <c r="Q428" s="35" t="str">
        <f>IF(ISNUMBER(SMALL(Order_Form!$C:$C,1+($C428))),(VLOOKUP(SMALL(Order_Form!$C:$C,1+($C428)),Order_Form!$B:$Q,14,FALSE)),"")</f>
        <v/>
      </c>
      <c r="R428" s="35" t="str">
        <f>IF(ISNUMBER(SMALL(Order_Form!$C:$C,1+($C428))),(VLOOKUP(SMALL(Order_Form!$C:$C,1+($C428)),Order_Form!$B:$Q,15,FALSE)),"")</f>
        <v/>
      </c>
      <c r="U428" s="14">
        <f t="shared" si="18"/>
        <v>0</v>
      </c>
      <c r="V428" s="14">
        <f t="shared" si="19"/>
        <v>0</v>
      </c>
      <c r="W428" s="14">
        <f t="shared" si="20"/>
        <v>0</v>
      </c>
    </row>
    <row r="429" spans="3:23" ht="22.9" customHeight="1" x14ac:dyDescent="0.2">
      <c r="C429" s="14">
        <v>411</v>
      </c>
      <c r="D429" s="15" t="str">
        <f>IF(ISNUMBER(SMALL(Order_Form!$C:$C,1+($C429))),(VLOOKUP(SMALL(Order_Form!$C:$C,1+($C429)),Order_Form!$B:$Q,3,FALSE)),"")</f>
        <v/>
      </c>
      <c r="E429" s="35" t="str">
        <f>IF(ISNUMBER(SMALL(Order_Form!$C:$C,1+($C429))),(VLOOKUP(SMALL(Order_Form!$C:$C,1+($C429)),Order_Form!$B:$Q,4,FALSE)),"")</f>
        <v/>
      </c>
      <c r="F429" s="35" t="str">
        <f>IF(ISNUMBER(SMALL(Order_Form!$C:$C,1+($C429))),(VLOOKUP(SMALL(Order_Form!$C:$C,1+($C429)),Order_Form!$B:$Q,5,FALSE)),"")</f>
        <v/>
      </c>
      <c r="G429" s="35" t="str">
        <f>IF(ISNUMBER(SMALL(Order_Form!$C:$C,1+($C429))),(VLOOKUP(SMALL(Order_Form!$C:$C,1+($C429)),Order_Form!$B:$Q,6,FALSE)),"")</f>
        <v/>
      </c>
      <c r="H429" s="32" t="str">
        <f>IF(ISNUMBER(SMALL(Order_Form!$C:$C,1+($C429))),(VLOOKUP(SMALL(Order_Form!$C:$C,1+($C429)),Order_Form!$B:$Q,7,FALSE)),"")</f>
        <v/>
      </c>
      <c r="I429" s="15"/>
      <c r="J429" s="15"/>
      <c r="K429" s="35" t="str">
        <f>IF(ISNUMBER(SMALL(Order_Form!$C:$C,1+($C429))),(VLOOKUP(SMALL(Order_Form!$C:$C,1+($C429)),Order_Form!$B:$Q,8,FALSE)),"")</f>
        <v/>
      </c>
      <c r="L429" s="35" t="str">
        <f>IF(ISNUMBER(SMALL(Order_Form!$C:$C,1+($C429))),(VLOOKUP(SMALL(Order_Form!$C:$C,1+($C429)),Order_Form!$B:$Q,9,FALSE)),"")</f>
        <v/>
      </c>
      <c r="M429" s="35" t="str">
        <f>IF(ISNUMBER(SMALL(Order_Form!$C:$C,1+($C429))),(VLOOKUP(SMALL(Order_Form!$C:$C,1+($C429)),Order_Form!$B:$Q,10,FALSE)),"")</f>
        <v/>
      </c>
      <c r="N429" s="35" t="str">
        <f>IF(ISNUMBER(SMALL(Order_Form!$C:$C,1+($C429))),(VLOOKUP(SMALL(Order_Form!$C:$C,1+($C429)),Order_Form!$B:$Q,11,FALSE)),"")</f>
        <v/>
      </c>
      <c r="O429" s="35" t="str">
        <f>IF(ISNUMBER(SMALL(Order_Form!$C:$C,1+($C429))),(VLOOKUP(SMALL(Order_Form!$C:$C,1+($C429)),Order_Form!$B:$Q,12,FALSE)),"")</f>
        <v/>
      </c>
      <c r="P429" s="35" t="str">
        <f>IF(ISNUMBER(SMALL(Order_Form!$C:$C,1+($C429))),(VLOOKUP(SMALL(Order_Form!$C:$C,1+($C429)),Order_Form!$B:$Q,13,FALSE)),"")</f>
        <v/>
      </c>
      <c r="Q429" s="35" t="str">
        <f>IF(ISNUMBER(SMALL(Order_Form!$C:$C,1+($C429))),(VLOOKUP(SMALL(Order_Form!$C:$C,1+($C429)),Order_Form!$B:$Q,14,FALSE)),"")</f>
        <v/>
      </c>
      <c r="R429" s="35" t="str">
        <f>IF(ISNUMBER(SMALL(Order_Form!$C:$C,1+($C429))),(VLOOKUP(SMALL(Order_Form!$C:$C,1+($C429)),Order_Form!$B:$Q,15,FALSE)),"")</f>
        <v/>
      </c>
      <c r="U429" s="14">
        <f t="shared" si="18"/>
        <v>0</v>
      </c>
      <c r="V429" s="14">
        <f t="shared" si="19"/>
        <v>0</v>
      </c>
      <c r="W429" s="14">
        <f t="shared" si="20"/>
        <v>0</v>
      </c>
    </row>
    <row r="430" spans="3:23" ht="22.9" customHeight="1" x14ac:dyDescent="0.2">
      <c r="C430" s="14">
        <v>412</v>
      </c>
      <c r="D430" s="15" t="str">
        <f>IF(ISNUMBER(SMALL(Order_Form!$C:$C,1+($C430))),(VLOOKUP(SMALL(Order_Form!$C:$C,1+($C430)),Order_Form!$B:$Q,3,FALSE)),"")</f>
        <v/>
      </c>
      <c r="E430" s="35" t="str">
        <f>IF(ISNUMBER(SMALL(Order_Form!$C:$C,1+($C430))),(VLOOKUP(SMALL(Order_Form!$C:$C,1+($C430)),Order_Form!$B:$Q,4,FALSE)),"")</f>
        <v/>
      </c>
      <c r="F430" s="35" t="str">
        <f>IF(ISNUMBER(SMALL(Order_Form!$C:$C,1+($C430))),(VLOOKUP(SMALL(Order_Form!$C:$C,1+($C430)),Order_Form!$B:$Q,5,FALSE)),"")</f>
        <v/>
      </c>
      <c r="G430" s="35" t="str">
        <f>IF(ISNUMBER(SMALL(Order_Form!$C:$C,1+($C430))),(VLOOKUP(SMALL(Order_Form!$C:$C,1+($C430)),Order_Form!$B:$Q,6,FALSE)),"")</f>
        <v/>
      </c>
      <c r="H430" s="32" t="str">
        <f>IF(ISNUMBER(SMALL(Order_Form!$C:$C,1+($C430))),(VLOOKUP(SMALL(Order_Form!$C:$C,1+($C430)),Order_Form!$B:$Q,7,FALSE)),"")</f>
        <v/>
      </c>
      <c r="I430" s="15"/>
      <c r="J430" s="15"/>
      <c r="K430" s="35" t="str">
        <f>IF(ISNUMBER(SMALL(Order_Form!$C:$C,1+($C430))),(VLOOKUP(SMALL(Order_Form!$C:$C,1+($C430)),Order_Form!$B:$Q,8,FALSE)),"")</f>
        <v/>
      </c>
      <c r="L430" s="35" t="str">
        <f>IF(ISNUMBER(SMALL(Order_Form!$C:$C,1+($C430))),(VLOOKUP(SMALL(Order_Form!$C:$C,1+($C430)),Order_Form!$B:$Q,9,FALSE)),"")</f>
        <v/>
      </c>
      <c r="M430" s="35" t="str">
        <f>IF(ISNUMBER(SMALL(Order_Form!$C:$C,1+($C430))),(VLOOKUP(SMALL(Order_Form!$C:$C,1+($C430)),Order_Form!$B:$Q,10,FALSE)),"")</f>
        <v/>
      </c>
      <c r="N430" s="35" t="str">
        <f>IF(ISNUMBER(SMALL(Order_Form!$C:$C,1+($C430))),(VLOOKUP(SMALL(Order_Form!$C:$C,1+($C430)),Order_Form!$B:$Q,11,FALSE)),"")</f>
        <v/>
      </c>
      <c r="O430" s="35" t="str">
        <f>IF(ISNUMBER(SMALL(Order_Form!$C:$C,1+($C430))),(VLOOKUP(SMALL(Order_Form!$C:$C,1+($C430)),Order_Form!$B:$Q,12,FALSE)),"")</f>
        <v/>
      </c>
      <c r="P430" s="35" t="str">
        <f>IF(ISNUMBER(SMALL(Order_Form!$C:$C,1+($C430))),(VLOOKUP(SMALL(Order_Form!$C:$C,1+($C430)),Order_Form!$B:$Q,13,FALSE)),"")</f>
        <v/>
      </c>
      <c r="Q430" s="35" t="str">
        <f>IF(ISNUMBER(SMALL(Order_Form!$C:$C,1+($C430))),(VLOOKUP(SMALL(Order_Form!$C:$C,1+($C430)),Order_Form!$B:$Q,14,FALSE)),"")</f>
        <v/>
      </c>
      <c r="R430" s="35" t="str">
        <f>IF(ISNUMBER(SMALL(Order_Form!$C:$C,1+($C430))),(VLOOKUP(SMALL(Order_Form!$C:$C,1+($C430)),Order_Form!$B:$Q,15,FALSE)),"")</f>
        <v/>
      </c>
      <c r="U430" s="14">
        <f t="shared" si="18"/>
        <v>0</v>
      </c>
      <c r="V430" s="14">
        <f t="shared" si="19"/>
        <v>0</v>
      </c>
      <c r="W430" s="14">
        <f t="shared" si="20"/>
        <v>0</v>
      </c>
    </row>
    <row r="431" spans="3:23" ht="22.9" customHeight="1" x14ac:dyDescent="0.2">
      <c r="C431" s="14">
        <v>413</v>
      </c>
      <c r="D431" s="15" t="str">
        <f>IF(ISNUMBER(SMALL(Order_Form!$C:$C,1+($C431))),(VLOOKUP(SMALL(Order_Form!$C:$C,1+($C431)),Order_Form!$B:$Q,3,FALSE)),"")</f>
        <v/>
      </c>
      <c r="E431" s="35" t="str">
        <f>IF(ISNUMBER(SMALL(Order_Form!$C:$C,1+($C431))),(VLOOKUP(SMALL(Order_Form!$C:$C,1+($C431)),Order_Form!$B:$Q,4,FALSE)),"")</f>
        <v/>
      </c>
      <c r="F431" s="35" t="str">
        <f>IF(ISNUMBER(SMALL(Order_Form!$C:$C,1+($C431))),(VLOOKUP(SMALL(Order_Form!$C:$C,1+($C431)),Order_Form!$B:$Q,5,FALSE)),"")</f>
        <v/>
      </c>
      <c r="G431" s="35" t="str">
        <f>IF(ISNUMBER(SMALL(Order_Form!$C:$C,1+($C431))),(VLOOKUP(SMALL(Order_Form!$C:$C,1+($C431)),Order_Form!$B:$Q,6,FALSE)),"")</f>
        <v/>
      </c>
      <c r="H431" s="32" t="str">
        <f>IF(ISNUMBER(SMALL(Order_Form!$C:$C,1+($C431))),(VLOOKUP(SMALL(Order_Form!$C:$C,1+($C431)),Order_Form!$B:$Q,7,FALSE)),"")</f>
        <v/>
      </c>
      <c r="I431" s="15"/>
      <c r="J431" s="15"/>
      <c r="K431" s="35" t="str">
        <f>IF(ISNUMBER(SMALL(Order_Form!$C:$C,1+($C431))),(VLOOKUP(SMALL(Order_Form!$C:$C,1+($C431)),Order_Form!$B:$Q,8,FALSE)),"")</f>
        <v/>
      </c>
      <c r="L431" s="35" t="str">
        <f>IF(ISNUMBER(SMALL(Order_Form!$C:$C,1+($C431))),(VLOOKUP(SMALL(Order_Form!$C:$C,1+($C431)),Order_Form!$B:$Q,9,FALSE)),"")</f>
        <v/>
      </c>
      <c r="M431" s="35" t="str">
        <f>IF(ISNUMBER(SMALL(Order_Form!$C:$C,1+($C431))),(VLOOKUP(SMALL(Order_Form!$C:$C,1+($C431)),Order_Form!$B:$Q,10,FALSE)),"")</f>
        <v/>
      </c>
      <c r="N431" s="35" t="str">
        <f>IF(ISNUMBER(SMALL(Order_Form!$C:$C,1+($C431))),(VLOOKUP(SMALL(Order_Form!$C:$C,1+($C431)),Order_Form!$B:$Q,11,FALSE)),"")</f>
        <v/>
      </c>
      <c r="O431" s="35" t="str">
        <f>IF(ISNUMBER(SMALL(Order_Form!$C:$C,1+($C431))),(VLOOKUP(SMALL(Order_Form!$C:$C,1+($C431)),Order_Form!$B:$Q,12,FALSE)),"")</f>
        <v/>
      </c>
      <c r="P431" s="35" t="str">
        <f>IF(ISNUMBER(SMALL(Order_Form!$C:$C,1+($C431))),(VLOOKUP(SMALL(Order_Form!$C:$C,1+($C431)),Order_Form!$B:$Q,13,FALSE)),"")</f>
        <v/>
      </c>
      <c r="Q431" s="35" t="str">
        <f>IF(ISNUMBER(SMALL(Order_Form!$C:$C,1+($C431))),(VLOOKUP(SMALL(Order_Form!$C:$C,1+($C431)),Order_Form!$B:$Q,14,FALSE)),"")</f>
        <v/>
      </c>
      <c r="R431" s="35" t="str">
        <f>IF(ISNUMBER(SMALL(Order_Form!$C:$C,1+($C431))),(VLOOKUP(SMALL(Order_Form!$C:$C,1+($C431)),Order_Form!$B:$Q,15,FALSE)),"")</f>
        <v/>
      </c>
      <c r="U431" s="14">
        <f t="shared" si="18"/>
        <v>0</v>
      </c>
      <c r="V431" s="14">
        <f t="shared" si="19"/>
        <v>0</v>
      </c>
      <c r="W431" s="14">
        <f t="shared" si="20"/>
        <v>0</v>
      </c>
    </row>
    <row r="432" spans="3:23" ht="22.9" customHeight="1" x14ac:dyDescent="0.2">
      <c r="C432" s="14">
        <v>414</v>
      </c>
      <c r="D432" s="15" t="str">
        <f>IF(ISNUMBER(SMALL(Order_Form!$C:$C,1+($C432))),(VLOOKUP(SMALL(Order_Form!$C:$C,1+($C432)),Order_Form!$B:$Q,3,FALSE)),"")</f>
        <v/>
      </c>
      <c r="E432" s="35" t="str">
        <f>IF(ISNUMBER(SMALL(Order_Form!$C:$C,1+($C432))),(VLOOKUP(SMALL(Order_Form!$C:$C,1+($C432)),Order_Form!$B:$Q,4,FALSE)),"")</f>
        <v/>
      </c>
      <c r="F432" s="35" t="str">
        <f>IF(ISNUMBER(SMALL(Order_Form!$C:$C,1+($C432))),(VLOOKUP(SMALL(Order_Form!$C:$C,1+($C432)),Order_Form!$B:$Q,5,FALSE)),"")</f>
        <v/>
      </c>
      <c r="G432" s="35" t="str">
        <f>IF(ISNUMBER(SMALL(Order_Form!$C:$C,1+($C432))),(VLOOKUP(SMALL(Order_Form!$C:$C,1+($C432)),Order_Form!$B:$Q,6,FALSE)),"")</f>
        <v/>
      </c>
      <c r="H432" s="32" t="str">
        <f>IF(ISNUMBER(SMALL(Order_Form!$C:$C,1+($C432))),(VLOOKUP(SMALL(Order_Form!$C:$C,1+($C432)),Order_Form!$B:$Q,7,FALSE)),"")</f>
        <v/>
      </c>
      <c r="I432" s="15"/>
      <c r="J432" s="15"/>
      <c r="K432" s="35" t="str">
        <f>IF(ISNUMBER(SMALL(Order_Form!$C:$C,1+($C432))),(VLOOKUP(SMALL(Order_Form!$C:$C,1+($C432)),Order_Form!$B:$Q,8,FALSE)),"")</f>
        <v/>
      </c>
      <c r="L432" s="35" t="str">
        <f>IF(ISNUMBER(SMALL(Order_Form!$C:$C,1+($C432))),(VLOOKUP(SMALL(Order_Form!$C:$C,1+($C432)),Order_Form!$B:$Q,9,FALSE)),"")</f>
        <v/>
      </c>
      <c r="M432" s="35" t="str">
        <f>IF(ISNUMBER(SMALL(Order_Form!$C:$C,1+($C432))),(VLOOKUP(SMALL(Order_Form!$C:$C,1+($C432)),Order_Form!$B:$Q,10,FALSE)),"")</f>
        <v/>
      </c>
      <c r="N432" s="35" t="str">
        <f>IF(ISNUMBER(SMALL(Order_Form!$C:$C,1+($C432))),(VLOOKUP(SMALL(Order_Form!$C:$C,1+($C432)),Order_Form!$B:$Q,11,FALSE)),"")</f>
        <v/>
      </c>
      <c r="O432" s="35" t="str">
        <f>IF(ISNUMBER(SMALL(Order_Form!$C:$C,1+($C432))),(VLOOKUP(SMALL(Order_Form!$C:$C,1+($C432)),Order_Form!$B:$Q,12,FALSE)),"")</f>
        <v/>
      </c>
      <c r="P432" s="35" t="str">
        <f>IF(ISNUMBER(SMALL(Order_Form!$C:$C,1+($C432))),(VLOOKUP(SMALL(Order_Form!$C:$C,1+($C432)),Order_Form!$B:$Q,13,FALSE)),"")</f>
        <v/>
      </c>
      <c r="Q432" s="35" t="str">
        <f>IF(ISNUMBER(SMALL(Order_Form!$C:$C,1+($C432))),(VLOOKUP(SMALL(Order_Form!$C:$C,1+($C432)),Order_Form!$B:$Q,14,FALSE)),"")</f>
        <v/>
      </c>
      <c r="R432" s="35" t="str">
        <f>IF(ISNUMBER(SMALL(Order_Form!$C:$C,1+($C432))),(VLOOKUP(SMALL(Order_Form!$C:$C,1+($C432)),Order_Form!$B:$Q,15,FALSE)),"")</f>
        <v/>
      </c>
      <c r="U432" s="14">
        <f t="shared" si="18"/>
        <v>0</v>
      </c>
      <c r="V432" s="14">
        <f t="shared" si="19"/>
        <v>0</v>
      </c>
      <c r="W432" s="14">
        <f t="shared" si="20"/>
        <v>0</v>
      </c>
    </row>
    <row r="433" spans="3:23" ht="22.9" customHeight="1" x14ac:dyDescent="0.2">
      <c r="C433" s="14">
        <v>415</v>
      </c>
      <c r="D433" s="15" t="str">
        <f>IF(ISNUMBER(SMALL(Order_Form!$C:$C,1+($C433))),(VLOOKUP(SMALL(Order_Form!$C:$C,1+($C433)),Order_Form!$B:$Q,3,FALSE)),"")</f>
        <v/>
      </c>
      <c r="E433" s="35" t="str">
        <f>IF(ISNUMBER(SMALL(Order_Form!$C:$C,1+($C433))),(VLOOKUP(SMALL(Order_Form!$C:$C,1+($C433)),Order_Form!$B:$Q,4,FALSE)),"")</f>
        <v/>
      </c>
      <c r="F433" s="35" t="str">
        <f>IF(ISNUMBER(SMALL(Order_Form!$C:$C,1+($C433))),(VLOOKUP(SMALL(Order_Form!$C:$C,1+($C433)),Order_Form!$B:$Q,5,FALSE)),"")</f>
        <v/>
      </c>
      <c r="G433" s="35" t="str">
        <f>IF(ISNUMBER(SMALL(Order_Form!$C:$C,1+($C433))),(VLOOKUP(SMALL(Order_Form!$C:$C,1+($C433)),Order_Form!$B:$Q,6,FALSE)),"")</f>
        <v/>
      </c>
      <c r="H433" s="32" t="str">
        <f>IF(ISNUMBER(SMALL(Order_Form!$C:$C,1+($C433))),(VLOOKUP(SMALL(Order_Form!$C:$C,1+($C433)),Order_Form!$B:$Q,7,FALSE)),"")</f>
        <v/>
      </c>
      <c r="I433" s="15"/>
      <c r="J433" s="15"/>
      <c r="K433" s="35" t="str">
        <f>IF(ISNUMBER(SMALL(Order_Form!$C:$C,1+($C433))),(VLOOKUP(SMALL(Order_Form!$C:$C,1+($C433)),Order_Form!$B:$Q,8,FALSE)),"")</f>
        <v/>
      </c>
      <c r="L433" s="35" t="str">
        <f>IF(ISNUMBER(SMALL(Order_Form!$C:$C,1+($C433))),(VLOOKUP(SMALL(Order_Form!$C:$C,1+($C433)),Order_Form!$B:$Q,9,FALSE)),"")</f>
        <v/>
      </c>
      <c r="M433" s="35" t="str">
        <f>IF(ISNUMBER(SMALL(Order_Form!$C:$C,1+($C433))),(VLOOKUP(SMALL(Order_Form!$C:$C,1+($C433)),Order_Form!$B:$Q,10,FALSE)),"")</f>
        <v/>
      </c>
      <c r="N433" s="35" t="str">
        <f>IF(ISNUMBER(SMALL(Order_Form!$C:$C,1+($C433))),(VLOOKUP(SMALL(Order_Form!$C:$C,1+($C433)),Order_Form!$B:$Q,11,FALSE)),"")</f>
        <v/>
      </c>
      <c r="O433" s="35" t="str">
        <f>IF(ISNUMBER(SMALL(Order_Form!$C:$C,1+($C433))),(VLOOKUP(SMALL(Order_Form!$C:$C,1+($C433)),Order_Form!$B:$Q,12,FALSE)),"")</f>
        <v/>
      </c>
      <c r="P433" s="35" t="str">
        <f>IF(ISNUMBER(SMALL(Order_Form!$C:$C,1+($C433))),(VLOOKUP(SMALL(Order_Form!$C:$C,1+($C433)),Order_Form!$B:$Q,13,FALSE)),"")</f>
        <v/>
      </c>
      <c r="Q433" s="35" t="str">
        <f>IF(ISNUMBER(SMALL(Order_Form!$C:$C,1+($C433))),(VLOOKUP(SMALL(Order_Form!$C:$C,1+($C433)),Order_Form!$B:$Q,14,FALSE)),"")</f>
        <v/>
      </c>
      <c r="R433" s="35" t="str">
        <f>IF(ISNUMBER(SMALL(Order_Form!$C:$C,1+($C433))),(VLOOKUP(SMALL(Order_Form!$C:$C,1+($C433)),Order_Form!$B:$Q,15,FALSE)),"")</f>
        <v/>
      </c>
      <c r="U433" s="14">
        <f t="shared" si="18"/>
        <v>0</v>
      </c>
      <c r="V433" s="14">
        <f t="shared" si="19"/>
        <v>0</v>
      </c>
      <c r="W433" s="14">
        <f t="shared" si="20"/>
        <v>0</v>
      </c>
    </row>
    <row r="434" spans="3:23" ht="22.9" customHeight="1" x14ac:dyDescent="0.2">
      <c r="C434" s="14">
        <v>416</v>
      </c>
      <c r="D434" s="15" t="str">
        <f>IF(ISNUMBER(SMALL(Order_Form!$C:$C,1+($C434))),(VLOOKUP(SMALL(Order_Form!$C:$C,1+($C434)),Order_Form!$B:$Q,3,FALSE)),"")</f>
        <v/>
      </c>
      <c r="E434" s="35" t="str">
        <f>IF(ISNUMBER(SMALL(Order_Form!$C:$C,1+($C434))),(VLOOKUP(SMALL(Order_Form!$C:$C,1+($C434)),Order_Form!$B:$Q,4,FALSE)),"")</f>
        <v/>
      </c>
      <c r="F434" s="35" t="str">
        <f>IF(ISNUMBER(SMALL(Order_Form!$C:$C,1+($C434))),(VLOOKUP(SMALL(Order_Form!$C:$C,1+($C434)),Order_Form!$B:$Q,5,FALSE)),"")</f>
        <v/>
      </c>
      <c r="G434" s="35" t="str">
        <f>IF(ISNUMBER(SMALL(Order_Form!$C:$C,1+($C434))),(VLOOKUP(SMALL(Order_Form!$C:$C,1+($C434)),Order_Form!$B:$Q,6,FALSE)),"")</f>
        <v/>
      </c>
      <c r="H434" s="32" t="str">
        <f>IF(ISNUMBER(SMALL(Order_Form!$C:$C,1+($C434))),(VLOOKUP(SMALL(Order_Form!$C:$C,1+($C434)),Order_Form!$B:$Q,7,FALSE)),"")</f>
        <v/>
      </c>
      <c r="I434" s="15"/>
      <c r="J434" s="15"/>
      <c r="K434" s="35" t="str">
        <f>IF(ISNUMBER(SMALL(Order_Form!$C:$C,1+($C434))),(VLOOKUP(SMALL(Order_Form!$C:$C,1+($C434)),Order_Form!$B:$Q,8,FALSE)),"")</f>
        <v/>
      </c>
      <c r="L434" s="35" t="str">
        <f>IF(ISNUMBER(SMALL(Order_Form!$C:$C,1+($C434))),(VLOOKUP(SMALL(Order_Form!$C:$C,1+($C434)),Order_Form!$B:$Q,9,FALSE)),"")</f>
        <v/>
      </c>
      <c r="M434" s="35" t="str">
        <f>IF(ISNUMBER(SMALL(Order_Form!$C:$C,1+($C434))),(VLOOKUP(SMALL(Order_Form!$C:$C,1+($C434)),Order_Form!$B:$Q,10,FALSE)),"")</f>
        <v/>
      </c>
      <c r="N434" s="35" t="str">
        <f>IF(ISNUMBER(SMALL(Order_Form!$C:$C,1+($C434))),(VLOOKUP(SMALL(Order_Form!$C:$C,1+($C434)),Order_Form!$B:$Q,11,FALSE)),"")</f>
        <v/>
      </c>
      <c r="O434" s="35" t="str">
        <f>IF(ISNUMBER(SMALL(Order_Form!$C:$C,1+($C434))),(VLOOKUP(SMALL(Order_Form!$C:$C,1+($C434)),Order_Form!$B:$Q,12,FALSE)),"")</f>
        <v/>
      </c>
      <c r="P434" s="35" t="str">
        <f>IF(ISNUMBER(SMALL(Order_Form!$C:$C,1+($C434))),(VLOOKUP(SMALL(Order_Form!$C:$C,1+($C434)),Order_Form!$B:$Q,13,FALSE)),"")</f>
        <v/>
      </c>
      <c r="Q434" s="35" t="str">
        <f>IF(ISNUMBER(SMALL(Order_Form!$C:$C,1+($C434))),(VLOOKUP(SMALL(Order_Form!$C:$C,1+($C434)),Order_Form!$B:$Q,14,FALSE)),"")</f>
        <v/>
      </c>
      <c r="R434" s="35" t="str">
        <f>IF(ISNUMBER(SMALL(Order_Form!$C:$C,1+($C434))),(VLOOKUP(SMALL(Order_Form!$C:$C,1+($C434)),Order_Form!$B:$Q,15,FALSE)),"")</f>
        <v/>
      </c>
      <c r="U434" s="14">
        <f t="shared" si="18"/>
        <v>0</v>
      </c>
      <c r="V434" s="14">
        <f t="shared" si="19"/>
        <v>0</v>
      </c>
      <c r="W434" s="14">
        <f t="shared" si="20"/>
        <v>0</v>
      </c>
    </row>
    <row r="435" spans="3:23" ht="22.9" customHeight="1" x14ac:dyDescent="0.2">
      <c r="C435" s="14">
        <v>417</v>
      </c>
      <c r="D435" s="15" t="str">
        <f>IF(ISNUMBER(SMALL(Order_Form!$C:$C,1+($C435))),(VLOOKUP(SMALL(Order_Form!$C:$C,1+($C435)),Order_Form!$B:$Q,3,FALSE)),"")</f>
        <v/>
      </c>
      <c r="E435" s="35" t="str">
        <f>IF(ISNUMBER(SMALL(Order_Form!$C:$C,1+($C435))),(VLOOKUP(SMALL(Order_Form!$C:$C,1+($C435)),Order_Form!$B:$Q,4,FALSE)),"")</f>
        <v/>
      </c>
      <c r="F435" s="35" t="str">
        <f>IF(ISNUMBER(SMALL(Order_Form!$C:$C,1+($C435))),(VLOOKUP(SMALL(Order_Form!$C:$C,1+($C435)),Order_Form!$B:$Q,5,FALSE)),"")</f>
        <v/>
      </c>
      <c r="G435" s="35" t="str">
        <f>IF(ISNUMBER(SMALL(Order_Form!$C:$C,1+($C435))),(VLOOKUP(SMALL(Order_Form!$C:$C,1+($C435)),Order_Form!$B:$Q,6,FALSE)),"")</f>
        <v/>
      </c>
      <c r="H435" s="32" t="str">
        <f>IF(ISNUMBER(SMALL(Order_Form!$C:$C,1+($C435))),(VLOOKUP(SMALL(Order_Form!$C:$C,1+($C435)),Order_Form!$B:$Q,7,FALSE)),"")</f>
        <v/>
      </c>
      <c r="I435" s="15"/>
      <c r="J435" s="15"/>
      <c r="K435" s="35" t="str">
        <f>IF(ISNUMBER(SMALL(Order_Form!$C:$C,1+($C435))),(VLOOKUP(SMALL(Order_Form!$C:$C,1+($C435)),Order_Form!$B:$Q,8,FALSE)),"")</f>
        <v/>
      </c>
      <c r="L435" s="35" t="str">
        <f>IF(ISNUMBER(SMALL(Order_Form!$C:$C,1+($C435))),(VLOOKUP(SMALL(Order_Form!$C:$C,1+($C435)),Order_Form!$B:$Q,9,FALSE)),"")</f>
        <v/>
      </c>
      <c r="M435" s="35" t="str">
        <f>IF(ISNUMBER(SMALL(Order_Form!$C:$C,1+($C435))),(VLOOKUP(SMALL(Order_Form!$C:$C,1+($C435)),Order_Form!$B:$Q,10,FALSE)),"")</f>
        <v/>
      </c>
      <c r="N435" s="35" t="str">
        <f>IF(ISNUMBER(SMALL(Order_Form!$C:$C,1+($C435))),(VLOOKUP(SMALL(Order_Form!$C:$C,1+($C435)),Order_Form!$B:$Q,11,FALSE)),"")</f>
        <v/>
      </c>
      <c r="O435" s="35" t="str">
        <f>IF(ISNUMBER(SMALL(Order_Form!$C:$C,1+($C435))),(VLOOKUP(SMALL(Order_Form!$C:$C,1+($C435)),Order_Form!$B:$Q,12,FALSE)),"")</f>
        <v/>
      </c>
      <c r="P435" s="35" t="str">
        <f>IF(ISNUMBER(SMALL(Order_Form!$C:$C,1+($C435))),(VLOOKUP(SMALL(Order_Form!$C:$C,1+($C435)),Order_Form!$B:$Q,13,FALSE)),"")</f>
        <v/>
      </c>
      <c r="Q435" s="35" t="str">
        <f>IF(ISNUMBER(SMALL(Order_Form!$C:$C,1+($C435))),(VLOOKUP(SMALL(Order_Form!$C:$C,1+($C435)),Order_Form!$B:$Q,14,FALSE)),"")</f>
        <v/>
      </c>
      <c r="R435" s="35" t="str">
        <f>IF(ISNUMBER(SMALL(Order_Form!$C:$C,1+($C435))),(VLOOKUP(SMALL(Order_Form!$C:$C,1+($C435)),Order_Form!$B:$Q,15,FALSE)),"")</f>
        <v/>
      </c>
      <c r="U435" s="14">
        <f t="shared" si="18"/>
        <v>0</v>
      </c>
      <c r="V435" s="14">
        <f t="shared" si="19"/>
        <v>0</v>
      </c>
      <c r="W435" s="14">
        <f t="shared" si="20"/>
        <v>0</v>
      </c>
    </row>
    <row r="436" spans="3:23" ht="22.9" customHeight="1" x14ac:dyDescent="0.2">
      <c r="C436" s="14">
        <v>418</v>
      </c>
      <c r="D436" s="15" t="str">
        <f>IF(ISNUMBER(SMALL(Order_Form!$C:$C,1+($C436))),(VLOOKUP(SMALL(Order_Form!$C:$C,1+($C436)),Order_Form!$B:$Q,3,FALSE)),"")</f>
        <v/>
      </c>
      <c r="E436" s="35" t="str">
        <f>IF(ISNUMBER(SMALL(Order_Form!$C:$C,1+($C436))),(VLOOKUP(SMALL(Order_Form!$C:$C,1+($C436)),Order_Form!$B:$Q,4,FALSE)),"")</f>
        <v/>
      </c>
      <c r="F436" s="35" t="str">
        <f>IF(ISNUMBER(SMALL(Order_Form!$C:$C,1+($C436))),(VLOOKUP(SMALL(Order_Form!$C:$C,1+($C436)),Order_Form!$B:$Q,5,FALSE)),"")</f>
        <v/>
      </c>
      <c r="G436" s="35" t="str">
        <f>IF(ISNUMBER(SMALL(Order_Form!$C:$C,1+($C436))),(VLOOKUP(SMALL(Order_Form!$C:$C,1+($C436)),Order_Form!$B:$Q,6,FALSE)),"")</f>
        <v/>
      </c>
      <c r="H436" s="32" t="str">
        <f>IF(ISNUMBER(SMALL(Order_Form!$C:$C,1+($C436))),(VLOOKUP(SMALL(Order_Form!$C:$C,1+($C436)),Order_Form!$B:$Q,7,FALSE)),"")</f>
        <v/>
      </c>
      <c r="I436" s="15"/>
      <c r="J436" s="15"/>
      <c r="K436" s="35" t="str">
        <f>IF(ISNUMBER(SMALL(Order_Form!$C:$C,1+($C436))),(VLOOKUP(SMALL(Order_Form!$C:$C,1+($C436)),Order_Form!$B:$Q,8,FALSE)),"")</f>
        <v/>
      </c>
      <c r="L436" s="35" t="str">
        <f>IF(ISNUMBER(SMALL(Order_Form!$C:$C,1+($C436))),(VLOOKUP(SMALL(Order_Form!$C:$C,1+($C436)),Order_Form!$B:$Q,9,FALSE)),"")</f>
        <v/>
      </c>
      <c r="M436" s="35" t="str">
        <f>IF(ISNUMBER(SMALL(Order_Form!$C:$C,1+($C436))),(VLOOKUP(SMALL(Order_Form!$C:$C,1+($C436)),Order_Form!$B:$Q,10,FALSE)),"")</f>
        <v/>
      </c>
      <c r="N436" s="35" t="str">
        <f>IF(ISNUMBER(SMALL(Order_Form!$C:$C,1+($C436))),(VLOOKUP(SMALL(Order_Form!$C:$C,1+($C436)),Order_Form!$B:$Q,11,FALSE)),"")</f>
        <v/>
      </c>
      <c r="O436" s="35" t="str">
        <f>IF(ISNUMBER(SMALL(Order_Form!$C:$C,1+($C436))),(VLOOKUP(SMALL(Order_Form!$C:$C,1+($C436)),Order_Form!$B:$Q,12,FALSE)),"")</f>
        <v/>
      </c>
      <c r="P436" s="35" t="str">
        <f>IF(ISNUMBER(SMALL(Order_Form!$C:$C,1+($C436))),(VLOOKUP(SMALL(Order_Form!$C:$C,1+($C436)),Order_Form!$B:$Q,13,FALSE)),"")</f>
        <v/>
      </c>
      <c r="Q436" s="35" t="str">
        <f>IF(ISNUMBER(SMALL(Order_Form!$C:$C,1+($C436))),(VLOOKUP(SMALL(Order_Form!$C:$C,1+($C436)),Order_Form!$B:$Q,14,FALSE)),"")</f>
        <v/>
      </c>
      <c r="R436" s="35" t="str">
        <f>IF(ISNUMBER(SMALL(Order_Form!$C:$C,1+($C436))),(VLOOKUP(SMALL(Order_Form!$C:$C,1+($C436)),Order_Form!$B:$Q,15,FALSE)),"")</f>
        <v/>
      </c>
      <c r="U436" s="14">
        <f t="shared" si="18"/>
        <v>0</v>
      </c>
      <c r="V436" s="14">
        <f t="shared" si="19"/>
        <v>0</v>
      </c>
      <c r="W436" s="14">
        <f t="shared" si="20"/>
        <v>0</v>
      </c>
    </row>
    <row r="437" spans="3:23" ht="22.9" customHeight="1" x14ac:dyDescent="0.2">
      <c r="C437" s="14">
        <v>419</v>
      </c>
      <c r="D437" s="15" t="str">
        <f>IF(ISNUMBER(SMALL(Order_Form!$C:$C,1+($C437))),(VLOOKUP(SMALL(Order_Form!$C:$C,1+($C437)),Order_Form!$B:$Q,3,FALSE)),"")</f>
        <v/>
      </c>
      <c r="E437" s="35" t="str">
        <f>IF(ISNUMBER(SMALL(Order_Form!$C:$C,1+($C437))),(VLOOKUP(SMALL(Order_Form!$C:$C,1+($C437)),Order_Form!$B:$Q,4,FALSE)),"")</f>
        <v/>
      </c>
      <c r="F437" s="35" t="str">
        <f>IF(ISNUMBER(SMALL(Order_Form!$C:$C,1+($C437))),(VLOOKUP(SMALL(Order_Form!$C:$C,1+($C437)),Order_Form!$B:$Q,5,FALSE)),"")</f>
        <v/>
      </c>
      <c r="G437" s="35" t="str">
        <f>IF(ISNUMBER(SMALL(Order_Form!$C:$C,1+($C437))),(VLOOKUP(SMALL(Order_Form!$C:$C,1+($C437)),Order_Form!$B:$Q,6,FALSE)),"")</f>
        <v/>
      </c>
      <c r="H437" s="32" t="str">
        <f>IF(ISNUMBER(SMALL(Order_Form!$C:$C,1+($C437))),(VLOOKUP(SMALL(Order_Form!$C:$C,1+($C437)),Order_Form!$B:$Q,7,FALSE)),"")</f>
        <v/>
      </c>
      <c r="I437" s="15"/>
      <c r="J437" s="15"/>
      <c r="K437" s="35" t="str">
        <f>IF(ISNUMBER(SMALL(Order_Form!$C:$C,1+($C437))),(VLOOKUP(SMALL(Order_Form!$C:$C,1+($C437)),Order_Form!$B:$Q,8,FALSE)),"")</f>
        <v/>
      </c>
      <c r="L437" s="35" t="str">
        <f>IF(ISNUMBER(SMALL(Order_Form!$C:$C,1+($C437))),(VLOOKUP(SMALL(Order_Form!$C:$C,1+($C437)),Order_Form!$B:$Q,9,FALSE)),"")</f>
        <v/>
      </c>
      <c r="M437" s="35" t="str">
        <f>IF(ISNUMBER(SMALL(Order_Form!$C:$C,1+($C437))),(VLOOKUP(SMALL(Order_Form!$C:$C,1+($C437)),Order_Form!$B:$Q,10,FALSE)),"")</f>
        <v/>
      </c>
      <c r="N437" s="35" t="str">
        <f>IF(ISNUMBER(SMALL(Order_Form!$C:$C,1+($C437))),(VLOOKUP(SMALL(Order_Form!$C:$C,1+($C437)),Order_Form!$B:$Q,11,FALSE)),"")</f>
        <v/>
      </c>
      <c r="O437" s="35" t="str">
        <f>IF(ISNUMBER(SMALL(Order_Form!$C:$C,1+($C437))),(VLOOKUP(SMALL(Order_Form!$C:$C,1+($C437)),Order_Form!$B:$Q,12,FALSE)),"")</f>
        <v/>
      </c>
      <c r="P437" s="35" t="str">
        <f>IF(ISNUMBER(SMALL(Order_Form!$C:$C,1+($C437))),(VLOOKUP(SMALL(Order_Form!$C:$C,1+($C437)),Order_Form!$B:$Q,13,FALSE)),"")</f>
        <v/>
      </c>
      <c r="Q437" s="35" t="str">
        <f>IF(ISNUMBER(SMALL(Order_Form!$C:$C,1+($C437))),(VLOOKUP(SMALL(Order_Form!$C:$C,1+($C437)),Order_Form!$B:$Q,14,FALSE)),"")</f>
        <v/>
      </c>
      <c r="R437" s="35" t="str">
        <f>IF(ISNUMBER(SMALL(Order_Form!$C:$C,1+($C437))),(VLOOKUP(SMALL(Order_Form!$C:$C,1+($C437)),Order_Form!$B:$Q,15,FALSE)),"")</f>
        <v/>
      </c>
      <c r="U437" s="14">
        <f t="shared" si="18"/>
        <v>0</v>
      </c>
      <c r="V437" s="14">
        <f t="shared" si="19"/>
        <v>0</v>
      </c>
      <c r="W437" s="14">
        <f t="shared" si="20"/>
        <v>0</v>
      </c>
    </row>
    <row r="438" spans="3:23" ht="22.9" customHeight="1" x14ac:dyDescent="0.2">
      <c r="C438" s="14">
        <v>420</v>
      </c>
      <c r="D438" s="15" t="str">
        <f>IF(ISNUMBER(SMALL(Order_Form!$C:$C,1+($C438))),(VLOOKUP(SMALL(Order_Form!$C:$C,1+($C438)),Order_Form!$B:$Q,3,FALSE)),"")</f>
        <v/>
      </c>
      <c r="E438" s="35" t="str">
        <f>IF(ISNUMBER(SMALL(Order_Form!$C:$C,1+($C438))),(VLOOKUP(SMALL(Order_Form!$C:$C,1+($C438)),Order_Form!$B:$Q,4,FALSE)),"")</f>
        <v/>
      </c>
      <c r="F438" s="35" t="str">
        <f>IF(ISNUMBER(SMALL(Order_Form!$C:$C,1+($C438))),(VLOOKUP(SMALL(Order_Form!$C:$C,1+($C438)),Order_Form!$B:$Q,5,FALSE)),"")</f>
        <v/>
      </c>
      <c r="G438" s="35" t="str">
        <f>IF(ISNUMBER(SMALL(Order_Form!$C:$C,1+($C438))),(VLOOKUP(SMALL(Order_Form!$C:$C,1+($C438)),Order_Form!$B:$Q,6,FALSE)),"")</f>
        <v/>
      </c>
      <c r="H438" s="32" t="str">
        <f>IF(ISNUMBER(SMALL(Order_Form!$C:$C,1+($C438))),(VLOOKUP(SMALL(Order_Form!$C:$C,1+($C438)),Order_Form!$B:$Q,7,FALSE)),"")</f>
        <v/>
      </c>
      <c r="I438" s="15"/>
      <c r="J438" s="15"/>
      <c r="K438" s="35" t="str">
        <f>IF(ISNUMBER(SMALL(Order_Form!$C:$C,1+($C438))),(VLOOKUP(SMALL(Order_Form!$C:$C,1+($C438)),Order_Form!$B:$Q,8,FALSE)),"")</f>
        <v/>
      </c>
      <c r="L438" s="35" t="str">
        <f>IF(ISNUMBER(SMALL(Order_Form!$C:$C,1+($C438))),(VLOOKUP(SMALL(Order_Form!$C:$C,1+($C438)),Order_Form!$B:$Q,9,FALSE)),"")</f>
        <v/>
      </c>
      <c r="M438" s="35" t="str">
        <f>IF(ISNUMBER(SMALL(Order_Form!$C:$C,1+($C438))),(VLOOKUP(SMALL(Order_Form!$C:$C,1+($C438)),Order_Form!$B:$Q,10,FALSE)),"")</f>
        <v/>
      </c>
      <c r="N438" s="35" t="str">
        <f>IF(ISNUMBER(SMALL(Order_Form!$C:$C,1+($C438))),(VLOOKUP(SMALL(Order_Form!$C:$C,1+($C438)),Order_Form!$B:$Q,11,FALSE)),"")</f>
        <v/>
      </c>
      <c r="O438" s="35" t="str">
        <f>IF(ISNUMBER(SMALL(Order_Form!$C:$C,1+($C438))),(VLOOKUP(SMALL(Order_Form!$C:$C,1+($C438)),Order_Form!$B:$Q,12,FALSE)),"")</f>
        <v/>
      </c>
      <c r="P438" s="35" t="str">
        <f>IF(ISNUMBER(SMALL(Order_Form!$C:$C,1+($C438))),(VLOOKUP(SMALL(Order_Form!$C:$C,1+($C438)),Order_Form!$B:$Q,13,FALSE)),"")</f>
        <v/>
      </c>
      <c r="Q438" s="35" t="str">
        <f>IF(ISNUMBER(SMALL(Order_Form!$C:$C,1+($C438))),(VLOOKUP(SMALL(Order_Form!$C:$C,1+($C438)),Order_Form!$B:$Q,14,FALSE)),"")</f>
        <v/>
      </c>
      <c r="R438" s="35" t="str">
        <f>IF(ISNUMBER(SMALL(Order_Form!$C:$C,1+($C438))),(VLOOKUP(SMALL(Order_Form!$C:$C,1+($C438)),Order_Form!$B:$Q,15,FALSE)),"")</f>
        <v/>
      </c>
      <c r="U438" s="14">
        <f t="shared" si="18"/>
        <v>0</v>
      </c>
      <c r="V438" s="14">
        <f t="shared" si="19"/>
        <v>0</v>
      </c>
      <c r="W438" s="14">
        <f t="shared" si="20"/>
        <v>0</v>
      </c>
    </row>
    <row r="439" spans="3:23" ht="22.9" customHeight="1" x14ac:dyDescent="0.2">
      <c r="C439" s="14">
        <v>421</v>
      </c>
      <c r="D439" s="15" t="str">
        <f>IF(ISNUMBER(SMALL(Order_Form!$C:$C,1+($C439))),(VLOOKUP(SMALL(Order_Form!$C:$C,1+($C439)),Order_Form!$B:$Q,3,FALSE)),"")</f>
        <v/>
      </c>
      <c r="E439" s="35" t="str">
        <f>IF(ISNUMBER(SMALL(Order_Form!$C:$C,1+($C439))),(VLOOKUP(SMALL(Order_Form!$C:$C,1+($C439)),Order_Form!$B:$Q,4,FALSE)),"")</f>
        <v/>
      </c>
      <c r="F439" s="35" t="str">
        <f>IF(ISNUMBER(SMALL(Order_Form!$C:$C,1+($C439))),(VLOOKUP(SMALL(Order_Form!$C:$C,1+($C439)),Order_Form!$B:$Q,5,FALSE)),"")</f>
        <v/>
      </c>
      <c r="G439" s="35" t="str">
        <f>IF(ISNUMBER(SMALL(Order_Form!$C:$C,1+($C439))),(VLOOKUP(SMALL(Order_Form!$C:$C,1+($C439)),Order_Form!$B:$Q,6,FALSE)),"")</f>
        <v/>
      </c>
      <c r="H439" s="32" t="str">
        <f>IF(ISNUMBER(SMALL(Order_Form!$C:$C,1+($C439))),(VLOOKUP(SMALL(Order_Form!$C:$C,1+($C439)),Order_Form!$B:$Q,7,FALSE)),"")</f>
        <v/>
      </c>
      <c r="I439" s="15"/>
      <c r="J439" s="15"/>
      <c r="K439" s="35" t="str">
        <f>IF(ISNUMBER(SMALL(Order_Form!$C:$C,1+($C439))),(VLOOKUP(SMALL(Order_Form!$C:$C,1+($C439)),Order_Form!$B:$Q,8,FALSE)),"")</f>
        <v/>
      </c>
      <c r="L439" s="35" t="str">
        <f>IF(ISNUMBER(SMALL(Order_Form!$C:$C,1+($C439))),(VLOOKUP(SMALL(Order_Form!$C:$C,1+($C439)),Order_Form!$B:$Q,9,FALSE)),"")</f>
        <v/>
      </c>
      <c r="M439" s="35" t="str">
        <f>IF(ISNUMBER(SMALL(Order_Form!$C:$C,1+($C439))),(VLOOKUP(SMALL(Order_Form!$C:$C,1+($C439)),Order_Form!$B:$Q,10,FALSE)),"")</f>
        <v/>
      </c>
      <c r="N439" s="35" t="str">
        <f>IF(ISNUMBER(SMALL(Order_Form!$C:$C,1+($C439))),(VLOOKUP(SMALL(Order_Form!$C:$C,1+($C439)),Order_Form!$B:$Q,11,FALSE)),"")</f>
        <v/>
      </c>
      <c r="O439" s="35" t="str">
        <f>IF(ISNUMBER(SMALL(Order_Form!$C:$C,1+($C439))),(VLOOKUP(SMALL(Order_Form!$C:$C,1+($C439)),Order_Form!$B:$Q,12,FALSE)),"")</f>
        <v/>
      </c>
      <c r="P439" s="35" t="str">
        <f>IF(ISNUMBER(SMALL(Order_Form!$C:$C,1+($C439))),(VLOOKUP(SMALL(Order_Form!$C:$C,1+($C439)),Order_Form!$B:$Q,13,FALSE)),"")</f>
        <v/>
      </c>
      <c r="Q439" s="35" t="str">
        <f>IF(ISNUMBER(SMALL(Order_Form!$C:$C,1+($C439))),(VLOOKUP(SMALL(Order_Form!$C:$C,1+($C439)),Order_Form!$B:$Q,14,FALSE)),"")</f>
        <v/>
      </c>
      <c r="R439" s="35" t="str">
        <f>IF(ISNUMBER(SMALL(Order_Form!$C:$C,1+($C439))),(VLOOKUP(SMALL(Order_Form!$C:$C,1+($C439)),Order_Form!$B:$Q,15,FALSE)),"")</f>
        <v/>
      </c>
      <c r="U439" s="14">
        <f t="shared" si="18"/>
        <v>0</v>
      </c>
      <c r="V439" s="14">
        <f t="shared" si="19"/>
        <v>0</v>
      </c>
      <c r="W439" s="14">
        <f t="shared" si="20"/>
        <v>0</v>
      </c>
    </row>
    <row r="440" spans="3:23" ht="22.9" customHeight="1" x14ac:dyDescent="0.2">
      <c r="C440" s="14">
        <v>422</v>
      </c>
      <c r="D440" s="15" t="str">
        <f>IF(ISNUMBER(SMALL(Order_Form!$C:$C,1+($C440))),(VLOOKUP(SMALL(Order_Form!$C:$C,1+($C440)),Order_Form!$B:$Q,3,FALSE)),"")</f>
        <v/>
      </c>
      <c r="E440" s="35" t="str">
        <f>IF(ISNUMBER(SMALL(Order_Form!$C:$C,1+($C440))),(VLOOKUP(SMALL(Order_Form!$C:$C,1+($C440)),Order_Form!$B:$Q,4,FALSE)),"")</f>
        <v/>
      </c>
      <c r="F440" s="35" t="str">
        <f>IF(ISNUMBER(SMALL(Order_Form!$C:$C,1+($C440))),(VLOOKUP(SMALL(Order_Form!$C:$C,1+($C440)),Order_Form!$B:$Q,5,FALSE)),"")</f>
        <v/>
      </c>
      <c r="G440" s="35" t="str">
        <f>IF(ISNUMBER(SMALL(Order_Form!$C:$C,1+($C440))),(VLOOKUP(SMALL(Order_Form!$C:$C,1+($C440)),Order_Form!$B:$Q,6,FALSE)),"")</f>
        <v/>
      </c>
      <c r="H440" s="32" t="str">
        <f>IF(ISNUMBER(SMALL(Order_Form!$C:$C,1+($C440))),(VLOOKUP(SMALL(Order_Form!$C:$C,1+($C440)),Order_Form!$B:$Q,7,FALSE)),"")</f>
        <v/>
      </c>
      <c r="I440" s="15"/>
      <c r="J440" s="15"/>
      <c r="K440" s="35" t="str">
        <f>IF(ISNUMBER(SMALL(Order_Form!$C:$C,1+($C440))),(VLOOKUP(SMALL(Order_Form!$C:$C,1+($C440)),Order_Form!$B:$Q,8,FALSE)),"")</f>
        <v/>
      </c>
      <c r="L440" s="35" t="str">
        <f>IF(ISNUMBER(SMALL(Order_Form!$C:$C,1+($C440))),(VLOOKUP(SMALL(Order_Form!$C:$C,1+($C440)),Order_Form!$B:$Q,9,FALSE)),"")</f>
        <v/>
      </c>
      <c r="M440" s="35" t="str">
        <f>IF(ISNUMBER(SMALL(Order_Form!$C:$C,1+($C440))),(VLOOKUP(SMALL(Order_Form!$C:$C,1+($C440)),Order_Form!$B:$Q,10,FALSE)),"")</f>
        <v/>
      </c>
      <c r="N440" s="35" t="str">
        <f>IF(ISNUMBER(SMALL(Order_Form!$C:$C,1+($C440))),(VLOOKUP(SMALL(Order_Form!$C:$C,1+($C440)),Order_Form!$B:$Q,11,FALSE)),"")</f>
        <v/>
      </c>
      <c r="O440" s="35" t="str">
        <f>IF(ISNUMBER(SMALL(Order_Form!$C:$C,1+($C440))),(VLOOKUP(SMALL(Order_Form!$C:$C,1+($C440)),Order_Form!$B:$Q,12,FALSE)),"")</f>
        <v/>
      </c>
      <c r="P440" s="35" t="str">
        <f>IF(ISNUMBER(SMALL(Order_Form!$C:$C,1+($C440))),(VLOOKUP(SMALL(Order_Form!$C:$C,1+($C440)),Order_Form!$B:$Q,13,FALSE)),"")</f>
        <v/>
      </c>
      <c r="Q440" s="35" t="str">
        <f>IF(ISNUMBER(SMALL(Order_Form!$C:$C,1+($C440))),(VLOOKUP(SMALL(Order_Form!$C:$C,1+($C440)),Order_Form!$B:$Q,14,FALSE)),"")</f>
        <v/>
      </c>
      <c r="R440" s="35" t="str">
        <f>IF(ISNUMBER(SMALL(Order_Form!$C:$C,1+($C440))),(VLOOKUP(SMALL(Order_Form!$C:$C,1+($C440)),Order_Form!$B:$Q,15,FALSE)),"")</f>
        <v/>
      </c>
      <c r="U440" s="14">
        <f t="shared" si="18"/>
        <v>0</v>
      </c>
      <c r="V440" s="14">
        <f t="shared" si="19"/>
        <v>0</v>
      </c>
      <c r="W440" s="14">
        <f t="shared" si="20"/>
        <v>0</v>
      </c>
    </row>
    <row r="441" spans="3:23" ht="22.9" customHeight="1" x14ac:dyDescent="0.2">
      <c r="C441" s="14">
        <v>423</v>
      </c>
      <c r="D441" s="15" t="str">
        <f>IF(ISNUMBER(SMALL(Order_Form!$C:$C,1+($C441))),(VLOOKUP(SMALL(Order_Form!$C:$C,1+($C441)),Order_Form!$B:$Q,3,FALSE)),"")</f>
        <v/>
      </c>
      <c r="E441" s="35" t="str">
        <f>IF(ISNUMBER(SMALL(Order_Form!$C:$C,1+($C441))),(VLOOKUP(SMALL(Order_Form!$C:$C,1+($C441)),Order_Form!$B:$Q,4,FALSE)),"")</f>
        <v/>
      </c>
      <c r="F441" s="35" t="str">
        <f>IF(ISNUMBER(SMALL(Order_Form!$C:$C,1+($C441))),(VLOOKUP(SMALL(Order_Form!$C:$C,1+($C441)),Order_Form!$B:$Q,5,FALSE)),"")</f>
        <v/>
      </c>
      <c r="G441" s="35" t="str">
        <f>IF(ISNUMBER(SMALL(Order_Form!$C:$C,1+($C441))),(VLOOKUP(SMALL(Order_Form!$C:$C,1+($C441)),Order_Form!$B:$Q,6,FALSE)),"")</f>
        <v/>
      </c>
      <c r="H441" s="32" t="str">
        <f>IF(ISNUMBER(SMALL(Order_Form!$C:$C,1+($C441))),(VLOOKUP(SMALL(Order_Form!$C:$C,1+($C441)),Order_Form!$B:$Q,7,FALSE)),"")</f>
        <v/>
      </c>
      <c r="I441" s="15"/>
      <c r="J441" s="15"/>
      <c r="K441" s="35" t="str">
        <f>IF(ISNUMBER(SMALL(Order_Form!$C:$C,1+($C441))),(VLOOKUP(SMALL(Order_Form!$C:$C,1+($C441)),Order_Form!$B:$Q,8,FALSE)),"")</f>
        <v/>
      </c>
      <c r="L441" s="35" t="str">
        <f>IF(ISNUMBER(SMALL(Order_Form!$C:$C,1+($C441))),(VLOOKUP(SMALL(Order_Form!$C:$C,1+($C441)),Order_Form!$B:$Q,9,FALSE)),"")</f>
        <v/>
      </c>
      <c r="M441" s="35" t="str">
        <f>IF(ISNUMBER(SMALL(Order_Form!$C:$C,1+($C441))),(VLOOKUP(SMALL(Order_Form!$C:$C,1+($C441)),Order_Form!$B:$Q,10,FALSE)),"")</f>
        <v/>
      </c>
      <c r="N441" s="35" t="str">
        <f>IF(ISNUMBER(SMALL(Order_Form!$C:$C,1+($C441))),(VLOOKUP(SMALL(Order_Form!$C:$C,1+($C441)),Order_Form!$B:$Q,11,FALSE)),"")</f>
        <v/>
      </c>
      <c r="O441" s="35" t="str">
        <f>IF(ISNUMBER(SMALL(Order_Form!$C:$C,1+($C441))),(VLOOKUP(SMALL(Order_Form!$C:$C,1+($C441)),Order_Form!$B:$Q,12,FALSE)),"")</f>
        <v/>
      </c>
      <c r="P441" s="35" t="str">
        <f>IF(ISNUMBER(SMALL(Order_Form!$C:$C,1+($C441))),(VLOOKUP(SMALL(Order_Form!$C:$C,1+($C441)),Order_Form!$B:$Q,13,FALSE)),"")</f>
        <v/>
      </c>
      <c r="Q441" s="35" t="str">
        <f>IF(ISNUMBER(SMALL(Order_Form!$C:$C,1+($C441))),(VLOOKUP(SMALL(Order_Form!$C:$C,1+($C441)),Order_Form!$B:$Q,14,FALSE)),"")</f>
        <v/>
      </c>
      <c r="R441" s="35" t="str">
        <f>IF(ISNUMBER(SMALL(Order_Form!$C:$C,1+($C441))),(VLOOKUP(SMALL(Order_Form!$C:$C,1+($C441)),Order_Form!$B:$Q,15,FALSE)),"")</f>
        <v/>
      </c>
      <c r="U441" s="14">
        <f t="shared" si="18"/>
        <v>0</v>
      </c>
      <c r="V441" s="14">
        <f t="shared" si="19"/>
        <v>0</v>
      </c>
      <c r="W441" s="14">
        <f t="shared" si="20"/>
        <v>0</v>
      </c>
    </row>
    <row r="442" spans="3:23" ht="22.9" customHeight="1" x14ac:dyDescent="0.2">
      <c r="C442" s="14">
        <v>424</v>
      </c>
      <c r="D442" s="15" t="str">
        <f>IF(ISNUMBER(SMALL(Order_Form!$C:$C,1+($C442))),(VLOOKUP(SMALL(Order_Form!$C:$C,1+($C442)),Order_Form!$B:$Q,3,FALSE)),"")</f>
        <v/>
      </c>
      <c r="E442" s="35" t="str">
        <f>IF(ISNUMBER(SMALL(Order_Form!$C:$C,1+($C442))),(VLOOKUP(SMALL(Order_Form!$C:$C,1+($C442)),Order_Form!$B:$Q,4,FALSE)),"")</f>
        <v/>
      </c>
      <c r="F442" s="35" t="str">
        <f>IF(ISNUMBER(SMALL(Order_Form!$C:$C,1+($C442))),(VLOOKUP(SMALL(Order_Form!$C:$C,1+($C442)),Order_Form!$B:$Q,5,FALSE)),"")</f>
        <v/>
      </c>
      <c r="G442" s="35" t="str">
        <f>IF(ISNUMBER(SMALL(Order_Form!$C:$C,1+($C442))),(VLOOKUP(SMALL(Order_Form!$C:$C,1+($C442)),Order_Form!$B:$Q,6,FALSE)),"")</f>
        <v/>
      </c>
      <c r="H442" s="32" t="str">
        <f>IF(ISNUMBER(SMALL(Order_Form!$C:$C,1+($C442))),(VLOOKUP(SMALL(Order_Form!$C:$C,1+($C442)),Order_Form!$B:$Q,7,FALSE)),"")</f>
        <v/>
      </c>
      <c r="I442" s="15"/>
      <c r="J442" s="15"/>
      <c r="K442" s="35" t="str">
        <f>IF(ISNUMBER(SMALL(Order_Form!$C:$C,1+($C442))),(VLOOKUP(SMALL(Order_Form!$C:$C,1+($C442)),Order_Form!$B:$Q,8,FALSE)),"")</f>
        <v/>
      </c>
      <c r="L442" s="35" t="str">
        <f>IF(ISNUMBER(SMALL(Order_Form!$C:$C,1+($C442))),(VLOOKUP(SMALL(Order_Form!$C:$C,1+($C442)),Order_Form!$B:$Q,9,FALSE)),"")</f>
        <v/>
      </c>
      <c r="M442" s="35" t="str">
        <f>IF(ISNUMBER(SMALL(Order_Form!$C:$C,1+($C442))),(VLOOKUP(SMALL(Order_Form!$C:$C,1+($C442)),Order_Form!$B:$Q,10,FALSE)),"")</f>
        <v/>
      </c>
      <c r="N442" s="35" t="str">
        <f>IF(ISNUMBER(SMALL(Order_Form!$C:$C,1+($C442))),(VLOOKUP(SMALL(Order_Form!$C:$C,1+($C442)),Order_Form!$B:$Q,11,FALSE)),"")</f>
        <v/>
      </c>
      <c r="O442" s="35" t="str">
        <f>IF(ISNUMBER(SMALL(Order_Form!$C:$C,1+($C442))),(VLOOKUP(SMALL(Order_Form!$C:$C,1+($C442)),Order_Form!$B:$Q,12,FALSE)),"")</f>
        <v/>
      </c>
      <c r="P442" s="35" t="str">
        <f>IF(ISNUMBER(SMALL(Order_Form!$C:$C,1+($C442))),(VLOOKUP(SMALL(Order_Form!$C:$C,1+($C442)),Order_Form!$B:$Q,13,FALSE)),"")</f>
        <v/>
      </c>
      <c r="Q442" s="35" t="str">
        <f>IF(ISNUMBER(SMALL(Order_Form!$C:$C,1+($C442))),(VLOOKUP(SMALL(Order_Form!$C:$C,1+($C442)),Order_Form!$B:$Q,14,FALSE)),"")</f>
        <v/>
      </c>
      <c r="R442" s="35" t="str">
        <f>IF(ISNUMBER(SMALL(Order_Form!$C:$C,1+($C442))),(VLOOKUP(SMALL(Order_Form!$C:$C,1+($C442)),Order_Form!$B:$Q,15,FALSE)),"")</f>
        <v/>
      </c>
      <c r="U442" s="14">
        <f t="shared" si="18"/>
        <v>0</v>
      </c>
      <c r="V442" s="14">
        <f t="shared" si="19"/>
        <v>0</v>
      </c>
      <c r="W442" s="14">
        <f t="shared" si="20"/>
        <v>0</v>
      </c>
    </row>
    <row r="443" spans="3:23" ht="22.9" customHeight="1" x14ac:dyDescent="0.2">
      <c r="C443" s="14">
        <v>425</v>
      </c>
      <c r="D443" s="15" t="str">
        <f>IF(ISNUMBER(SMALL(Order_Form!$C:$C,1+($C443))),(VLOOKUP(SMALL(Order_Form!$C:$C,1+($C443)),Order_Form!$B:$Q,3,FALSE)),"")</f>
        <v/>
      </c>
      <c r="E443" s="35" t="str">
        <f>IF(ISNUMBER(SMALL(Order_Form!$C:$C,1+($C443))),(VLOOKUP(SMALL(Order_Form!$C:$C,1+($C443)),Order_Form!$B:$Q,4,FALSE)),"")</f>
        <v/>
      </c>
      <c r="F443" s="35" t="str">
        <f>IF(ISNUMBER(SMALL(Order_Form!$C:$C,1+($C443))),(VLOOKUP(SMALL(Order_Form!$C:$C,1+($C443)),Order_Form!$B:$Q,5,FALSE)),"")</f>
        <v/>
      </c>
      <c r="G443" s="35" t="str">
        <f>IF(ISNUMBER(SMALL(Order_Form!$C:$C,1+($C443))),(VLOOKUP(SMALL(Order_Form!$C:$C,1+($C443)),Order_Form!$B:$Q,6,FALSE)),"")</f>
        <v/>
      </c>
      <c r="H443" s="32" t="str">
        <f>IF(ISNUMBER(SMALL(Order_Form!$C:$C,1+($C443))),(VLOOKUP(SMALL(Order_Form!$C:$C,1+($C443)),Order_Form!$B:$Q,7,FALSE)),"")</f>
        <v/>
      </c>
      <c r="I443" s="15"/>
      <c r="J443" s="15"/>
      <c r="K443" s="35" t="str">
        <f>IF(ISNUMBER(SMALL(Order_Form!$C:$C,1+($C443))),(VLOOKUP(SMALL(Order_Form!$C:$C,1+($C443)),Order_Form!$B:$Q,8,FALSE)),"")</f>
        <v/>
      </c>
      <c r="L443" s="35" t="str">
        <f>IF(ISNUMBER(SMALL(Order_Form!$C:$C,1+($C443))),(VLOOKUP(SMALL(Order_Form!$C:$C,1+($C443)),Order_Form!$B:$Q,9,FALSE)),"")</f>
        <v/>
      </c>
      <c r="M443" s="35" t="str">
        <f>IF(ISNUMBER(SMALL(Order_Form!$C:$C,1+($C443))),(VLOOKUP(SMALL(Order_Form!$C:$C,1+($C443)),Order_Form!$B:$Q,10,FALSE)),"")</f>
        <v/>
      </c>
      <c r="N443" s="35" t="str">
        <f>IF(ISNUMBER(SMALL(Order_Form!$C:$C,1+($C443))),(VLOOKUP(SMALL(Order_Form!$C:$C,1+($C443)),Order_Form!$B:$Q,11,FALSE)),"")</f>
        <v/>
      </c>
      <c r="O443" s="35" t="str">
        <f>IF(ISNUMBER(SMALL(Order_Form!$C:$C,1+($C443))),(VLOOKUP(SMALL(Order_Form!$C:$C,1+($C443)),Order_Form!$B:$Q,12,FALSE)),"")</f>
        <v/>
      </c>
      <c r="P443" s="35" t="str">
        <f>IF(ISNUMBER(SMALL(Order_Form!$C:$C,1+($C443))),(VLOOKUP(SMALL(Order_Form!$C:$C,1+($C443)),Order_Form!$B:$Q,13,FALSE)),"")</f>
        <v/>
      </c>
      <c r="Q443" s="35" t="str">
        <f>IF(ISNUMBER(SMALL(Order_Form!$C:$C,1+($C443))),(VLOOKUP(SMALL(Order_Form!$C:$C,1+($C443)),Order_Form!$B:$Q,14,FALSE)),"")</f>
        <v/>
      </c>
      <c r="R443" s="35" t="str">
        <f>IF(ISNUMBER(SMALL(Order_Form!$C:$C,1+($C443))),(VLOOKUP(SMALL(Order_Form!$C:$C,1+($C443)),Order_Form!$B:$Q,15,FALSE)),"")</f>
        <v/>
      </c>
      <c r="U443" s="14">
        <f t="shared" si="18"/>
        <v>0</v>
      </c>
      <c r="V443" s="14">
        <f t="shared" si="19"/>
        <v>0</v>
      </c>
      <c r="W443" s="14">
        <f t="shared" si="20"/>
        <v>0</v>
      </c>
    </row>
    <row r="444" spans="3:23" ht="22.9" customHeight="1" x14ac:dyDescent="0.2">
      <c r="C444" s="14">
        <v>426</v>
      </c>
      <c r="D444" s="15" t="str">
        <f>IF(ISNUMBER(SMALL(Order_Form!$C:$C,1+($C444))),(VLOOKUP(SMALL(Order_Form!$C:$C,1+($C444)),Order_Form!$B:$Q,3,FALSE)),"")</f>
        <v/>
      </c>
      <c r="E444" s="35" t="str">
        <f>IF(ISNUMBER(SMALL(Order_Form!$C:$C,1+($C444))),(VLOOKUP(SMALL(Order_Form!$C:$C,1+($C444)),Order_Form!$B:$Q,4,FALSE)),"")</f>
        <v/>
      </c>
      <c r="F444" s="35" t="str">
        <f>IF(ISNUMBER(SMALL(Order_Form!$C:$C,1+($C444))),(VLOOKUP(SMALL(Order_Form!$C:$C,1+($C444)),Order_Form!$B:$Q,5,FALSE)),"")</f>
        <v/>
      </c>
      <c r="G444" s="35" t="str">
        <f>IF(ISNUMBER(SMALL(Order_Form!$C:$C,1+($C444))),(VLOOKUP(SMALL(Order_Form!$C:$C,1+($C444)),Order_Form!$B:$Q,6,FALSE)),"")</f>
        <v/>
      </c>
      <c r="H444" s="32" t="str">
        <f>IF(ISNUMBER(SMALL(Order_Form!$C:$C,1+($C444))),(VLOOKUP(SMALL(Order_Form!$C:$C,1+($C444)),Order_Form!$B:$Q,7,FALSE)),"")</f>
        <v/>
      </c>
      <c r="I444" s="15"/>
      <c r="J444" s="15"/>
      <c r="K444" s="35" t="str">
        <f>IF(ISNUMBER(SMALL(Order_Form!$C:$C,1+($C444))),(VLOOKUP(SMALL(Order_Form!$C:$C,1+($C444)),Order_Form!$B:$Q,8,FALSE)),"")</f>
        <v/>
      </c>
      <c r="L444" s="35" t="str">
        <f>IF(ISNUMBER(SMALL(Order_Form!$C:$C,1+($C444))),(VLOOKUP(SMALL(Order_Form!$C:$C,1+($C444)),Order_Form!$B:$Q,9,FALSE)),"")</f>
        <v/>
      </c>
      <c r="M444" s="35" t="str">
        <f>IF(ISNUMBER(SMALL(Order_Form!$C:$C,1+($C444))),(VLOOKUP(SMALL(Order_Form!$C:$C,1+($C444)),Order_Form!$B:$Q,10,FALSE)),"")</f>
        <v/>
      </c>
      <c r="N444" s="35" t="str">
        <f>IF(ISNUMBER(SMALL(Order_Form!$C:$C,1+($C444))),(VLOOKUP(SMALL(Order_Form!$C:$C,1+($C444)),Order_Form!$B:$Q,11,FALSE)),"")</f>
        <v/>
      </c>
      <c r="O444" s="35" t="str">
        <f>IF(ISNUMBER(SMALL(Order_Form!$C:$C,1+($C444))),(VLOOKUP(SMALL(Order_Form!$C:$C,1+($C444)),Order_Form!$B:$Q,12,FALSE)),"")</f>
        <v/>
      </c>
      <c r="P444" s="35" t="str">
        <f>IF(ISNUMBER(SMALL(Order_Form!$C:$C,1+($C444))),(VLOOKUP(SMALL(Order_Form!$C:$C,1+($C444)),Order_Form!$B:$Q,13,FALSE)),"")</f>
        <v/>
      </c>
      <c r="Q444" s="35" t="str">
        <f>IF(ISNUMBER(SMALL(Order_Form!$C:$C,1+($C444))),(VLOOKUP(SMALL(Order_Form!$C:$C,1+($C444)),Order_Form!$B:$Q,14,FALSE)),"")</f>
        <v/>
      </c>
      <c r="R444" s="35" t="str">
        <f>IF(ISNUMBER(SMALL(Order_Form!$C:$C,1+($C444))),(VLOOKUP(SMALL(Order_Form!$C:$C,1+($C444)),Order_Form!$B:$Q,15,FALSE)),"")</f>
        <v/>
      </c>
      <c r="U444" s="14">
        <f t="shared" si="18"/>
        <v>0</v>
      </c>
      <c r="V444" s="14">
        <f t="shared" si="19"/>
        <v>0</v>
      </c>
      <c r="W444" s="14">
        <f t="shared" si="20"/>
        <v>0</v>
      </c>
    </row>
    <row r="445" spans="3:23" ht="22.9" customHeight="1" x14ac:dyDescent="0.2">
      <c r="C445" s="14">
        <v>427</v>
      </c>
      <c r="D445" s="15" t="str">
        <f>IF(ISNUMBER(SMALL(Order_Form!$C:$C,1+($C445))),(VLOOKUP(SMALL(Order_Form!$C:$C,1+($C445)),Order_Form!$B:$Q,3,FALSE)),"")</f>
        <v/>
      </c>
      <c r="E445" s="35" t="str">
        <f>IF(ISNUMBER(SMALL(Order_Form!$C:$C,1+($C445))),(VLOOKUP(SMALL(Order_Form!$C:$C,1+($C445)),Order_Form!$B:$Q,4,FALSE)),"")</f>
        <v/>
      </c>
      <c r="F445" s="35" t="str">
        <f>IF(ISNUMBER(SMALL(Order_Form!$C:$C,1+($C445))),(VLOOKUP(SMALL(Order_Form!$C:$C,1+($C445)),Order_Form!$B:$Q,5,FALSE)),"")</f>
        <v/>
      </c>
      <c r="G445" s="35" t="str">
        <f>IF(ISNUMBER(SMALL(Order_Form!$C:$C,1+($C445))),(VLOOKUP(SMALL(Order_Form!$C:$C,1+($C445)),Order_Form!$B:$Q,6,FALSE)),"")</f>
        <v/>
      </c>
      <c r="H445" s="32" t="str">
        <f>IF(ISNUMBER(SMALL(Order_Form!$C:$C,1+($C445))),(VLOOKUP(SMALL(Order_Form!$C:$C,1+($C445)),Order_Form!$B:$Q,7,FALSE)),"")</f>
        <v/>
      </c>
      <c r="I445" s="15"/>
      <c r="J445" s="15"/>
      <c r="K445" s="35" t="str">
        <f>IF(ISNUMBER(SMALL(Order_Form!$C:$C,1+($C445))),(VLOOKUP(SMALL(Order_Form!$C:$C,1+($C445)),Order_Form!$B:$Q,8,FALSE)),"")</f>
        <v/>
      </c>
      <c r="L445" s="35" t="str">
        <f>IF(ISNUMBER(SMALL(Order_Form!$C:$C,1+($C445))),(VLOOKUP(SMALL(Order_Form!$C:$C,1+($C445)),Order_Form!$B:$Q,9,FALSE)),"")</f>
        <v/>
      </c>
      <c r="M445" s="35" t="str">
        <f>IF(ISNUMBER(SMALL(Order_Form!$C:$C,1+($C445))),(VLOOKUP(SMALL(Order_Form!$C:$C,1+($C445)),Order_Form!$B:$Q,10,FALSE)),"")</f>
        <v/>
      </c>
      <c r="N445" s="35" t="str">
        <f>IF(ISNUMBER(SMALL(Order_Form!$C:$C,1+($C445))),(VLOOKUP(SMALL(Order_Form!$C:$C,1+($C445)),Order_Form!$B:$Q,11,FALSE)),"")</f>
        <v/>
      </c>
      <c r="O445" s="35" t="str">
        <f>IF(ISNUMBER(SMALL(Order_Form!$C:$C,1+($C445))),(VLOOKUP(SMALL(Order_Form!$C:$C,1+($C445)),Order_Form!$B:$Q,12,FALSE)),"")</f>
        <v/>
      </c>
      <c r="P445" s="35" t="str">
        <f>IF(ISNUMBER(SMALL(Order_Form!$C:$C,1+($C445))),(VLOOKUP(SMALL(Order_Form!$C:$C,1+($C445)),Order_Form!$B:$Q,13,FALSE)),"")</f>
        <v/>
      </c>
      <c r="Q445" s="35" t="str">
        <f>IF(ISNUMBER(SMALL(Order_Form!$C:$C,1+($C445))),(VLOOKUP(SMALL(Order_Form!$C:$C,1+($C445)),Order_Form!$B:$Q,14,FALSE)),"")</f>
        <v/>
      </c>
      <c r="R445" s="35" t="str">
        <f>IF(ISNUMBER(SMALL(Order_Form!$C:$C,1+($C445))),(VLOOKUP(SMALL(Order_Form!$C:$C,1+($C445)),Order_Form!$B:$Q,15,FALSE)),"")</f>
        <v/>
      </c>
      <c r="U445" s="14">
        <f t="shared" si="18"/>
        <v>0</v>
      </c>
      <c r="V445" s="14">
        <f t="shared" si="19"/>
        <v>0</v>
      </c>
      <c r="W445" s="14">
        <f t="shared" si="20"/>
        <v>0</v>
      </c>
    </row>
    <row r="446" spans="3:23" ht="22.9" customHeight="1" x14ac:dyDescent="0.2">
      <c r="C446" s="14">
        <v>428</v>
      </c>
      <c r="D446" s="15" t="str">
        <f>IF(ISNUMBER(SMALL(Order_Form!$C:$C,1+($C446))),(VLOOKUP(SMALL(Order_Form!$C:$C,1+($C446)),Order_Form!$B:$Q,3,FALSE)),"")</f>
        <v/>
      </c>
      <c r="E446" s="35" t="str">
        <f>IF(ISNUMBER(SMALL(Order_Form!$C:$C,1+($C446))),(VLOOKUP(SMALL(Order_Form!$C:$C,1+($C446)),Order_Form!$B:$Q,4,FALSE)),"")</f>
        <v/>
      </c>
      <c r="F446" s="35" t="str">
        <f>IF(ISNUMBER(SMALL(Order_Form!$C:$C,1+($C446))),(VLOOKUP(SMALL(Order_Form!$C:$C,1+($C446)),Order_Form!$B:$Q,5,FALSE)),"")</f>
        <v/>
      </c>
      <c r="G446" s="35" t="str">
        <f>IF(ISNUMBER(SMALL(Order_Form!$C:$C,1+($C446))),(VLOOKUP(SMALL(Order_Form!$C:$C,1+($C446)),Order_Form!$B:$Q,6,FALSE)),"")</f>
        <v/>
      </c>
      <c r="H446" s="32" t="str">
        <f>IF(ISNUMBER(SMALL(Order_Form!$C:$C,1+($C446))),(VLOOKUP(SMALL(Order_Form!$C:$C,1+($C446)),Order_Form!$B:$Q,7,FALSE)),"")</f>
        <v/>
      </c>
      <c r="I446" s="15"/>
      <c r="J446" s="15"/>
      <c r="K446" s="35" t="str">
        <f>IF(ISNUMBER(SMALL(Order_Form!$C:$C,1+($C446))),(VLOOKUP(SMALL(Order_Form!$C:$C,1+($C446)),Order_Form!$B:$Q,8,FALSE)),"")</f>
        <v/>
      </c>
      <c r="L446" s="35" t="str">
        <f>IF(ISNUMBER(SMALL(Order_Form!$C:$C,1+($C446))),(VLOOKUP(SMALL(Order_Form!$C:$C,1+($C446)),Order_Form!$B:$Q,9,FALSE)),"")</f>
        <v/>
      </c>
      <c r="M446" s="35" t="str">
        <f>IF(ISNUMBER(SMALL(Order_Form!$C:$C,1+($C446))),(VLOOKUP(SMALL(Order_Form!$C:$C,1+($C446)),Order_Form!$B:$Q,10,FALSE)),"")</f>
        <v/>
      </c>
      <c r="N446" s="35" t="str">
        <f>IF(ISNUMBER(SMALL(Order_Form!$C:$C,1+($C446))),(VLOOKUP(SMALL(Order_Form!$C:$C,1+($C446)),Order_Form!$B:$Q,11,FALSE)),"")</f>
        <v/>
      </c>
      <c r="O446" s="35" t="str">
        <f>IF(ISNUMBER(SMALL(Order_Form!$C:$C,1+($C446))),(VLOOKUP(SMALL(Order_Form!$C:$C,1+($C446)),Order_Form!$B:$Q,12,FALSE)),"")</f>
        <v/>
      </c>
      <c r="P446" s="35" t="str">
        <f>IF(ISNUMBER(SMALL(Order_Form!$C:$C,1+($C446))),(VLOOKUP(SMALL(Order_Form!$C:$C,1+($C446)),Order_Form!$B:$Q,13,FALSE)),"")</f>
        <v/>
      </c>
      <c r="Q446" s="35" t="str">
        <f>IF(ISNUMBER(SMALL(Order_Form!$C:$C,1+($C446))),(VLOOKUP(SMALL(Order_Form!$C:$C,1+($C446)),Order_Form!$B:$Q,14,FALSE)),"")</f>
        <v/>
      </c>
      <c r="R446" s="35" t="str">
        <f>IF(ISNUMBER(SMALL(Order_Form!$C:$C,1+($C446))),(VLOOKUP(SMALL(Order_Form!$C:$C,1+($C446)),Order_Form!$B:$Q,15,FALSE)),"")</f>
        <v/>
      </c>
      <c r="U446" s="14">
        <f t="shared" si="18"/>
        <v>0</v>
      </c>
      <c r="V446" s="14">
        <f t="shared" si="19"/>
        <v>0</v>
      </c>
      <c r="W446" s="14">
        <f t="shared" si="20"/>
        <v>0</v>
      </c>
    </row>
    <row r="447" spans="3:23" ht="22.9" customHeight="1" x14ac:dyDescent="0.2">
      <c r="C447" s="14">
        <v>429</v>
      </c>
      <c r="D447" s="15" t="str">
        <f>IF(ISNUMBER(SMALL(Order_Form!$C:$C,1+($C447))),(VLOOKUP(SMALL(Order_Form!$C:$C,1+($C447)),Order_Form!$B:$Q,3,FALSE)),"")</f>
        <v/>
      </c>
      <c r="E447" s="35" t="str">
        <f>IF(ISNUMBER(SMALL(Order_Form!$C:$C,1+($C447))),(VLOOKUP(SMALL(Order_Form!$C:$C,1+($C447)),Order_Form!$B:$Q,4,FALSE)),"")</f>
        <v/>
      </c>
      <c r="F447" s="35" t="str">
        <f>IF(ISNUMBER(SMALL(Order_Form!$C:$C,1+($C447))),(VLOOKUP(SMALL(Order_Form!$C:$C,1+($C447)),Order_Form!$B:$Q,5,FALSE)),"")</f>
        <v/>
      </c>
      <c r="G447" s="35" t="str">
        <f>IF(ISNUMBER(SMALL(Order_Form!$C:$C,1+($C447))),(VLOOKUP(SMALL(Order_Form!$C:$C,1+($C447)),Order_Form!$B:$Q,6,FALSE)),"")</f>
        <v/>
      </c>
      <c r="H447" s="32" t="str">
        <f>IF(ISNUMBER(SMALL(Order_Form!$C:$C,1+($C447))),(VLOOKUP(SMALL(Order_Form!$C:$C,1+($C447)),Order_Form!$B:$Q,7,FALSE)),"")</f>
        <v/>
      </c>
      <c r="I447" s="15"/>
      <c r="J447" s="15"/>
      <c r="K447" s="35" t="str">
        <f>IF(ISNUMBER(SMALL(Order_Form!$C:$C,1+($C447))),(VLOOKUP(SMALL(Order_Form!$C:$C,1+($C447)),Order_Form!$B:$Q,8,FALSE)),"")</f>
        <v/>
      </c>
      <c r="L447" s="35" t="str">
        <f>IF(ISNUMBER(SMALL(Order_Form!$C:$C,1+($C447))),(VLOOKUP(SMALL(Order_Form!$C:$C,1+($C447)),Order_Form!$B:$Q,9,FALSE)),"")</f>
        <v/>
      </c>
      <c r="M447" s="35" t="str">
        <f>IF(ISNUMBER(SMALL(Order_Form!$C:$C,1+($C447))),(VLOOKUP(SMALL(Order_Form!$C:$C,1+($C447)),Order_Form!$B:$Q,10,FALSE)),"")</f>
        <v/>
      </c>
      <c r="N447" s="35" t="str">
        <f>IF(ISNUMBER(SMALL(Order_Form!$C:$C,1+($C447))),(VLOOKUP(SMALL(Order_Form!$C:$C,1+($C447)),Order_Form!$B:$Q,11,FALSE)),"")</f>
        <v/>
      </c>
      <c r="O447" s="35" t="str">
        <f>IF(ISNUMBER(SMALL(Order_Form!$C:$C,1+($C447))),(VLOOKUP(SMALL(Order_Form!$C:$C,1+($C447)),Order_Form!$B:$Q,12,FALSE)),"")</f>
        <v/>
      </c>
      <c r="P447" s="35" t="str">
        <f>IF(ISNUMBER(SMALL(Order_Form!$C:$C,1+($C447))),(VLOOKUP(SMALL(Order_Form!$C:$C,1+($C447)),Order_Form!$B:$Q,13,FALSE)),"")</f>
        <v/>
      </c>
      <c r="Q447" s="35" t="str">
        <f>IF(ISNUMBER(SMALL(Order_Form!$C:$C,1+($C447))),(VLOOKUP(SMALL(Order_Form!$C:$C,1+($C447)),Order_Form!$B:$Q,14,FALSE)),"")</f>
        <v/>
      </c>
      <c r="R447" s="35" t="str">
        <f>IF(ISNUMBER(SMALL(Order_Form!$C:$C,1+($C447))),(VLOOKUP(SMALL(Order_Form!$C:$C,1+($C447)),Order_Form!$B:$Q,15,FALSE)),"")</f>
        <v/>
      </c>
      <c r="U447" s="14">
        <f t="shared" si="18"/>
        <v>0</v>
      </c>
      <c r="V447" s="14">
        <f t="shared" si="19"/>
        <v>0</v>
      </c>
      <c r="W447" s="14">
        <f t="shared" si="20"/>
        <v>0</v>
      </c>
    </row>
    <row r="448" spans="3:23" ht="22.9" customHeight="1" x14ac:dyDescent="0.2">
      <c r="C448" s="14">
        <v>430</v>
      </c>
      <c r="D448" s="15" t="str">
        <f>IF(ISNUMBER(SMALL(Order_Form!$C:$C,1+($C448))),(VLOOKUP(SMALL(Order_Form!$C:$C,1+($C448)),Order_Form!$B:$Q,3,FALSE)),"")</f>
        <v/>
      </c>
      <c r="E448" s="35" t="str">
        <f>IF(ISNUMBER(SMALL(Order_Form!$C:$C,1+($C448))),(VLOOKUP(SMALL(Order_Form!$C:$C,1+($C448)),Order_Form!$B:$Q,4,FALSE)),"")</f>
        <v/>
      </c>
      <c r="F448" s="35" t="str">
        <f>IF(ISNUMBER(SMALL(Order_Form!$C:$C,1+($C448))),(VLOOKUP(SMALL(Order_Form!$C:$C,1+($C448)),Order_Form!$B:$Q,5,FALSE)),"")</f>
        <v/>
      </c>
      <c r="G448" s="35" t="str">
        <f>IF(ISNUMBER(SMALL(Order_Form!$C:$C,1+($C448))),(VLOOKUP(SMALL(Order_Form!$C:$C,1+($C448)),Order_Form!$B:$Q,6,FALSE)),"")</f>
        <v/>
      </c>
      <c r="H448" s="32" t="str">
        <f>IF(ISNUMBER(SMALL(Order_Form!$C:$C,1+($C448))),(VLOOKUP(SMALL(Order_Form!$C:$C,1+($C448)),Order_Form!$B:$Q,7,FALSE)),"")</f>
        <v/>
      </c>
      <c r="I448" s="15"/>
      <c r="J448" s="15"/>
      <c r="K448" s="35" t="str">
        <f>IF(ISNUMBER(SMALL(Order_Form!$C:$C,1+($C448))),(VLOOKUP(SMALL(Order_Form!$C:$C,1+($C448)),Order_Form!$B:$Q,8,FALSE)),"")</f>
        <v/>
      </c>
      <c r="L448" s="35" t="str">
        <f>IF(ISNUMBER(SMALL(Order_Form!$C:$C,1+($C448))),(VLOOKUP(SMALL(Order_Form!$C:$C,1+($C448)),Order_Form!$B:$Q,9,FALSE)),"")</f>
        <v/>
      </c>
      <c r="M448" s="35" t="str">
        <f>IF(ISNUMBER(SMALL(Order_Form!$C:$C,1+($C448))),(VLOOKUP(SMALL(Order_Form!$C:$C,1+($C448)),Order_Form!$B:$Q,10,FALSE)),"")</f>
        <v/>
      </c>
      <c r="N448" s="35" t="str">
        <f>IF(ISNUMBER(SMALL(Order_Form!$C:$C,1+($C448))),(VLOOKUP(SMALL(Order_Form!$C:$C,1+($C448)),Order_Form!$B:$Q,11,FALSE)),"")</f>
        <v/>
      </c>
      <c r="O448" s="35" t="str">
        <f>IF(ISNUMBER(SMALL(Order_Form!$C:$C,1+($C448))),(VLOOKUP(SMALL(Order_Form!$C:$C,1+($C448)),Order_Form!$B:$Q,12,FALSE)),"")</f>
        <v/>
      </c>
      <c r="P448" s="35" t="str">
        <f>IF(ISNUMBER(SMALL(Order_Form!$C:$C,1+($C448))),(VLOOKUP(SMALL(Order_Form!$C:$C,1+($C448)),Order_Form!$B:$Q,13,FALSE)),"")</f>
        <v/>
      </c>
      <c r="Q448" s="35" t="str">
        <f>IF(ISNUMBER(SMALL(Order_Form!$C:$C,1+($C448))),(VLOOKUP(SMALL(Order_Form!$C:$C,1+($C448)),Order_Form!$B:$Q,14,FALSE)),"")</f>
        <v/>
      </c>
      <c r="R448" s="35" t="str">
        <f>IF(ISNUMBER(SMALL(Order_Form!$C:$C,1+($C448))),(VLOOKUP(SMALL(Order_Form!$C:$C,1+($C448)),Order_Form!$B:$Q,15,FALSE)),"")</f>
        <v/>
      </c>
      <c r="U448" s="14">
        <f t="shared" si="18"/>
        <v>0</v>
      </c>
      <c r="V448" s="14">
        <f t="shared" si="19"/>
        <v>0</v>
      </c>
      <c r="W448" s="14">
        <f t="shared" si="20"/>
        <v>0</v>
      </c>
    </row>
    <row r="449" spans="3:23" ht="22.9" customHeight="1" x14ac:dyDescent="0.2">
      <c r="C449" s="14">
        <v>431</v>
      </c>
      <c r="D449" s="15" t="str">
        <f>IF(ISNUMBER(SMALL(Order_Form!$C:$C,1+($C449))),(VLOOKUP(SMALL(Order_Form!$C:$C,1+($C449)),Order_Form!$B:$Q,3,FALSE)),"")</f>
        <v/>
      </c>
      <c r="E449" s="35" t="str">
        <f>IF(ISNUMBER(SMALL(Order_Form!$C:$C,1+($C449))),(VLOOKUP(SMALL(Order_Form!$C:$C,1+($C449)),Order_Form!$B:$Q,4,FALSE)),"")</f>
        <v/>
      </c>
      <c r="F449" s="35" t="str">
        <f>IF(ISNUMBER(SMALL(Order_Form!$C:$C,1+($C449))),(VLOOKUP(SMALL(Order_Form!$C:$C,1+($C449)),Order_Form!$B:$Q,5,FALSE)),"")</f>
        <v/>
      </c>
      <c r="G449" s="35" t="str">
        <f>IF(ISNUMBER(SMALL(Order_Form!$C:$C,1+($C449))),(VLOOKUP(SMALL(Order_Form!$C:$C,1+($C449)),Order_Form!$B:$Q,6,FALSE)),"")</f>
        <v/>
      </c>
      <c r="H449" s="32" t="str">
        <f>IF(ISNUMBER(SMALL(Order_Form!$C:$C,1+($C449))),(VLOOKUP(SMALL(Order_Form!$C:$C,1+($C449)),Order_Form!$B:$Q,7,FALSE)),"")</f>
        <v/>
      </c>
      <c r="I449" s="15"/>
      <c r="J449" s="15"/>
      <c r="K449" s="35" t="str">
        <f>IF(ISNUMBER(SMALL(Order_Form!$C:$C,1+($C449))),(VLOOKUP(SMALL(Order_Form!$C:$C,1+($C449)),Order_Form!$B:$Q,8,FALSE)),"")</f>
        <v/>
      </c>
      <c r="L449" s="35" t="str">
        <f>IF(ISNUMBER(SMALL(Order_Form!$C:$C,1+($C449))),(VLOOKUP(SMALL(Order_Form!$C:$C,1+($C449)),Order_Form!$B:$Q,9,FALSE)),"")</f>
        <v/>
      </c>
      <c r="M449" s="35" t="str">
        <f>IF(ISNUMBER(SMALL(Order_Form!$C:$C,1+($C449))),(VLOOKUP(SMALL(Order_Form!$C:$C,1+($C449)),Order_Form!$B:$Q,10,FALSE)),"")</f>
        <v/>
      </c>
      <c r="N449" s="35" t="str">
        <f>IF(ISNUMBER(SMALL(Order_Form!$C:$C,1+($C449))),(VLOOKUP(SMALL(Order_Form!$C:$C,1+($C449)),Order_Form!$B:$Q,11,FALSE)),"")</f>
        <v/>
      </c>
      <c r="O449" s="35" t="str">
        <f>IF(ISNUMBER(SMALL(Order_Form!$C:$C,1+($C449))),(VLOOKUP(SMALL(Order_Form!$C:$C,1+($C449)),Order_Form!$B:$Q,12,FALSE)),"")</f>
        <v/>
      </c>
      <c r="P449" s="35" t="str">
        <f>IF(ISNUMBER(SMALL(Order_Form!$C:$C,1+($C449))),(VLOOKUP(SMALL(Order_Form!$C:$C,1+($C449)),Order_Form!$B:$Q,13,FALSE)),"")</f>
        <v/>
      </c>
      <c r="Q449" s="35" t="str">
        <f>IF(ISNUMBER(SMALL(Order_Form!$C:$C,1+($C449))),(VLOOKUP(SMALL(Order_Form!$C:$C,1+($C449)),Order_Form!$B:$Q,14,FALSE)),"")</f>
        <v/>
      </c>
      <c r="R449" s="35" t="str">
        <f>IF(ISNUMBER(SMALL(Order_Form!$C:$C,1+($C449))),(VLOOKUP(SMALL(Order_Form!$C:$C,1+($C449)),Order_Form!$B:$Q,15,FALSE)),"")</f>
        <v/>
      </c>
      <c r="U449" s="14">
        <f t="shared" si="18"/>
        <v>0</v>
      </c>
      <c r="V449" s="14">
        <f t="shared" si="19"/>
        <v>0</v>
      </c>
      <c r="W449" s="14">
        <f t="shared" si="20"/>
        <v>0</v>
      </c>
    </row>
    <row r="450" spans="3:23" ht="22.9" customHeight="1" x14ac:dyDescent="0.2">
      <c r="C450" s="14">
        <v>432</v>
      </c>
      <c r="D450" s="15" t="str">
        <f>IF(ISNUMBER(SMALL(Order_Form!$C:$C,1+($C450))),(VLOOKUP(SMALL(Order_Form!$C:$C,1+($C450)),Order_Form!$B:$Q,3,FALSE)),"")</f>
        <v/>
      </c>
      <c r="E450" s="35" t="str">
        <f>IF(ISNUMBER(SMALL(Order_Form!$C:$C,1+($C450))),(VLOOKUP(SMALL(Order_Form!$C:$C,1+($C450)),Order_Form!$B:$Q,4,FALSE)),"")</f>
        <v/>
      </c>
      <c r="F450" s="35" t="str">
        <f>IF(ISNUMBER(SMALL(Order_Form!$C:$C,1+($C450))),(VLOOKUP(SMALL(Order_Form!$C:$C,1+($C450)),Order_Form!$B:$Q,5,FALSE)),"")</f>
        <v/>
      </c>
      <c r="G450" s="35" t="str">
        <f>IF(ISNUMBER(SMALL(Order_Form!$C:$C,1+($C450))),(VLOOKUP(SMALL(Order_Form!$C:$C,1+($C450)),Order_Form!$B:$Q,6,FALSE)),"")</f>
        <v/>
      </c>
      <c r="H450" s="32" t="str">
        <f>IF(ISNUMBER(SMALL(Order_Form!$C:$C,1+($C450))),(VLOOKUP(SMALL(Order_Form!$C:$C,1+($C450)),Order_Form!$B:$Q,7,FALSE)),"")</f>
        <v/>
      </c>
      <c r="I450" s="15"/>
      <c r="J450" s="15"/>
      <c r="K450" s="35" t="str">
        <f>IF(ISNUMBER(SMALL(Order_Form!$C:$C,1+($C450))),(VLOOKUP(SMALL(Order_Form!$C:$C,1+($C450)),Order_Form!$B:$Q,8,FALSE)),"")</f>
        <v/>
      </c>
      <c r="L450" s="35" t="str">
        <f>IF(ISNUMBER(SMALL(Order_Form!$C:$C,1+($C450))),(VLOOKUP(SMALL(Order_Form!$C:$C,1+($C450)),Order_Form!$B:$Q,9,FALSE)),"")</f>
        <v/>
      </c>
      <c r="M450" s="35" t="str">
        <f>IF(ISNUMBER(SMALL(Order_Form!$C:$C,1+($C450))),(VLOOKUP(SMALL(Order_Form!$C:$C,1+($C450)),Order_Form!$B:$Q,10,FALSE)),"")</f>
        <v/>
      </c>
      <c r="N450" s="35" t="str">
        <f>IF(ISNUMBER(SMALL(Order_Form!$C:$C,1+($C450))),(VLOOKUP(SMALL(Order_Form!$C:$C,1+($C450)),Order_Form!$B:$Q,11,FALSE)),"")</f>
        <v/>
      </c>
      <c r="O450" s="35" t="str">
        <f>IF(ISNUMBER(SMALL(Order_Form!$C:$C,1+($C450))),(VLOOKUP(SMALL(Order_Form!$C:$C,1+($C450)),Order_Form!$B:$Q,12,FALSE)),"")</f>
        <v/>
      </c>
      <c r="P450" s="35" t="str">
        <f>IF(ISNUMBER(SMALL(Order_Form!$C:$C,1+($C450))),(VLOOKUP(SMALL(Order_Form!$C:$C,1+($C450)),Order_Form!$B:$Q,13,FALSE)),"")</f>
        <v/>
      </c>
      <c r="Q450" s="35" t="str">
        <f>IF(ISNUMBER(SMALL(Order_Form!$C:$C,1+($C450))),(VLOOKUP(SMALL(Order_Form!$C:$C,1+($C450)),Order_Form!$B:$Q,14,FALSE)),"")</f>
        <v/>
      </c>
      <c r="R450" s="35" t="str">
        <f>IF(ISNUMBER(SMALL(Order_Form!$C:$C,1+($C450))),(VLOOKUP(SMALL(Order_Form!$C:$C,1+($C450)),Order_Form!$B:$Q,15,FALSE)),"")</f>
        <v/>
      </c>
      <c r="U450" s="14">
        <f t="shared" si="18"/>
        <v>0</v>
      </c>
      <c r="V450" s="14">
        <f t="shared" si="19"/>
        <v>0</v>
      </c>
      <c r="W450" s="14">
        <f t="shared" si="20"/>
        <v>0</v>
      </c>
    </row>
    <row r="451" spans="3:23" ht="22.9" customHeight="1" x14ac:dyDescent="0.2">
      <c r="C451" s="14">
        <v>433</v>
      </c>
      <c r="D451" s="15" t="str">
        <f>IF(ISNUMBER(SMALL(Order_Form!$C:$C,1+($C451))),(VLOOKUP(SMALL(Order_Form!$C:$C,1+($C451)),Order_Form!$B:$Q,3,FALSE)),"")</f>
        <v/>
      </c>
      <c r="E451" s="35" t="str">
        <f>IF(ISNUMBER(SMALL(Order_Form!$C:$C,1+($C451))),(VLOOKUP(SMALL(Order_Form!$C:$C,1+($C451)),Order_Form!$B:$Q,4,FALSE)),"")</f>
        <v/>
      </c>
      <c r="F451" s="35" t="str">
        <f>IF(ISNUMBER(SMALL(Order_Form!$C:$C,1+($C451))),(VLOOKUP(SMALL(Order_Form!$C:$C,1+($C451)),Order_Form!$B:$Q,5,FALSE)),"")</f>
        <v/>
      </c>
      <c r="G451" s="35" t="str">
        <f>IF(ISNUMBER(SMALL(Order_Form!$C:$C,1+($C451))),(VLOOKUP(SMALL(Order_Form!$C:$C,1+($C451)),Order_Form!$B:$Q,6,FALSE)),"")</f>
        <v/>
      </c>
      <c r="H451" s="32" t="str">
        <f>IF(ISNUMBER(SMALL(Order_Form!$C:$C,1+($C451))),(VLOOKUP(SMALL(Order_Form!$C:$C,1+($C451)),Order_Form!$B:$Q,7,FALSE)),"")</f>
        <v/>
      </c>
      <c r="I451" s="15"/>
      <c r="J451" s="15"/>
      <c r="K451" s="35" t="str">
        <f>IF(ISNUMBER(SMALL(Order_Form!$C:$C,1+($C451))),(VLOOKUP(SMALL(Order_Form!$C:$C,1+($C451)),Order_Form!$B:$Q,8,FALSE)),"")</f>
        <v/>
      </c>
      <c r="L451" s="35" t="str">
        <f>IF(ISNUMBER(SMALL(Order_Form!$C:$C,1+($C451))),(VLOOKUP(SMALL(Order_Form!$C:$C,1+($C451)),Order_Form!$B:$Q,9,FALSE)),"")</f>
        <v/>
      </c>
      <c r="M451" s="35" t="str">
        <f>IF(ISNUMBER(SMALL(Order_Form!$C:$C,1+($C451))),(VLOOKUP(SMALL(Order_Form!$C:$C,1+($C451)),Order_Form!$B:$Q,10,FALSE)),"")</f>
        <v/>
      </c>
      <c r="N451" s="35" t="str">
        <f>IF(ISNUMBER(SMALL(Order_Form!$C:$C,1+($C451))),(VLOOKUP(SMALL(Order_Form!$C:$C,1+($C451)),Order_Form!$B:$Q,11,FALSE)),"")</f>
        <v/>
      </c>
      <c r="O451" s="35" t="str">
        <f>IF(ISNUMBER(SMALL(Order_Form!$C:$C,1+($C451))),(VLOOKUP(SMALL(Order_Form!$C:$C,1+($C451)),Order_Form!$B:$Q,12,FALSE)),"")</f>
        <v/>
      </c>
      <c r="P451" s="35" t="str">
        <f>IF(ISNUMBER(SMALL(Order_Form!$C:$C,1+($C451))),(VLOOKUP(SMALL(Order_Form!$C:$C,1+($C451)),Order_Form!$B:$Q,13,FALSE)),"")</f>
        <v/>
      </c>
      <c r="Q451" s="35" t="str">
        <f>IF(ISNUMBER(SMALL(Order_Form!$C:$C,1+($C451))),(VLOOKUP(SMALL(Order_Form!$C:$C,1+($C451)),Order_Form!$B:$Q,14,FALSE)),"")</f>
        <v/>
      </c>
      <c r="R451" s="35" t="str">
        <f>IF(ISNUMBER(SMALL(Order_Form!$C:$C,1+($C451))),(VLOOKUP(SMALL(Order_Form!$C:$C,1+($C451)),Order_Form!$B:$Q,15,FALSE)),"")</f>
        <v/>
      </c>
      <c r="U451" s="14">
        <f t="shared" si="18"/>
        <v>0</v>
      </c>
      <c r="V451" s="14">
        <f t="shared" si="19"/>
        <v>0</v>
      </c>
      <c r="W451" s="14">
        <f t="shared" si="20"/>
        <v>0</v>
      </c>
    </row>
    <row r="452" spans="3:23" ht="22.9" customHeight="1" x14ac:dyDescent="0.2">
      <c r="C452" s="14">
        <v>434</v>
      </c>
      <c r="D452" s="15" t="str">
        <f>IF(ISNUMBER(SMALL(Order_Form!$C:$C,1+($C452))),(VLOOKUP(SMALL(Order_Form!$C:$C,1+($C452)),Order_Form!$B:$Q,3,FALSE)),"")</f>
        <v/>
      </c>
      <c r="E452" s="35" t="str">
        <f>IF(ISNUMBER(SMALL(Order_Form!$C:$C,1+($C452))),(VLOOKUP(SMALL(Order_Form!$C:$C,1+($C452)),Order_Form!$B:$Q,4,FALSE)),"")</f>
        <v/>
      </c>
      <c r="F452" s="35" t="str">
        <f>IF(ISNUMBER(SMALL(Order_Form!$C:$C,1+($C452))),(VLOOKUP(SMALL(Order_Form!$C:$C,1+($C452)),Order_Form!$B:$Q,5,FALSE)),"")</f>
        <v/>
      </c>
      <c r="G452" s="35" t="str">
        <f>IF(ISNUMBER(SMALL(Order_Form!$C:$C,1+($C452))),(VLOOKUP(SMALL(Order_Form!$C:$C,1+($C452)),Order_Form!$B:$Q,6,FALSE)),"")</f>
        <v/>
      </c>
      <c r="H452" s="32" t="str">
        <f>IF(ISNUMBER(SMALL(Order_Form!$C:$C,1+($C452))),(VLOOKUP(SMALL(Order_Form!$C:$C,1+($C452)),Order_Form!$B:$Q,7,FALSE)),"")</f>
        <v/>
      </c>
      <c r="I452" s="15"/>
      <c r="J452" s="15"/>
      <c r="K452" s="35" t="str">
        <f>IF(ISNUMBER(SMALL(Order_Form!$C:$C,1+($C452))),(VLOOKUP(SMALL(Order_Form!$C:$C,1+($C452)),Order_Form!$B:$Q,8,FALSE)),"")</f>
        <v/>
      </c>
      <c r="L452" s="35" t="str">
        <f>IF(ISNUMBER(SMALL(Order_Form!$C:$C,1+($C452))),(VLOOKUP(SMALL(Order_Form!$C:$C,1+($C452)),Order_Form!$B:$Q,9,FALSE)),"")</f>
        <v/>
      </c>
      <c r="M452" s="35" t="str">
        <f>IF(ISNUMBER(SMALL(Order_Form!$C:$C,1+($C452))),(VLOOKUP(SMALL(Order_Form!$C:$C,1+($C452)),Order_Form!$B:$Q,10,FALSE)),"")</f>
        <v/>
      </c>
      <c r="N452" s="35" t="str">
        <f>IF(ISNUMBER(SMALL(Order_Form!$C:$C,1+($C452))),(VLOOKUP(SMALL(Order_Form!$C:$C,1+($C452)),Order_Form!$B:$Q,11,FALSE)),"")</f>
        <v/>
      </c>
      <c r="O452" s="35" t="str">
        <f>IF(ISNUMBER(SMALL(Order_Form!$C:$C,1+($C452))),(VLOOKUP(SMALL(Order_Form!$C:$C,1+($C452)),Order_Form!$B:$Q,12,FALSE)),"")</f>
        <v/>
      </c>
      <c r="P452" s="35" t="str">
        <f>IF(ISNUMBER(SMALL(Order_Form!$C:$C,1+($C452))),(VLOOKUP(SMALL(Order_Form!$C:$C,1+($C452)),Order_Form!$B:$Q,13,FALSE)),"")</f>
        <v/>
      </c>
      <c r="Q452" s="35" t="str">
        <f>IF(ISNUMBER(SMALL(Order_Form!$C:$C,1+($C452))),(VLOOKUP(SMALL(Order_Form!$C:$C,1+($C452)),Order_Form!$B:$Q,14,FALSE)),"")</f>
        <v/>
      </c>
      <c r="R452" s="35" t="str">
        <f>IF(ISNUMBER(SMALL(Order_Form!$C:$C,1+($C452))),(VLOOKUP(SMALL(Order_Form!$C:$C,1+($C452)),Order_Form!$B:$Q,15,FALSE)),"")</f>
        <v/>
      </c>
      <c r="U452" s="14">
        <f t="shared" si="18"/>
        <v>0</v>
      </c>
      <c r="V452" s="14">
        <f t="shared" si="19"/>
        <v>0</v>
      </c>
      <c r="W452" s="14">
        <f t="shared" si="20"/>
        <v>0</v>
      </c>
    </row>
    <row r="453" spans="3:23" ht="22.9" customHeight="1" x14ac:dyDescent="0.2">
      <c r="C453" s="14">
        <v>435</v>
      </c>
      <c r="D453" s="15" t="str">
        <f>IF(ISNUMBER(SMALL(Order_Form!$C:$C,1+($C453))),(VLOOKUP(SMALL(Order_Form!$C:$C,1+($C453)),Order_Form!$B:$Q,3,FALSE)),"")</f>
        <v/>
      </c>
      <c r="E453" s="35" t="str">
        <f>IF(ISNUMBER(SMALL(Order_Form!$C:$C,1+($C453))),(VLOOKUP(SMALL(Order_Form!$C:$C,1+($C453)),Order_Form!$B:$Q,4,FALSE)),"")</f>
        <v/>
      </c>
      <c r="F453" s="35" t="str">
        <f>IF(ISNUMBER(SMALL(Order_Form!$C:$C,1+($C453))),(VLOOKUP(SMALL(Order_Form!$C:$C,1+($C453)),Order_Form!$B:$Q,5,FALSE)),"")</f>
        <v/>
      </c>
      <c r="G453" s="35" t="str">
        <f>IF(ISNUMBER(SMALL(Order_Form!$C:$C,1+($C453))),(VLOOKUP(SMALL(Order_Form!$C:$C,1+($C453)),Order_Form!$B:$Q,6,FALSE)),"")</f>
        <v/>
      </c>
      <c r="H453" s="32" t="str">
        <f>IF(ISNUMBER(SMALL(Order_Form!$C:$C,1+($C453))),(VLOOKUP(SMALL(Order_Form!$C:$C,1+($C453)),Order_Form!$B:$Q,7,FALSE)),"")</f>
        <v/>
      </c>
      <c r="I453" s="15"/>
      <c r="J453" s="15"/>
      <c r="K453" s="35" t="str">
        <f>IF(ISNUMBER(SMALL(Order_Form!$C:$C,1+($C453))),(VLOOKUP(SMALL(Order_Form!$C:$C,1+($C453)),Order_Form!$B:$Q,8,FALSE)),"")</f>
        <v/>
      </c>
      <c r="L453" s="35" t="str">
        <f>IF(ISNUMBER(SMALL(Order_Form!$C:$C,1+($C453))),(VLOOKUP(SMALL(Order_Form!$C:$C,1+($C453)),Order_Form!$B:$Q,9,FALSE)),"")</f>
        <v/>
      </c>
      <c r="M453" s="35" t="str">
        <f>IF(ISNUMBER(SMALL(Order_Form!$C:$C,1+($C453))),(VLOOKUP(SMALL(Order_Form!$C:$C,1+($C453)),Order_Form!$B:$Q,10,FALSE)),"")</f>
        <v/>
      </c>
      <c r="N453" s="35" t="str">
        <f>IF(ISNUMBER(SMALL(Order_Form!$C:$C,1+($C453))),(VLOOKUP(SMALL(Order_Form!$C:$C,1+($C453)),Order_Form!$B:$Q,11,FALSE)),"")</f>
        <v/>
      </c>
      <c r="O453" s="35" t="str">
        <f>IF(ISNUMBER(SMALL(Order_Form!$C:$C,1+($C453))),(VLOOKUP(SMALL(Order_Form!$C:$C,1+($C453)),Order_Form!$B:$Q,12,FALSE)),"")</f>
        <v/>
      </c>
      <c r="P453" s="35" t="str">
        <f>IF(ISNUMBER(SMALL(Order_Form!$C:$C,1+($C453))),(VLOOKUP(SMALL(Order_Form!$C:$C,1+($C453)),Order_Form!$B:$Q,13,FALSE)),"")</f>
        <v/>
      </c>
      <c r="Q453" s="35" t="str">
        <f>IF(ISNUMBER(SMALL(Order_Form!$C:$C,1+($C453))),(VLOOKUP(SMALL(Order_Form!$C:$C,1+($C453)),Order_Form!$B:$Q,14,FALSE)),"")</f>
        <v/>
      </c>
      <c r="R453" s="35" t="str">
        <f>IF(ISNUMBER(SMALL(Order_Form!$C:$C,1+($C453))),(VLOOKUP(SMALL(Order_Form!$C:$C,1+($C453)),Order_Form!$B:$Q,15,FALSE)),"")</f>
        <v/>
      </c>
      <c r="U453" s="14">
        <f t="shared" si="18"/>
        <v>0</v>
      </c>
      <c r="V453" s="14">
        <f t="shared" si="19"/>
        <v>0</v>
      </c>
      <c r="W453" s="14">
        <f t="shared" si="20"/>
        <v>0</v>
      </c>
    </row>
    <row r="454" spans="3:23" ht="22.9" customHeight="1" x14ac:dyDescent="0.2">
      <c r="C454" s="14">
        <v>436</v>
      </c>
      <c r="D454" s="15" t="str">
        <f>IF(ISNUMBER(SMALL(Order_Form!$C:$C,1+($C454))),(VLOOKUP(SMALL(Order_Form!$C:$C,1+($C454)),Order_Form!$B:$Q,3,FALSE)),"")</f>
        <v/>
      </c>
      <c r="E454" s="35" t="str">
        <f>IF(ISNUMBER(SMALL(Order_Form!$C:$C,1+($C454))),(VLOOKUP(SMALL(Order_Form!$C:$C,1+($C454)),Order_Form!$B:$Q,4,FALSE)),"")</f>
        <v/>
      </c>
      <c r="F454" s="35" t="str">
        <f>IF(ISNUMBER(SMALL(Order_Form!$C:$C,1+($C454))),(VLOOKUP(SMALL(Order_Form!$C:$C,1+($C454)),Order_Form!$B:$Q,5,FALSE)),"")</f>
        <v/>
      </c>
      <c r="G454" s="35" t="str">
        <f>IF(ISNUMBER(SMALL(Order_Form!$C:$C,1+($C454))),(VLOOKUP(SMALL(Order_Form!$C:$C,1+($C454)),Order_Form!$B:$Q,6,FALSE)),"")</f>
        <v/>
      </c>
      <c r="H454" s="32" t="str">
        <f>IF(ISNUMBER(SMALL(Order_Form!$C:$C,1+($C454))),(VLOOKUP(SMALL(Order_Form!$C:$C,1+($C454)),Order_Form!$B:$Q,7,FALSE)),"")</f>
        <v/>
      </c>
      <c r="I454" s="15"/>
      <c r="J454" s="15"/>
      <c r="K454" s="35" t="str">
        <f>IF(ISNUMBER(SMALL(Order_Form!$C:$C,1+($C454))),(VLOOKUP(SMALL(Order_Form!$C:$C,1+($C454)),Order_Form!$B:$Q,8,FALSE)),"")</f>
        <v/>
      </c>
      <c r="L454" s="35" t="str">
        <f>IF(ISNUMBER(SMALL(Order_Form!$C:$C,1+($C454))),(VLOOKUP(SMALL(Order_Form!$C:$C,1+($C454)),Order_Form!$B:$Q,9,FALSE)),"")</f>
        <v/>
      </c>
      <c r="M454" s="35" t="str">
        <f>IF(ISNUMBER(SMALL(Order_Form!$C:$C,1+($C454))),(VLOOKUP(SMALL(Order_Form!$C:$C,1+($C454)),Order_Form!$B:$Q,10,FALSE)),"")</f>
        <v/>
      </c>
      <c r="N454" s="35" t="str">
        <f>IF(ISNUMBER(SMALL(Order_Form!$C:$C,1+($C454))),(VLOOKUP(SMALL(Order_Form!$C:$C,1+($C454)),Order_Form!$B:$Q,11,FALSE)),"")</f>
        <v/>
      </c>
      <c r="O454" s="35" t="str">
        <f>IF(ISNUMBER(SMALL(Order_Form!$C:$C,1+($C454))),(VLOOKUP(SMALL(Order_Form!$C:$C,1+($C454)),Order_Form!$B:$Q,12,FALSE)),"")</f>
        <v/>
      </c>
      <c r="P454" s="35" t="str">
        <f>IF(ISNUMBER(SMALL(Order_Form!$C:$C,1+($C454))),(VLOOKUP(SMALL(Order_Form!$C:$C,1+($C454)),Order_Form!$B:$Q,13,FALSE)),"")</f>
        <v/>
      </c>
      <c r="Q454" s="35" t="str">
        <f>IF(ISNUMBER(SMALL(Order_Form!$C:$C,1+($C454))),(VLOOKUP(SMALL(Order_Form!$C:$C,1+($C454)),Order_Form!$B:$Q,14,FALSE)),"")</f>
        <v/>
      </c>
      <c r="R454" s="35" t="str">
        <f>IF(ISNUMBER(SMALL(Order_Form!$C:$C,1+($C454))),(VLOOKUP(SMALL(Order_Form!$C:$C,1+($C454)),Order_Form!$B:$Q,15,FALSE)),"")</f>
        <v/>
      </c>
      <c r="U454" s="14">
        <f t="shared" si="18"/>
        <v>0</v>
      </c>
      <c r="V454" s="14">
        <f t="shared" si="19"/>
        <v>0</v>
      </c>
      <c r="W454" s="14">
        <f t="shared" si="20"/>
        <v>0</v>
      </c>
    </row>
    <row r="455" spans="3:23" ht="22.9" customHeight="1" x14ac:dyDescent="0.2">
      <c r="C455" s="14">
        <v>437</v>
      </c>
      <c r="D455" s="15" t="str">
        <f>IF(ISNUMBER(SMALL(Order_Form!$C:$C,1+($C455))),(VLOOKUP(SMALL(Order_Form!$C:$C,1+($C455)),Order_Form!$B:$Q,3,FALSE)),"")</f>
        <v/>
      </c>
      <c r="E455" s="35" t="str">
        <f>IF(ISNUMBER(SMALL(Order_Form!$C:$C,1+($C455))),(VLOOKUP(SMALL(Order_Form!$C:$C,1+($C455)),Order_Form!$B:$Q,4,FALSE)),"")</f>
        <v/>
      </c>
      <c r="F455" s="35" t="str">
        <f>IF(ISNUMBER(SMALL(Order_Form!$C:$C,1+($C455))),(VLOOKUP(SMALL(Order_Form!$C:$C,1+($C455)),Order_Form!$B:$Q,5,FALSE)),"")</f>
        <v/>
      </c>
      <c r="G455" s="35" t="str">
        <f>IF(ISNUMBER(SMALL(Order_Form!$C:$C,1+($C455))),(VLOOKUP(SMALL(Order_Form!$C:$C,1+($C455)),Order_Form!$B:$Q,6,FALSE)),"")</f>
        <v/>
      </c>
      <c r="H455" s="32" t="str">
        <f>IF(ISNUMBER(SMALL(Order_Form!$C:$C,1+($C455))),(VLOOKUP(SMALL(Order_Form!$C:$C,1+($C455)),Order_Form!$B:$Q,7,FALSE)),"")</f>
        <v/>
      </c>
      <c r="I455" s="15"/>
      <c r="J455" s="15"/>
      <c r="K455" s="35" t="str">
        <f>IF(ISNUMBER(SMALL(Order_Form!$C:$C,1+($C455))),(VLOOKUP(SMALL(Order_Form!$C:$C,1+($C455)),Order_Form!$B:$Q,8,FALSE)),"")</f>
        <v/>
      </c>
      <c r="L455" s="35" t="str">
        <f>IF(ISNUMBER(SMALL(Order_Form!$C:$C,1+($C455))),(VLOOKUP(SMALL(Order_Form!$C:$C,1+($C455)),Order_Form!$B:$Q,9,FALSE)),"")</f>
        <v/>
      </c>
      <c r="M455" s="35" t="str">
        <f>IF(ISNUMBER(SMALL(Order_Form!$C:$C,1+($C455))),(VLOOKUP(SMALL(Order_Form!$C:$C,1+($C455)),Order_Form!$B:$Q,10,FALSE)),"")</f>
        <v/>
      </c>
      <c r="N455" s="35" t="str">
        <f>IF(ISNUMBER(SMALL(Order_Form!$C:$C,1+($C455))),(VLOOKUP(SMALL(Order_Form!$C:$C,1+($C455)),Order_Form!$B:$Q,11,FALSE)),"")</f>
        <v/>
      </c>
      <c r="O455" s="35" t="str">
        <f>IF(ISNUMBER(SMALL(Order_Form!$C:$C,1+($C455))),(VLOOKUP(SMALL(Order_Form!$C:$C,1+($C455)),Order_Form!$B:$Q,12,FALSE)),"")</f>
        <v/>
      </c>
      <c r="P455" s="35" t="str">
        <f>IF(ISNUMBER(SMALL(Order_Form!$C:$C,1+($C455))),(VLOOKUP(SMALL(Order_Form!$C:$C,1+($C455)),Order_Form!$B:$Q,13,FALSE)),"")</f>
        <v/>
      </c>
      <c r="Q455" s="35" t="str">
        <f>IF(ISNUMBER(SMALL(Order_Form!$C:$C,1+($C455))),(VLOOKUP(SMALL(Order_Form!$C:$C,1+($C455)),Order_Form!$B:$Q,14,FALSE)),"")</f>
        <v/>
      </c>
      <c r="R455" s="35" t="str">
        <f>IF(ISNUMBER(SMALL(Order_Form!$C:$C,1+($C455))),(VLOOKUP(SMALL(Order_Form!$C:$C,1+($C455)),Order_Form!$B:$Q,15,FALSE)),"")</f>
        <v/>
      </c>
      <c r="U455" s="14">
        <f t="shared" si="18"/>
        <v>0</v>
      </c>
      <c r="V455" s="14">
        <f t="shared" si="19"/>
        <v>0</v>
      </c>
      <c r="W455" s="14">
        <f t="shared" si="20"/>
        <v>0</v>
      </c>
    </row>
    <row r="456" spans="3:23" ht="22.9" customHeight="1" x14ac:dyDescent="0.2">
      <c r="C456" s="14">
        <v>438</v>
      </c>
      <c r="D456" s="15" t="str">
        <f>IF(ISNUMBER(SMALL(Order_Form!$C:$C,1+($C456))),(VLOOKUP(SMALL(Order_Form!$C:$C,1+($C456)),Order_Form!$B:$Q,3,FALSE)),"")</f>
        <v/>
      </c>
      <c r="E456" s="35" t="str">
        <f>IF(ISNUMBER(SMALL(Order_Form!$C:$C,1+($C456))),(VLOOKUP(SMALL(Order_Form!$C:$C,1+($C456)),Order_Form!$B:$Q,4,FALSE)),"")</f>
        <v/>
      </c>
      <c r="F456" s="35" t="str">
        <f>IF(ISNUMBER(SMALL(Order_Form!$C:$C,1+($C456))),(VLOOKUP(SMALL(Order_Form!$C:$C,1+($C456)),Order_Form!$B:$Q,5,FALSE)),"")</f>
        <v/>
      </c>
      <c r="G456" s="35" t="str">
        <f>IF(ISNUMBER(SMALL(Order_Form!$C:$C,1+($C456))),(VLOOKUP(SMALL(Order_Form!$C:$C,1+($C456)),Order_Form!$B:$Q,6,FALSE)),"")</f>
        <v/>
      </c>
      <c r="H456" s="32" t="str">
        <f>IF(ISNUMBER(SMALL(Order_Form!$C:$C,1+($C456))),(VLOOKUP(SMALL(Order_Form!$C:$C,1+($C456)),Order_Form!$B:$Q,7,FALSE)),"")</f>
        <v/>
      </c>
      <c r="I456" s="15"/>
      <c r="J456" s="15"/>
      <c r="K456" s="35" t="str">
        <f>IF(ISNUMBER(SMALL(Order_Form!$C:$C,1+($C456))),(VLOOKUP(SMALL(Order_Form!$C:$C,1+($C456)),Order_Form!$B:$Q,8,FALSE)),"")</f>
        <v/>
      </c>
      <c r="L456" s="35" t="str">
        <f>IF(ISNUMBER(SMALL(Order_Form!$C:$C,1+($C456))),(VLOOKUP(SMALL(Order_Form!$C:$C,1+($C456)),Order_Form!$B:$Q,9,FALSE)),"")</f>
        <v/>
      </c>
      <c r="M456" s="35" t="str">
        <f>IF(ISNUMBER(SMALL(Order_Form!$C:$C,1+($C456))),(VLOOKUP(SMALL(Order_Form!$C:$C,1+($C456)),Order_Form!$B:$Q,10,FALSE)),"")</f>
        <v/>
      </c>
      <c r="N456" s="35" t="str">
        <f>IF(ISNUMBER(SMALL(Order_Form!$C:$C,1+($C456))),(VLOOKUP(SMALL(Order_Form!$C:$C,1+($C456)),Order_Form!$B:$Q,11,FALSE)),"")</f>
        <v/>
      </c>
      <c r="O456" s="35" t="str">
        <f>IF(ISNUMBER(SMALL(Order_Form!$C:$C,1+($C456))),(VLOOKUP(SMALL(Order_Form!$C:$C,1+($C456)),Order_Form!$B:$Q,12,FALSE)),"")</f>
        <v/>
      </c>
      <c r="P456" s="35" t="str">
        <f>IF(ISNUMBER(SMALL(Order_Form!$C:$C,1+($C456))),(VLOOKUP(SMALL(Order_Form!$C:$C,1+($C456)),Order_Form!$B:$Q,13,FALSE)),"")</f>
        <v/>
      </c>
      <c r="Q456" s="35" t="str">
        <f>IF(ISNUMBER(SMALL(Order_Form!$C:$C,1+($C456))),(VLOOKUP(SMALL(Order_Form!$C:$C,1+($C456)),Order_Form!$B:$Q,14,FALSE)),"")</f>
        <v/>
      </c>
      <c r="R456" s="35" t="str">
        <f>IF(ISNUMBER(SMALL(Order_Form!$C:$C,1+($C456))),(VLOOKUP(SMALL(Order_Form!$C:$C,1+($C456)),Order_Form!$B:$Q,15,FALSE)),"")</f>
        <v/>
      </c>
      <c r="U456" s="14">
        <f t="shared" si="18"/>
        <v>0</v>
      </c>
      <c r="V456" s="14">
        <f t="shared" si="19"/>
        <v>0</v>
      </c>
      <c r="W456" s="14">
        <f t="shared" si="20"/>
        <v>0</v>
      </c>
    </row>
    <row r="457" spans="3:23" ht="22.9" customHeight="1" x14ac:dyDescent="0.2">
      <c r="C457" s="14">
        <v>439</v>
      </c>
      <c r="D457" s="15" t="str">
        <f>IF(ISNUMBER(SMALL(Order_Form!$C:$C,1+($C457))),(VLOOKUP(SMALL(Order_Form!$C:$C,1+($C457)),Order_Form!$B:$Q,3,FALSE)),"")</f>
        <v/>
      </c>
      <c r="E457" s="35" t="str">
        <f>IF(ISNUMBER(SMALL(Order_Form!$C:$C,1+($C457))),(VLOOKUP(SMALL(Order_Form!$C:$C,1+($C457)),Order_Form!$B:$Q,4,FALSE)),"")</f>
        <v/>
      </c>
      <c r="F457" s="35" t="str">
        <f>IF(ISNUMBER(SMALL(Order_Form!$C:$C,1+($C457))),(VLOOKUP(SMALL(Order_Form!$C:$C,1+($C457)),Order_Form!$B:$Q,5,FALSE)),"")</f>
        <v/>
      </c>
      <c r="G457" s="35" t="str">
        <f>IF(ISNUMBER(SMALL(Order_Form!$C:$C,1+($C457))),(VLOOKUP(SMALL(Order_Form!$C:$C,1+($C457)),Order_Form!$B:$Q,6,FALSE)),"")</f>
        <v/>
      </c>
      <c r="H457" s="32" t="str">
        <f>IF(ISNUMBER(SMALL(Order_Form!$C:$C,1+($C457))),(VLOOKUP(SMALL(Order_Form!$C:$C,1+($C457)),Order_Form!$B:$Q,7,FALSE)),"")</f>
        <v/>
      </c>
      <c r="I457" s="15"/>
      <c r="J457" s="15"/>
      <c r="K457" s="35" t="str">
        <f>IF(ISNUMBER(SMALL(Order_Form!$C:$C,1+($C457))),(VLOOKUP(SMALL(Order_Form!$C:$C,1+($C457)),Order_Form!$B:$Q,8,FALSE)),"")</f>
        <v/>
      </c>
      <c r="L457" s="35" t="str">
        <f>IF(ISNUMBER(SMALL(Order_Form!$C:$C,1+($C457))),(VLOOKUP(SMALL(Order_Form!$C:$C,1+($C457)),Order_Form!$B:$Q,9,FALSE)),"")</f>
        <v/>
      </c>
      <c r="M457" s="35" t="str">
        <f>IF(ISNUMBER(SMALL(Order_Form!$C:$C,1+($C457))),(VLOOKUP(SMALL(Order_Form!$C:$C,1+($C457)),Order_Form!$B:$Q,10,FALSE)),"")</f>
        <v/>
      </c>
      <c r="N457" s="35" t="str">
        <f>IF(ISNUMBER(SMALL(Order_Form!$C:$C,1+($C457))),(VLOOKUP(SMALL(Order_Form!$C:$C,1+($C457)),Order_Form!$B:$Q,11,FALSE)),"")</f>
        <v/>
      </c>
      <c r="O457" s="35" t="str">
        <f>IF(ISNUMBER(SMALL(Order_Form!$C:$C,1+($C457))),(VLOOKUP(SMALL(Order_Form!$C:$C,1+($C457)),Order_Form!$B:$Q,12,FALSE)),"")</f>
        <v/>
      </c>
      <c r="P457" s="35" t="str">
        <f>IF(ISNUMBER(SMALL(Order_Form!$C:$C,1+($C457))),(VLOOKUP(SMALL(Order_Form!$C:$C,1+($C457)),Order_Form!$B:$Q,13,FALSE)),"")</f>
        <v/>
      </c>
      <c r="Q457" s="35" t="str">
        <f>IF(ISNUMBER(SMALL(Order_Form!$C:$C,1+($C457))),(VLOOKUP(SMALL(Order_Form!$C:$C,1+($C457)),Order_Form!$B:$Q,14,FALSE)),"")</f>
        <v/>
      </c>
      <c r="R457" s="35" t="str">
        <f>IF(ISNUMBER(SMALL(Order_Form!$C:$C,1+($C457))),(VLOOKUP(SMALL(Order_Form!$C:$C,1+($C457)),Order_Form!$B:$Q,15,FALSE)),"")</f>
        <v/>
      </c>
      <c r="U457" s="14">
        <f t="shared" si="18"/>
        <v>0</v>
      </c>
      <c r="V457" s="14">
        <f t="shared" si="19"/>
        <v>0</v>
      </c>
      <c r="W457" s="14">
        <f t="shared" si="20"/>
        <v>0</v>
      </c>
    </row>
    <row r="458" spans="3:23" ht="22.9" customHeight="1" x14ac:dyDescent="0.2">
      <c r="C458" s="14">
        <v>440</v>
      </c>
      <c r="D458" s="15" t="str">
        <f>IF(ISNUMBER(SMALL(Order_Form!$C:$C,1+($C458))),(VLOOKUP(SMALL(Order_Form!$C:$C,1+($C458)),Order_Form!$B:$Q,3,FALSE)),"")</f>
        <v/>
      </c>
      <c r="E458" s="35" t="str">
        <f>IF(ISNUMBER(SMALL(Order_Form!$C:$C,1+($C458))),(VLOOKUP(SMALL(Order_Form!$C:$C,1+($C458)),Order_Form!$B:$Q,4,FALSE)),"")</f>
        <v/>
      </c>
      <c r="F458" s="35" t="str">
        <f>IF(ISNUMBER(SMALL(Order_Form!$C:$C,1+($C458))),(VLOOKUP(SMALL(Order_Form!$C:$C,1+($C458)),Order_Form!$B:$Q,5,FALSE)),"")</f>
        <v/>
      </c>
      <c r="G458" s="35" t="str">
        <f>IF(ISNUMBER(SMALL(Order_Form!$C:$C,1+($C458))),(VLOOKUP(SMALL(Order_Form!$C:$C,1+($C458)),Order_Form!$B:$Q,6,FALSE)),"")</f>
        <v/>
      </c>
      <c r="H458" s="32" t="str">
        <f>IF(ISNUMBER(SMALL(Order_Form!$C:$C,1+($C458))),(VLOOKUP(SMALL(Order_Form!$C:$C,1+($C458)),Order_Form!$B:$Q,7,FALSE)),"")</f>
        <v/>
      </c>
      <c r="I458" s="15"/>
      <c r="J458" s="15"/>
      <c r="K458" s="35" t="str">
        <f>IF(ISNUMBER(SMALL(Order_Form!$C:$C,1+($C458))),(VLOOKUP(SMALL(Order_Form!$C:$C,1+($C458)),Order_Form!$B:$Q,8,FALSE)),"")</f>
        <v/>
      </c>
      <c r="L458" s="35" t="str">
        <f>IF(ISNUMBER(SMALL(Order_Form!$C:$C,1+($C458))),(VLOOKUP(SMALL(Order_Form!$C:$C,1+($C458)),Order_Form!$B:$Q,9,FALSE)),"")</f>
        <v/>
      </c>
      <c r="M458" s="35" t="str">
        <f>IF(ISNUMBER(SMALL(Order_Form!$C:$C,1+($C458))),(VLOOKUP(SMALL(Order_Form!$C:$C,1+($C458)),Order_Form!$B:$Q,10,FALSE)),"")</f>
        <v/>
      </c>
      <c r="N458" s="35" t="str">
        <f>IF(ISNUMBER(SMALL(Order_Form!$C:$C,1+($C458))),(VLOOKUP(SMALL(Order_Form!$C:$C,1+($C458)),Order_Form!$B:$Q,11,FALSE)),"")</f>
        <v/>
      </c>
      <c r="O458" s="35" t="str">
        <f>IF(ISNUMBER(SMALL(Order_Form!$C:$C,1+($C458))),(VLOOKUP(SMALL(Order_Form!$C:$C,1+($C458)),Order_Form!$B:$Q,12,FALSE)),"")</f>
        <v/>
      </c>
      <c r="P458" s="35" t="str">
        <f>IF(ISNUMBER(SMALL(Order_Form!$C:$C,1+($C458))),(VLOOKUP(SMALL(Order_Form!$C:$C,1+($C458)),Order_Form!$B:$Q,13,FALSE)),"")</f>
        <v/>
      </c>
      <c r="Q458" s="35" t="str">
        <f>IF(ISNUMBER(SMALL(Order_Form!$C:$C,1+($C458))),(VLOOKUP(SMALL(Order_Form!$C:$C,1+($C458)),Order_Form!$B:$Q,14,FALSE)),"")</f>
        <v/>
      </c>
      <c r="R458" s="35" t="str">
        <f>IF(ISNUMBER(SMALL(Order_Form!$C:$C,1+($C458))),(VLOOKUP(SMALL(Order_Form!$C:$C,1+($C458)),Order_Form!$B:$Q,15,FALSE)),"")</f>
        <v/>
      </c>
      <c r="U458" s="14">
        <f t="shared" si="18"/>
        <v>0</v>
      </c>
      <c r="V458" s="14">
        <f t="shared" si="19"/>
        <v>0</v>
      </c>
      <c r="W458" s="14">
        <f t="shared" si="20"/>
        <v>0</v>
      </c>
    </row>
    <row r="459" spans="3:23" ht="22.9" customHeight="1" x14ac:dyDescent="0.2">
      <c r="C459" s="14">
        <v>441</v>
      </c>
      <c r="D459" s="15" t="str">
        <f>IF(ISNUMBER(SMALL(Order_Form!$C:$C,1+($C459))),(VLOOKUP(SMALL(Order_Form!$C:$C,1+($C459)),Order_Form!$B:$Q,3,FALSE)),"")</f>
        <v/>
      </c>
      <c r="E459" s="35" t="str">
        <f>IF(ISNUMBER(SMALL(Order_Form!$C:$C,1+($C459))),(VLOOKUP(SMALL(Order_Form!$C:$C,1+($C459)),Order_Form!$B:$Q,4,FALSE)),"")</f>
        <v/>
      </c>
      <c r="F459" s="35" t="str">
        <f>IF(ISNUMBER(SMALL(Order_Form!$C:$C,1+($C459))),(VLOOKUP(SMALL(Order_Form!$C:$C,1+($C459)),Order_Form!$B:$Q,5,FALSE)),"")</f>
        <v/>
      </c>
      <c r="G459" s="35" t="str">
        <f>IF(ISNUMBER(SMALL(Order_Form!$C:$C,1+($C459))),(VLOOKUP(SMALL(Order_Form!$C:$C,1+($C459)),Order_Form!$B:$Q,6,FALSE)),"")</f>
        <v/>
      </c>
      <c r="H459" s="32" t="str">
        <f>IF(ISNUMBER(SMALL(Order_Form!$C:$C,1+($C459))),(VLOOKUP(SMALL(Order_Form!$C:$C,1+($C459)),Order_Form!$B:$Q,7,FALSE)),"")</f>
        <v/>
      </c>
      <c r="I459" s="15"/>
      <c r="J459" s="15"/>
      <c r="K459" s="35" t="str">
        <f>IF(ISNUMBER(SMALL(Order_Form!$C:$C,1+($C459))),(VLOOKUP(SMALL(Order_Form!$C:$C,1+($C459)),Order_Form!$B:$Q,8,FALSE)),"")</f>
        <v/>
      </c>
      <c r="L459" s="35" t="str">
        <f>IF(ISNUMBER(SMALL(Order_Form!$C:$C,1+($C459))),(VLOOKUP(SMALL(Order_Form!$C:$C,1+($C459)),Order_Form!$B:$Q,9,FALSE)),"")</f>
        <v/>
      </c>
      <c r="M459" s="35" t="str">
        <f>IF(ISNUMBER(SMALL(Order_Form!$C:$C,1+($C459))),(VLOOKUP(SMALL(Order_Form!$C:$C,1+($C459)),Order_Form!$B:$Q,10,FALSE)),"")</f>
        <v/>
      </c>
      <c r="N459" s="35" t="str">
        <f>IF(ISNUMBER(SMALL(Order_Form!$C:$C,1+($C459))),(VLOOKUP(SMALL(Order_Form!$C:$C,1+($C459)),Order_Form!$B:$Q,11,FALSE)),"")</f>
        <v/>
      </c>
      <c r="O459" s="35" t="str">
        <f>IF(ISNUMBER(SMALL(Order_Form!$C:$C,1+($C459))),(VLOOKUP(SMALL(Order_Form!$C:$C,1+($C459)),Order_Form!$B:$Q,12,FALSE)),"")</f>
        <v/>
      </c>
      <c r="P459" s="35" t="str">
        <f>IF(ISNUMBER(SMALL(Order_Form!$C:$C,1+($C459))),(VLOOKUP(SMALL(Order_Form!$C:$C,1+($C459)),Order_Form!$B:$Q,13,FALSE)),"")</f>
        <v/>
      </c>
      <c r="Q459" s="35" t="str">
        <f>IF(ISNUMBER(SMALL(Order_Form!$C:$C,1+($C459))),(VLOOKUP(SMALL(Order_Form!$C:$C,1+($C459)),Order_Form!$B:$Q,14,FALSE)),"")</f>
        <v/>
      </c>
      <c r="R459" s="35" t="str">
        <f>IF(ISNUMBER(SMALL(Order_Form!$C:$C,1+($C459))),(VLOOKUP(SMALL(Order_Form!$C:$C,1+($C459)),Order_Form!$B:$Q,15,FALSE)),"")</f>
        <v/>
      </c>
      <c r="U459" s="14">
        <f t="shared" si="18"/>
        <v>0</v>
      </c>
      <c r="V459" s="14">
        <f t="shared" si="19"/>
        <v>0</v>
      </c>
      <c r="W459" s="14">
        <f t="shared" si="20"/>
        <v>0</v>
      </c>
    </row>
    <row r="460" spans="3:23" ht="22.9" customHeight="1" x14ac:dyDescent="0.2">
      <c r="C460" s="14">
        <v>442</v>
      </c>
      <c r="D460" s="15" t="str">
        <f>IF(ISNUMBER(SMALL(Order_Form!$C:$C,1+($C460))),(VLOOKUP(SMALL(Order_Form!$C:$C,1+($C460)),Order_Form!$B:$Q,3,FALSE)),"")</f>
        <v/>
      </c>
      <c r="E460" s="35" t="str">
        <f>IF(ISNUMBER(SMALL(Order_Form!$C:$C,1+($C460))),(VLOOKUP(SMALL(Order_Form!$C:$C,1+($C460)),Order_Form!$B:$Q,4,FALSE)),"")</f>
        <v/>
      </c>
      <c r="F460" s="35" t="str">
        <f>IF(ISNUMBER(SMALL(Order_Form!$C:$C,1+($C460))),(VLOOKUP(SMALL(Order_Form!$C:$C,1+($C460)),Order_Form!$B:$Q,5,FALSE)),"")</f>
        <v/>
      </c>
      <c r="G460" s="35" t="str">
        <f>IF(ISNUMBER(SMALL(Order_Form!$C:$C,1+($C460))),(VLOOKUP(SMALL(Order_Form!$C:$C,1+($C460)),Order_Form!$B:$Q,6,FALSE)),"")</f>
        <v/>
      </c>
      <c r="H460" s="32" t="str">
        <f>IF(ISNUMBER(SMALL(Order_Form!$C:$C,1+($C460))),(VLOOKUP(SMALL(Order_Form!$C:$C,1+($C460)),Order_Form!$B:$Q,7,FALSE)),"")</f>
        <v/>
      </c>
      <c r="I460" s="15"/>
      <c r="J460" s="15"/>
      <c r="K460" s="35" t="str">
        <f>IF(ISNUMBER(SMALL(Order_Form!$C:$C,1+($C460))),(VLOOKUP(SMALL(Order_Form!$C:$C,1+($C460)),Order_Form!$B:$Q,8,FALSE)),"")</f>
        <v/>
      </c>
      <c r="L460" s="35" t="str">
        <f>IF(ISNUMBER(SMALL(Order_Form!$C:$C,1+($C460))),(VLOOKUP(SMALL(Order_Form!$C:$C,1+($C460)),Order_Form!$B:$Q,9,FALSE)),"")</f>
        <v/>
      </c>
      <c r="M460" s="35" t="str">
        <f>IF(ISNUMBER(SMALL(Order_Form!$C:$C,1+($C460))),(VLOOKUP(SMALL(Order_Form!$C:$C,1+($C460)),Order_Form!$B:$Q,10,FALSE)),"")</f>
        <v/>
      </c>
      <c r="N460" s="35" t="str">
        <f>IF(ISNUMBER(SMALL(Order_Form!$C:$C,1+($C460))),(VLOOKUP(SMALL(Order_Form!$C:$C,1+($C460)),Order_Form!$B:$Q,11,FALSE)),"")</f>
        <v/>
      </c>
      <c r="O460" s="35" t="str">
        <f>IF(ISNUMBER(SMALL(Order_Form!$C:$C,1+($C460))),(VLOOKUP(SMALL(Order_Form!$C:$C,1+($C460)),Order_Form!$B:$Q,12,FALSE)),"")</f>
        <v/>
      </c>
      <c r="P460" s="35" t="str">
        <f>IF(ISNUMBER(SMALL(Order_Form!$C:$C,1+($C460))),(VLOOKUP(SMALL(Order_Form!$C:$C,1+($C460)),Order_Form!$B:$Q,13,FALSE)),"")</f>
        <v/>
      </c>
      <c r="Q460" s="35" t="str">
        <f>IF(ISNUMBER(SMALL(Order_Form!$C:$C,1+($C460))),(VLOOKUP(SMALL(Order_Form!$C:$C,1+($C460)),Order_Form!$B:$Q,14,FALSE)),"")</f>
        <v/>
      </c>
      <c r="R460" s="35" t="str">
        <f>IF(ISNUMBER(SMALL(Order_Form!$C:$C,1+($C460))),(VLOOKUP(SMALL(Order_Form!$C:$C,1+($C460)),Order_Form!$B:$Q,15,FALSE)),"")</f>
        <v/>
      </c>
      <c r="U460" s="14">
        <f t="shared" si="18"/>
        <v>0</v>
      </c>
      <c r="V460" s="14">
        <f t="shared" si="19"/>
        <v>0</v>
      </c>
      <c r="W460" s="14">
        <f t="shared" si="20"/>
        <v>0</v>
      </c>
    </row>
    <row r="461" spans="3:23" ht="22.9" customHeight="1" x14ac:dyDescent="0.2">
      <c r="C461" s="14">
        <v>443</v>
      </c>
      <c r="D461" s="15" t="str">
        <f>IF(ISNUMBER(SMALL(Order_Form!$C:$C,1+($C461))),(VLOOKUP(SMALL(Order_Form!$C:$C,1+($C461)),Order_Form!$B:$Q,3,FALSE)),"")</f>
        <v/>
      </c>
      <c r="E461" s="35" t="str">
        <f>IF(ISNUMBER(SMALL(Order_Form!$C:$C,1+($C461))),(VLOOKUP(SMALL(Order_Form!$C:$C,1+($C461)),Order_Form!$B:$Q,4,FALSE)),"")</f>
        <v/>
      </c>
      <c r="F461" s="35" t="str">
        <f>IF(ISNUMBER(SMALL(Order_Form!$C:$C,1+($C461))),(VLOOKUP(SMALL(Order_Form!$C:$C,1+($C461)),Order_Form!$B:$Q,5,FALSE)),"")</f>
        <v/>
      </c>
      <c r="G461" s="35" t="str">
        <f>IF(ISNUMBER(SMALL(Order_Form!$C:$C,1+($C461))),(VLOOKUP(SMALL(Order_Form!$C:$C,1+($C461)),Order_Form!$B:$Q,6,FALSE)),"")</f>
        <v/>
      </c>
      <c r="H461" s="32" t="str">
        <f>IF(ISNUMBER(SMALL(Order_Form!$C:$C,1+($C461))),(VLOOKUP(SMALL(Order_Form!$C:$C,1+($C461)),Order_Form!$B:$Q,7,FALSE)),"")</f>
        <v/>
      </c>
      <c r="I461" s="15"/>
      <c r="J461" s="15"/>
      <c r="K461" s="35" t="str">
        <f>IF(ISNUMBER(SMALL(Order_Form!$C:$C,1+($C461))),(VLOOKUP(SMALL(Order_Form!$C:$C,1+($C461)),Order_Form!$B:$Q,8,FALSE)),"")</f>
        <v/>
      </c>
      <c r="L461" s="35" t="str">
        <f>IF(ISNUMBER(SMALL(Order_Form!$C:$C,1+($C461))),(VLOOKUP(SMALL(Order_Form!$C:$C,1+($C461)),Order_Form!$B:$Q,9,FALSE)),"")</f>
        <v/>
      </c>
      <c r="M461" s="35" t="str">
        <f>IF(ISNUMBER(SMALL(Order_Form!$C:$C,1+($C461))),(VLOOKUP(SMALL(Order_Form!$C:$C,1+($C461)),Order_Form!$B:$Q,10,FALSE)),"")</f>
        <v/>
      </c>
      <c r="N461" s="35" t="str">
        <f>IF(ISNUMBER(SMALL(Order_Form!$C:$C,1+($C461))),(VLOOKUP(SMALL(Order_Form!$C:$C,1+($C461)),Order_Form!$B:$Q,11,FALSE)),"")</f>
        <v/>
      </c>
      <c r="O461" s="35" t="str">
        <f>IF(ISNUMBER(SMALL(Order_Form!$C:$C,1+($C461))),(VLOOKUP(SMALL(Order_Form!$C:$C,1+($C461)),Order_Form!$B:$Q,12,FALSE)),"")</f>
        <v/>
      </c>
      <c r="P461" s="35" t="str">
        <f>IF(ISNUMBER(SMALL(Order_Form!$C:$C,1+($C461))),(VLOOKUP(SMALL(Order_Form!$C:$C,1+($C461)),Order_Form!$B:$Q,13,FALSE)),"")</f>
        <v/>
      </c>
      <c r="Q461" s="35" t="str">
        <f>IF(ISNUMBER(SMALL(Order_Form!$C:$C,1+($C461))),(VLOOKUP(SMALL(Order_Form!$C:$C,1+($C461)),Order_Form!$B:$Q,14,FALSE)),"")</f>
        <v/>
      </c>
      <c r="R461" s="35" t="str">
        <f>IF(ISNUMBER(SMALL(Order_Form!$C:$C,1+($C461))),(VLOOKUP(SMALL(Order_Form!$C:$C,1+($C461)),Order_Form!$B:$Q,15,FALSE)),"")</f>
        <v/>
      </c>
      <c r="U461" s="14">
        <f t="shared" si="18"/>
        <v>0</v>
      </c>
      <c r="V461" s="14">
        <f t="shared" si="19"/>
        <v>0</v>
      </c>
      <c r="W461" s="14">
        <f t="shared" si="20"/>
        <v>0</v>
      </c>
    </row>
    <row r="462" spans="3:23" ht="22.9" customHeight="1" x14ac:dyDescent="0.2">
      <c r="C462" s="14">
        <v>444</v>
      </c>
      <c r="D462" s="15" t="str">
        <f>IF(ISNUMBER(SMALL(Order_Form!$C:$C,1+($C462))),(VLOOKUP(SMALL(Order_Form!$C:$C,1+($C462)),Order_Form!$B:$Q,3,FALSE)),"")</f>
        <v/>
      </c>
      <c r="E462" s="35" t="str">
        <f>IF(ISNUMBER(SMALL(Order_Form!$C:$C,1+($C462))),(VLOOKUP(SMALL(Order_Form!$C:$C,1+($C462)),Order_Form!$B:$Q,4,FALSE)),"")</f>
        <v/>
      </c>
      <c r="F462" s="35" t="str">
        <f>IF(ISNUMBER(SMALL(Order_Form!$C:$C,1+($C462))),(VLOOKUP(SMALL(Order_Form!$C:$C,1+($C462)),Order_Form!$B:$Q,5,FALSE)),"")</f>
        <v/>
      </c>
      <c r="G462" s="35" t="str">
        <f>IF(ISNUMBER(SMALL(Order_Form!$C:$C,1+($C462))),(VLOOKUP(SMALL(Order_Form!$C:$C,1+($C462)),Order_Form!$B:$Q,6,FALSE)),"")</f>
        <v/>
      </c>
      <c r="H462" s="32" t="str">
        <f>IF(ISNUMBER(SMALL(Order_Form!$C:$C,1+($C462))),(VLOOKUP(SMALL(Order_Form!$C:$C,1+($C462)),Order_Form!$B:$Q,7,FALSE)),"")</f>
        <v/>
      </c>
      <c r="I462" s="15"/>
      <c r="J462" s="15"/>
      <c r="K462" s="35" t="str">
        <f>IF(ISNUMBER(SMALL(Order_Form!$C:$C,1+($C462))),(VLOOKUP(SMALL(Order_Form!$C:$C,1+($C462)),Order_Form!$B:$Q,8,FALSE)),"")</f>
        <v/>
      </c>
      <c r="L462" s="35" t="str">
        <f>IF(ISNUMBER(SMALL(Order_Form!$C:$C,1+($C462))),(VLOOKUP(SMALL(Order_Form!$C:$C,1+($C462)),Order_Form!$B:$Q,9,FALSE)),"")</f>
        <v/>
      </c>
      <c r="M462" s="35" t="str">
        <f>IF(ISNUMBER(SMALL(Order_Form!$C:$C,1+($C462))),(VLOOKUP(SMALL(Order_Form!$C:$C,1+($C462)),Order_Form!$B:$Q,10,FALSE)),"")</f>
        <v/>
      </c>
      <c r="N462" s="35" t="str">
        <f>IF(ISNUMBER(SMALL(Order_Form!$C:$C,1+($C462))),(VLOOKUP(SMALL(Order_Form!$C:$C,1+($C462)),Order_Form!$B:$Q,11,FALSE)),"")</f>
        <v/>
      </c>
      <c r="O462" s="35" t="str">
        <f>IF(ISNUMBER(SMALL(Order_Form!$C:$C,1+($C462))),(VLOOKUP(SMALL(Order_Form!$C:$C,1+($C462)),Order_Form!$B:$Q,12,FALSE)),"")</f>
        <v/>
      </c>
      <c r="P462" s="35" t="str">
        <f>IF(ISNUMBER(SMALL(Order_Form!$C:$C,1+($C462))),(VLOOKUP(SMALL(Order_Form!$C:$C,1+($C462)),Order_Form!$B:$Q,13,FALSE)),"")</f>
        <v/>
      </c>
      <c r="Q462" s="35" t="str">
        <f>IF(ISNUMBER(SMALL(Order_Form!$C:$C,1+($C462))),(VLOOKUP(SMALL(Order_Form!$C:$C,1+($C462)),Order_Form!$B:$Q,14,FALSE)),"")</f>
        <v/>
      </c>
      <c r="R462" s="35" t="str">
        <f>IF(ISNUMBER(SMALL(Order_Form!$C:$C,1+($C462))),(VLOOKUP(SMALL(Order_Form!$C:$C,1+($C462)),Order_Form!$B:$Q,15,FALSE)),"")</f>
        <v/>
      </c>
      <c r="U462" s="14">
        <f t="shared" si="18"/>
        <v>0</v>
      </c>
      <c r="V462" s="14">
        <f t="shared" si="19"/>
        <v>0</v>
      </c>
      <c r="W462" s="14">
        <f t="shared" si="20"/>
        <v>0</v>
      </c>
    </row>
    <row r="463" spans="3:23" ht="22.9" customHeight="1" x14ac:dyDescent="0.2">
      <c r="C463" s="14">
        <v>445</v>
      </c>
      <c r="D463" s="15" t="str">
        <f>IF(ISNUMBER(SMALL(Order_Form!$C:$C,1+($C463))),(VLOOKUP(SMALL(Order_Form!$C:$C,1+($C463)),Order_Form!$B:$Q,3,FALSE)),"")</f>
        <v/>
      </c>
      <c r="E463" s="35" t="str">
        <f>IF(ISNUMBER(SMALL(Order_Form!$C:$C,1+($C463))),(VLOOKUP(SMALL(Order_Form!$C:$C,1+($C463)),Order_Form!$B:$Q,4,FALSE)),"")</f>
        <v/>
      </c>
      <c r="F463" s="35" t="str">
        <f>IF(ISNUMBER(SMALL(Order_Form!$C:$C,1+($C463))),(VLOOKUP(SMALL(Order_Form!$C:$C,1+($C463)),Order_Form!$B:$Q,5,FALSE)),"")</f>
        <v/>
      </c>
      <c r="G463" s="35" t="str">
        <f>IF(ISNUMBER(SMALL(Order_Form!$C:$C,1+($C463))),(VLOOKUP(SMALL(Order_Form!$C:$C,1+($C463)),Order_Form!$B:$Q,6,FALSE)),"")</f>
        <v/>
      </c>
      <c r="H463" s="32" t="str">
        <f>IF(ISNUMBER(SMALL(Order_Form!$C:$C,1+($C463))),(VLOOKUP(SMALL(Order_Form!$C:$C,1+($C463)),Order_Form!$B:$Q,7,FALSE)),"")</f>
        <v/>
      </c>
      <c r="I463" s="15"/>
      <c r="J463" s="15"/>
      <c r="K463" s="35" t="str">
        <f>IF(ISNUMBER(SMALL(Order_Form!$C:$C,1+($C463))),(VLOOKUP(SMALL(Order_Form!$C:$C,1+($C463)),Order_Form!$B:$Q,8,FALSE)),"")</f>
        <v/>
      </c>
      <c r="L463" s="35" t="str">
        <f>IF(ISNUMBER(SMALL(Order_Form!$C:$C,1+($C463))),(VLOOKUP(SMALL(Order_Form!$C:$C,1+($C463)),Order_Form!$B:$Q,9,FALSE)),"")</f>
        <v/>
      </c>
      <c r="M463" s="35" t="str">
        <f>IF(ISNUMBER(SMALL(Order_Form!$C:$C,1+($C463))),(VLOOKUP(SMALL(Order_Form!$C:$C,1+($C463)),Order_Form!$B:$Q,10,FALSE)),"")</f>
        <v/>
      </c>
      <c r="N463" s="35" t="str">
        <f>IF(ISNUMBER(SMALL(Order_Form!$C:$C,1+($C463))),(VLOOKUP(SMALL(Order_Form!$C:$C,1+($C463)),Order_Form!$B:$Q,11,FALSE)),"")</f>
        <v/>
      </c>
      <c r="O463" s="35" t="str">
        <f>IF(ISNUMBER(SMALL(Order_Form!$C:$C,1+($C463))),(VLOOKUP(SMALL(Order_Form!$C:$C,1+($C463)),Order_Form!$B:$Q,12,FALSE)),"")</f>
        <v/>
      </c>
      <c r="P463" s="35" t="str">
        <f>IF(ISNUMBER(SMALL(Order_Form!$C:$C,1+($C463))),(VLOOKUP(SMALL(Order_Form!$C:$C,1+($C463)),Order_Form!$B:$Q,13,FALSE)),"")</f>
        <v/>
      </c>
      <c r="Q463" s="35" t="str">
        <f>IF(ISNUMBER(SMALL(Order_Form!$C:$C,1+($C463))),(VLOOKUP(SMALL(Order_Form!$C:$C,1+($C463)),Order_Form!$B:$Q,14,FALSE)),"")</f>
        <v/>
      </c>
      <c r="R463" s="35" t="str">
        <f>IF(ISNUMBER(SMALL(Order_Form!$C:$C,1+($C463))),(VLOOKUP(SMALL(Order_Form!$C:$C,1+($C463)),Order_Form!$B:$Q,15,FALSE)),"")</f>
        <v/>
      </c>
      <c r="U463" s="14">
        <f t="shared" si="18"/>
        <v>0</v>
      </c>
      <c r="V463" s="14">
        <f t="shared" si="19"/>
        <v>0</v>
      </c>
      <c r="W463" s="14">
        <f t="shared" si="20"/>
        <v>0</v>
      </c>
    </row>
    <row r="464" spans="3:23" ht="22.9" customHeight="1" x14ac:dyDescent="0.2">
      <c r="C464" s="14">
        <v>446</v>
      </c>
      <c r="D464" s="15" t="str">
        <f>IF(ISNUMBER(SMALL(Order_Form!$C:$C,1+($C464))),(VLOOKUP(SMALL(Order_Form!$C:$C,1+($C464)),Order_Form!$B:$Q,3,FALSE)),"")</f>
        <v/>
      </c>
      <c r="E464" s="35" t="str">
        <f>IF(ISNUMBER(SMALL(Order_Form!$C:$C,1+($C464))),(VLOOKUP(SMALL(Order_Form!$C:$C,1+($C464)),Order_Form!$B:$Q,4,FALSE)),"")</f>
        <v/>
      </c>
      <c r="F464" s="35" t="str">
        <f>IF(ISNUMBER(SMALL(Order_Form!$C:$C,1+($C464))),(VLOOKUP(SMALL(Order_Form!$C:$C,1+($C464)),Order_Form!$B:$Q,5,FALSE)),"")</f>
        <v/>
      </c>
      <c r="G464" s="35" t="str">
        <f>IF(ISNUMBER(SMALL(Order_Form!$C:$C,1+($C464))),(VLOOKUP(SMALL(Order_Form!$C:$C,1+($C464)),Order_Form!$B:$Q,6,FALSE)),"")</f>
        <v/>
      </c>
      <c r="H464" s="32" t="str">
        <f>IF(ISNUMBER(SMALL(Order_Form!$C:$C,1+($C464))),(VLOOKUP(SMALL(Order_Form!$C:$C,1+($C464)),Order_Form!$B:$Q,7,FALSE)),"")</f>
        <v/>
      </c>
      <c r="I464" s="15"/>
      <c r="J464" s="15"/>
      <c r="K464" s="35" t="str">
        <f>IF(ISNUMBER(SMALL(Order_Form!$C:$C,1+($C464))),(VLOOKUP(SMALL(Order_Form!$C:$C,1+($C464)),Order_Form!$B:$Q,8,FALSE)),"")</f>
        <v/>
      </c>
      <c r="L464" s="35" t="str">
        <f>IF(ISNUMBER(SMALL(Order_Form!$C:$C,1+($C464))),(VLOOKUP(SMALL(Order_Form!$C:$C,1+($C464)),Order_Form!$B:$Q,9,FALSE)),"")</f>
        <v/>
      </c>
      <c r="M464" s="35" t="str">
        <f>IF(ISNUMBER(SMALL(Order_Form!$C:$C,1+($C464))),(VLOOKUP(SMALL(Order_Form!$C:$C,1+($C464)),Order_Form!$B:$Q,10,FALSE)),"")</f>
        <v/>
      </c>
      <c r="N464" s="35" t="str">
        <f>IF(ISNUMBER(SMALL(Order_Form!$C:$C,1+($C464))),(VLOOKUP(SMALL(Order_Form!$C:$C,1+($C464)),Order_Form!$B:$Q,11,FALSE)),"")</f>
        <v/>
      </c>
      <c r="O464" s="35" t="str">
        <f>IF(ISNUMBER(SMALL(Order_Form!$C:$C,1+($C464))),(VLOOKUP(SMALL(Order_Form!$C:$C,1+($C464)),Order_Form!$B:$Q,12,FALSE)),"")</f>
        <v/>
      </c>
      <c r="P464" s="35" t="str">
        <f>IF(ISNUMBER(SMALL(Order_Form!$C:$C,1+($C464))),(VLOOKUP(SMALL(Order_Form!$C:$C,1+($C464)),Order_Form!$B:$Q,13,FALSE)),"")</f>
        <v/>
      </c>
      <c r="Q464" s="35" t="str">
        <f>IF(ISNUMBER(SMALL(Order_Form!$C:$C,1+($C464))),(VLOOKUP(SMALL(Order_Form!$C:$C,1+($C464)),Order_Form!$B:$Q,14,FALSE)),"")</f>
        <v/>
      </c>
      <c r="R464" s="35" t="str">
        <f>IF(ISNUMBER(SMALL(Order_Form!$C:$C,1+($C464))),(VLOOKUP(SMALL(Order_Form!$C:$C,1+($C464)),Order_Form!$B:$Q,15,FALSE)),"")</f>
        <v/>
      </c>
      <c r="U464" s="14">
        <f t="shared" si="18"/>
        <v>0</v>
      </c>
      <c r="V464" s="14">
        <f t="shared" si="19"/>
        <v>0</v>
      </c>
      <c r="W464" s="14">
        <f t="shared" si="20"/>
        <v>0</v>
      </c>
    </row>
    <row r="465" spans="3:23" ht="22.9" customHeight="1" x14ac:dyDescent="0.2">
      <c r="C465" s="14">
        <v>447</v>
      </c>
      <c r="D465" s="15" t="str">
        <f>IF(ISNUMBER(SMALL(Order_Form!$C:$C,1+($C465))),(VLOOKUP(SMALL(Order_Form!$C:$C,1+($C465)),Order_Form!$B:$Q,3,FALSE)),"")</f>
        <v/>
      </c>
      <c r="E465" s="35" t="str">
        <f>IF(ISNUMBER(SMALL(Order_Form!$C:$C,1+($C465))),(VLOOKUP(SMALL(Order_Form!$C:$C,1+($C465)),Order_Form!$B:$Q,4,FALSE)),"")</f>
        <v/>
      </c>
      <c r="F465" s="35" t="str">
        <f>IF(ISNUMBER(SMALL(Order_Form!$C:$C,1+($C465))),(VLOOKUP(SMALL(Order_Form!$C:$C,1+($C465)),Order_Form!$B:$Q,5,FALSE)),"")</f>
        <v/>
      </c>
      <c r="G465" s="35" t="str">
        <f>IF(ISNUMBER(SMALL(Order_Form!$C:$C,1+($C465))),(VLOOKUP(SMALL(Order_Form!$C:$C,1+($C465)),Order_Form!$B:$Q,6,FALSE)),"")</f>
        <v/>
      </c>
      <c r="H465" s="32" t="str">
        <f>IF(ISNUMBER(SMALL(Order_Form!$C:$C,1+($C465))),(VLOOKUP(SMALL(Order_Form!$C:$C,1+($C465)),Order_Form!$B:$Q,7,FALSE)),"")</f>
        <v/>
      </c>
      <c r="I465" s="15"/>
      <c r="J465" s="15"/>
      <c r="K465" s="35" t="str">
        <f>IF(ISNUMBER(SMALL(Order_Form!$C:$C,1+($C465))),(VLOOKUP(SMALL(Order_Form!$C:$C,1+($C465)),Order_Form!$B:$Q,8,FALSE)),"")</f>
        <v/>
      </c>
      <c r="L465" s="35" t="str">
        <f>IF(ISNUMBER(SMALL(Order_Form!$C:$C,1+($C465))),(VLOOKUP(SMALL(Order_Form!$C:$C,1+($C465)),Order_Form!$B:$Q,9,FALSE)),"")</f>
        <v/>
      </c>
      <c r="M465" s="35" t="str">
        <f>IF(ISNUMBER(SMALL(Order_Form!$C:$C,1+($C465))),(VLOOKUP(SMALL(Order_Form!$C:$C,1+($C465)),Order_Form!$B:$Q,10,FALSE)),"")</f>
        <v/>
      </c>
      <c r="N465" s="35" t="str">
        <f>IF(ISNUMBER(SMALL(Order_Form!$C:$C,1+($C465))),(VLOOKUP(SMALL(Order_Form!$C:$C,1+($C465)),Order_Form!$B:$Q,11,FALSE)),"")</f>
        <v/>
      </c>
      <c r="O465" s="35" t="str">
        <f>IF(ISNUMBER(SMALL(Order_Form!$C:$C,1+($C465))),(VLOOKUP(SMALL(Order_Form!$C:$C,1+($C465)),Order_Form!$B:$Q,12,FALSE)),"")</f>
        <v/>
      </c>
      <c r="P465" s="35" t="str">
        <f>IF(ISNUMBER(SMALL(Order_Form!$C:$C,1+($C465))),(VLOOKUP(SMALL(Order_Form!$C:$C,1+($C465)),Order_Form!$B:$Q,13,FALSE)),"")</f>
        <v/>
      </c>
      <c r="Q465" s="35" t="str">
        <f>IF(ISNUMBER(SMALL(Order_Form!$C:$C,1+($C465))),(VLOOKUP(SMALL(Order_Form!$C:$C,1+($C465)),Order_Form!$B:$Q,14,FALSE)),"")</f>
        <v/>
      </c>
      <c r="R465" s="35" t="str">
        <f>IF(ISNUMBER(SMALL(Order_Form!$C:$C,1+($C465))),(VLOOKUP(SMALL(Order_Form!$C:$C,1+($C465)),Order_Form!$B:$Q,15,FALSE)),"")</f>
        <v/>
      </c>
      <c r="U465" s="14">
        <f t="shared" si="18"/>
        <v>0</v>
      </c>
      <c r="V465" s="14">
        <f t="shared" si="19"/>
        <v>0</v>
      </c>
      <c r="W465" s="14">
        <f t="shared" si="20"/>
        <v>0</v>
      </c>
    </row>
    <row r="466" spans="3:23" ht="22.9" customHeight="1" x14ac:dyDescent="0.2">
      <c r="C466" s="14">
        <v>448</v>
      </c>
      <c r="D466" s="15" t="str">
        <f>IF(ISNUMBER(SMALL(Order_Form!$C:$C,1+($C466))),(VLOOKUP(SMALL(Order_Form!$C:$C,1+($C466)),Order_Form!$B:$Q,3,FALSE)),"")</f>
        <v/>
      </c>
      <c r="E466" s="35" t="str">
        <f>IF(ISNUMBER(SMALL(Order_Form!$C:$C,1+($C466))),(VLOOKUP(SMALL(Order_Form!$C:$C,1+($C466)),Order_Form!$B:$Q,4,FALSE)),"")</f>
        <v/>
      </c>
      <c r="F466" s="35" t="str">
        <f>IF(ISNUMBER(SMALL(Order_Form!$C:$C,1+($C466))),(VLOOKUP(SMALL(Order_Form!$C:$C,1+($C466)),Order_Form!$B:$Q,5,FALSE)),"")</f>
        <v/>
      </c>
      <c r="G466" s="35" t="str">
        <f>IF(ISNUMBER(SMALL(Order_Form!$C:$C,1+($C466))),(VLOOKUP(SMALL(Order_Form!$C:$C,1+($C466)),Order_Form!$B:$Q,6,FALSE)),"")</f>
        <v/>
      </c>
      <c r="H466" s="32" t="str">
        <f>IF(ISNUMBER(SMALL(Order_Form!$C:$C,1+($C466))),(VLOOKUP(SMALL(Order_Form!$C:$C,1+($C466)),Order_Form!$B:$Q,7,FALSE)),"")</f>
        <v/>
      </c>
      <c r="I466" s="15"/>
      <c r="J466" s="15"/>
      <c r="K466" s="35" t="str">
        <f>IF(ISNUMBER(SMALL(Order_Form!$C:$C,1+($C466))),(VLOOKUP(SMALL(Order_Form!$C:$C,1+($C466)),Order_Form!$B:$Q,8,FALSE)),"")</f>
        <v/>
      </c>
      <c r="L466" s="35" t="str">
        <f>IF(ISNUMBER(SMALL(Order_Form!$C:$C,1+($C466))),(VLOOKUP(SMALL(Order_Form!$C:$C,1+($C466)),Order_Form!$B:$Q,9,FALSE)),"")</f>
        <v/>
      </c>
      <c r="M466" s="35" t="str">
        <f>IF(ISNUMBER(SMALL(Order_Form!$C:$C,1+($C466))),(VLOOKUP(SMALL(Order_Form!$C:$C,1+($C466)),Order_Form!$B:$Q,10,FALSE)),"")</f>
        <v/>
      </c>
      <c r="N466" s="35" t="str">
        <f>IF(ISNUMBER(SMALL(Order_Form!$C:$C,1+($C466))),(VLOOKUP(SMALL(Order_Form!$C:$C,1+($C466)),Order_Form!$B:$Q,11,FALSE)),"")</f>
        <v/>
      </c>
      <c r="O466" s="35" t="str">
        <f>IF(ISNUMBER(SMALL(Order_Form!$C:$C,1+($C466))),(VLOOKUP(SMALL(Order_Form!$C:$C,1+($C466)),Order_Form!$B:$Q,12,FALSE)),"")</f>
        <v/>
      </c>
      <c r="P466" s="35" t="str">
        <f>IF(ISNUMBER(SMALL(Order_Form!$C:$C,1+($C466))),(VLOOKUP(SMALL(Order_Form!$C:$C,1+($C466)),Order_Form!$B:$Q,13,FALSE)),"")</f>
        <v/>
      </c>
      <c r="Q466" s="35" t="str">
        <f>IF(ISNUMBER(SMALL(Order_Form!$C:$C,1+($C466))),(VLOOKUP(SMALL(Order_Form!$C:$C,1+($C466)),Order_Form!$B:$Q,14,FALSE)),"")</f>
        <v/>
      </c>
      <c r="R466" s="35" t="str">
        <f>IF(ISNUMBER(SMALL(Order_Form!$C:$C,1+($C466))),(VLOOKUP(SMALL(Order_Form!$C:$C,1+($C466)),Order_Form!$B:$Q,15,FALSE)),"")</f>
        <v/>
      </c>
      <c r="U466" s="14">
        <f t="shared" ref="U466:U529" si="21">IF(AND(G466&gt;0,ISNONTEXT(G466)),1,0)</f>
        <v>0</v>
      </c>
      <c r="V466" s="14">
        <f t="shared" ref="V466:V529" si="22">IF(OR(U466=1,D466=2),1,0)</f>
        <v>0</v>
      </c>
      <c r="W466" s="14">
        <f t="shared" si="20"/>
        <v>0</v>
      </c>
    </row>
    <row r="467" spans="3:23" ht="22.9" customHeight="1" x14ac:dyDescent="0.2">
      <c r="C467" s="14">
        <v>449</v>
      </c>
      <c r="D467" s="15" t="str">
        <f>IF(ISNUMBER(SMALL(Order_Form!$C:$C,1+($C467))),(VLOOKUP(SMALL(Order_Form!$C:$C,1+($C467)),Order_Form!$B:$Q,3,FALSE)),"")</f>
        <v/>
      </c>
      <c r="E467" s="35" t="str">
        <f>IF(ISNUMBER(SMALL(Order_Form!$C:$C,1+($C467))),(VLOOKUP(SMALL(Order_Form!$C:$C,1+($C467)),Order_Form!$B:$Q,4,FALSE)),"")</f>
        <v/>
      </c>
      <c r="F467" s="35" t="str">
        <f>IF(ISNUMBER(SMALL(Order_Form!$C:$C,1+($C467))),(VLOOKUP(SMALL(Order_Form!$C:$C,1+($C467)),Order_Form!$B:$Q,5,FALSE)),"")</f>
        <v/>
      </c>
      <c r="G467" s="35" t="str">
        <f>IF(ISNUMBER(SMALL(Order_Form!$C:$C,1+($C467))),(VLOOKUP(SMALL(Order_Form!$C:$C,1+($C467)),Order_Form!$B:$Q,6,FALSE)),"")</f>
        <v/>
      </c>
      <c r="H467" s="32" t="str">
        <f>IF(ISNUMBER(SMALL(Order_Form!$C:$C,1+($C467))),(VLOOKUP(SMALL(Order_Form!$C:$C,1+($C467)),Order_Form!$B:$Q,7,FALSE)),"")</f>
        <v/>
      </c>
      <c r="I467" s="15"/>
      <c r="J467" s="15"/>
      <c r="K467" s="35" t="str">
        <f>IF(ISNUMBER(SMALL(Order_Form!$C:$C,1+($C467))),(VLOOKUP(SMALL(Order_Form!$C:$C,1+($C467)),Order_Form!$B:$Q,8,FALSE)),"")</f>
        <v/>
      </c>
      <c r="L467" s="35" t="str">
        <f>IF(ISNUMBER(SMALL(Order_Form!$C:$C,1+($C467))),(VLOOKUP(SMALL(Order_Form!$C:$C,1+($C467)),Order_Form!$B:$Q,9,FALSE)),"")</f>
        <v/>
      </c>
      <c r="M467" s="35" t="str">
        <f>IF(ISNUMBER(SMALL(Order_Form!$C:$C,1+($C467))),(VLOOKUP(SMALL(Order_Form!$C:$C,1+($C467)),Order_Form!$B:$Q,10,FALSE)),"")</f>
        <v/>
      </c>
      <c r="N467" s="35" t="str">
        <f>IF(ISNUMBER(SMALL(Order_Form!$C:$C,1+($C467))),(VLOOKUP(SMALL(Order_Form!$C:$C,1+($C467)),Order_Form!$B:$Q,11,FALSE)),"")</f>
        <v/>
      </c>
      <c r="O467" s="35" t="str">
        <f>IF(ISNUMBER(SMALL(Order_Form!$C:$C,1+($C467))),(VLOOKUP(SMALL(Order_Form!$C:$C,1+($C467)),Order_Form!$B:$Q,12,FALSE)),"")</f>
        <v/>
      </c>
      <c r="P467" s="35" t="str">
        <f>IF(ISNUMBER(SMALL(Order_Form!$C:$C,1+($C467))),(VLOOKUP(SMALL(Order_Form!$C:$C,1+($C467)),Order_Form!$B:$Q,13,FALSE)),"")</f>
        <v/>
      </c>
      <c r="Q467" s="35" t="str">
        <f>IF(ISNUMBER(SMALL(Order_Form!$C:$C,1+($C467))),(VLOOKUP(SMALL(Order_Form!$C:$C,1+($C467)),Order_Form!$B:$Q,14,FALSE)),"")</f>
        <v/>
      </c>
      <c r="R467" s="35" t="str">
        <f>IF(ISNUMBER(SMALL(Order_Form!$C:$C,1+($C467))),(VLOOKUP(SMALL(Order_Form!$C:$C,1+($C467)),Order_Form!$B:$Q,15,FALSE)),"")</f>
        <v/>
      </c>
      <c r="U467" s="14">
        <f t="shared" si="21"/>
        <v>0</v>
      </c>
      <c r="V467" s="14">
        <f t="shared" si="22"/>
        <v>0</v>
      </c>
      <c r="W467" s="14">
        <f t="shared" ref="W467:W530" si="23">IF(OR(AND(K467&gt;0,ISNONTEXT(K467)),K467="Assorted"),1,0)</f>
        <v>0</v>
      </c>
    </row>
    <row r="468" spans="3:23" ht="22.9" customHeight="1" x14ac:dyDescent="0.2">
      <c r="C468" s="14">
        <v>450</v>
      </c>
      <c r="D468" s="15" t="str">
        <f>IF(ISNUMBER(SMALL(Order_Form!$C:$C,1+($C468))),(VLOOKUP(SMALL(Order_Form!$C:$C,1+($C468)),Order_Form!$B:$Q,3,FALSE)),"")</f>
        <v/>
      </c>
      <c r="E468" s="35" t="str">
        <f>IF(ISNUMBER(SMALL(Order_Form!$C:$C,1+($C468))),(VLOOKUP(SMALL(Order_Form!$C:$C,1+($C468)),Order_Form!$B:$Q,4,FALSE)),"")</f>
        <v/>
      </c>
      <c r="F468" s="35" t="str">
        <f>IF(ISNUMBER(SMALL(Order_Form!$C:$C,1+($C468))),(VLOOKUP(SMALL(Order_Form!$C:$C,1+($C468)),Order_Form!$B:$Q,5,FALSE)),"")</f>
        <v/>
      </c>
      <c r="G468" s="35" t="str">
        <f>IF(ISNUMBER(SMALL(Order_Form!$C:$C,1+($C468))),(VLOOKUP(SMALL(Order_Form!$C:$C,1+($C468)),Order_Form!$B:$Q,6,FALSE)),"")</f>
        <v/>
      </c>
      <c r="H468" s="32" t="str">
        <f>IF(ISNUMBER(SMALL(Order_Form!$C:$C,1+($C468))),(VLOOKUP(SMALL(Order_Form!$C:$C,1+($C468)),Order_Form!$B:$Q,7,FALSE)),"")</f>
        <v/>
      </c>
      <c r="I468" s="15"/>
      <c r="J468" s="15"/>
      <c r="K468" s="35" t="str">
        <f>IF(ISNUMBER(SMALL(Order_Form!$C:$C,1+($C468))),(VLOOKUP(SMALL(Order_Form!$C:$C,1+($C468)),Order_Form!$B:$Q,8,FALSE)),"")</f>
        <v/>
      </c>
      <c r="L468" s="35" t="str">
        <f>IF(ISNUMBER(SMALL(Order_Form!$C:$C,1+($C468))),(VLOOKUP(SMALL(Order_Form!$C:$C,1+($C468)),Order_Form!$B:$Q,9,FALSE)),"")</f>
        <v/>
      </c>
      <c r="M468" s="35" t="str">
        <f>IF(ISNUMBER(SMALL(Order_Form!$C:$C,1+($C468))),(VLOOKUP(SMALL(Order_Form!$C:$C,1+($C468)),Order_Form!$B:$Q,10,FALSE)),"")</f>
        <v/>
      </c>
      <c r="N468" s="35" t="str">
        <f>IF(ISNUMBER(SMALL(Order_Form!$C:$C,1+($C468))),(VLOOKUP(SMALL(Order_Form!$C:$C,1+($C468)),Order_Form!$B:$Q,11,FALSE)),"")</f>
        <v/>
      </c>
      <c r="O468" s="35" t="str">
        <f>IF(ISNUMBER(SMALL(Order_Form!$C:$C,1+($C468))),(VLOOKUP(SMALL(Order_Form!$C:$C,1+($C468)),Order_Form!$B:$Q,12,FALSE)),"")</f>
        <v/>
      </c>
      <c r="P468" s="35" t="str">
        <f>IF(ISNUMBER(SMALL(Order_Form!$C:$C,1+($C468))),(VLOOKUP(SMALL(Order_Form!$C:$C,1+($C468)),Order_Form!$B:$Q,13,FALSE)),"")</f>
        <v/>
      </c>
      <c r="Q468" s="35" t="str">
        <f>IF(ISNUMBER(SMALL(Order_Form!$C:$C,1+($C468))),(VLOOKUP(SMALL(Order_Form!$C:$C,1+($C468)),Order_Form!$B:$Q,14,FALSE)),"")</f>
        <v/>
      </c>
      <c r="R468" s="35" t="str">
        <f>IF(ISNUMBER(SMALL(Order_Form!$C:$C,1+($C468))),(VLOOKUP(SMALL(Order_Form!$C:$C,1+($C468)),Order_Form!$B:$Q,15,FALSE)),"")</f>
        <v/>
      </c>
      <c r="U468" s="14">
        <f t="shared" si="21"/>
        <v>0</v>
      </c>
      <c r="V468" s="14">
        <f t="shared" si="22"/>
        <v>0</v>
      </c>
      <c r="W468" s="14">
        <f t="shared" si="23"/>
        <v>0</v>
      </c>
    </row>
    <row r="469" spans="3:23" ht="22.9" customHeight="1" x14ac:dyDescent="0.2">
      <c r="C469" s="14">
        <v>451</v>
      </c>
      <c r="D469" s="15" t="str">
        <f>IF(ISNUMBER(SMALL(Order_Form!$C:$C,1+($C469))),(VLOOKUP(SMALL(Order_Form!$C:$C,1+($C469)),Order_Form!$B:$Q,3,FALSE)),"")</f>
        <v/>
      </c>
      <c r="E469" s="35" t="str">
        <f>IF(ISNUMBER(SMALL(Order_Form!$C:$C,1+($C469))),(VLOOKUP(SMALL(Order_Form!$C:$C,1+($C469)),Order_Form!$B:$Q,4,FALSE)),"")</f>
        <v/>
      </c>
      <c r="F469" s="35" t="str">
        <f>IF(ISNUMBER(SMALL(Order_Form!$C:$C,1+($C469))),(VLOOKUP(SMALL(Order_Form!$C:$C,1+($C469)),Order_Form!$B:$Q,5,FALSE)),"")</f>
        <v/>
      </c>
      <c r="G469" s="35" t="str">
        <f>IF(ISNUMBER(SMALL(Order_Form!$C:$C,1+($C469))),(VLOOKUP(SMALL(Order_Form!$C:$C,1+($C469)),Order_Form!$B:$Q,6,FALSE)),"")</f>
        <v/>
      </c>
      <c r="H469" s="32" t="str">
        <f>IF(ISNUMBER(SMALL(Order_Form!$C:$C,1+($C469))),(VLOOKUP(SMALL(Order_Form!$C:$C,1+($C469)),Order_Form!$B:$Q,7,FALSE)),"")</f>
        <v/>
      </c>
      <c r="I469" s="15"/>
      <c r="J469" s="15"/>
      <c r="K469" s="35" t="str">
        <f>IF(ISNUMBER(SMALL(Order_Form!$C:$C,1+($C469))),(VLOOKUP(SMALL(Order_Form!$C:$C,1+($C469)),Order_Form!$B:$Q,8,FALSE)),"")</f>
        <v/>
      </c>
      <c r="L469" s="35" t="str">
        <f>IF(ISNUMBER(SMALL(Order_Form!$C:$C,1+($C469))),(VLOOKUP(SMALL(Order_Form!$C:$C,1+($C469)),Order_Form!$B:$Q,9,FALSE)),"")</f>
        <v/>
      </c>
      <c r="M469" s="35" t="str">
        <f>IF(ISNUMBER(SMALL(Order_Form!$C:$C,1+($C469))),(VLOOKUP(SMALL(Order_Form!$C:$C,1+($C469)),Order_Form!$B:$Q,10,FALSE)),"")</f>
        <v/>
      </c>
      <c r="N469" s="35" t="str">
        <f>IF(ISNUMBER(SMALL(Order_Form!$C:$C,1+($C469))),(VLOOKUP(SMALL(Order_Form!$C:$C,1+($C469)),Order_Form!$B:$Q,11,FALSE)),"")</f>
        <v/>
      </c>
      <c r="O469" s="35" t="str">
        <f>IF(ISNUMBER(SMALL(Order_Form!$C:$C,1+($C469))),(VLOOKUP(SMALL(Order_Form!$C:$C,1+($C469)),Order_Form!$B:$Q,12,FALSE)),"")</f>
        <v/>
      </c>
      <c r="P469" s="35" t="str">
        <f>IF(ISNUMBER(SMALL(Order_Form!$C:$C,1+($C469))),(VLOOKUP(SMALL(Order_Form!$C:$C,1+($C469)),Order_Form!$B:$Q,13,FALSE)),"")</f>
        <v/>
      </c>
      <c r="Q469" s="35" t="str">
        <f>IF(ISNUMBER(SMALL(Order_Form!$C:$C,1+($C469))),(VLOOKUP(SMALL(Order_Form!$C:$C,1+($C469)),Order_Form!$B:$Q,14,FALSE)),"")</f>
        <v/>
      </c>
      <c r="R469" s="35" t="str">
        <f>IF(ISNUMBER(SMALL(Order_Form!$C:$C,1+($C469))),(VLOOKUP(SMALL(Order_Form!$C:$C,1+($C469)),Order_Form!$B:$Q,15,FALSE)),"")</f>
        <v/>
      </c>
      <c r="U469" s="14">
        <f t="shared" si="21"/>
        <v>0</v>
      </c>
      <c r="V469" s="14">
        <f t="shared" si="22"/>
        <v>0</v>
      </c>
      <c r="W469" s="14">
        <f t="shared" si="23"/>
        <v>0</v>
      </c>
    </row>
    <row r="470" spans="3:23" ht="22.9" customHeight="1" x14ac:dyDescent="0.2">
      <c r="C470" s="14">
        <v>452</v>
      </c>
      <c r="D470" s="15" t="str">
        <f>IF(ISNUMBER(SMALL(Order_Form!$C:$C,1+($C470))),(VLOOKUP(SMALL(Order_Form!$C:$C,1+($C470)),Order_Form!$B:$Q,3,FALSE)),"")</f>
        <v/>
      </c>
      <c r="E470" s="35" t="str">
        <f>IF(ISNUMBER(SMALL(Order_Form!$C:$C,1+($C470))),(VLOOKUP(SMALL(Order_Form!$C:$C,1+($C470)),Order_Form!$B:$Q,4,FALSE)),"")</f>
        <v/>
      </c>
      <c r="F470" s="35" t="str">
        <f>IF(ISNUMBER(SMALL(Order_Form!$C:$C,1+($C470))),(VLOOKUP(SMALL(Order_Form!$C:$C,1+($C470)),Order_Form!$B:$Q,5,FALSE)),"")</f>
        <v/>
      </c>
      <c r="G470" s="35" t="str">
        <f>IF(ISNUMBER(SMALL(Order_Form!$C:$C,1+($C470))),(VLOOKUP(SMALL(Order_Form!$C:$C,1+($C470)),Order_Form!$B:$Q,6,FALSE)),"")</f>
        <v/>
      </c>
      <c r="H470" s="32" t="str">
        <f>IF(ISNUMBER(SMALL(Order_Form!$C:$C,1+($C470))),(VLOOKUP(SMALL(Order_Form!$C:$C,1+($C470)),Order_Form!$B:$Q,7,FALSE)),"")</f>
        <v/>
      </c>
      <c r="I470" s="15"/>
      <c r="J470" s="15"/>
      <c r="K470" s="35" t="str">
        <f>IF(ISNUMBER(SMALL(Order_Form!$C:$C,1+($C470))),(VLOOKUP(SMALL(Order_Form!$C:$C,1+($C470)),Order_Form!$B:$Q,8,FALSE)),"")</f>
        <v/>
      </c>
      <c r="L470" s="35" t="str">
        <f>IF(ISNUMBER(SMALL(Order_Form!$C:$C,1+($C470))),(VLOOKUP(SMALL(Order_Form!$C:$C,1+($C470)),Order_Form!$B:$Q,9,FALSE)),"")</f>
        <v/>
      </c>
      <c r="M470" s="35" t="str">
        <f>IF(ISNUMBER(SMALL(Order_Form!$C:$C,1+($C470))),(VLOOKUP(SMALL(Order_Form!$C:$C,1+($C470)),Order_Form!$B:$Q,10,FALSE)),"")</f>
        <v/>
      </c>
      <c r="N470" s="35" t="str">
        <f>IF(ISNUMBER(SMALL(Order_Form!$C:$C,1+($C470))),(VLOOKUP(SMALL(Order_Form!$C:$C,1+($C470)),Order_Form!$B:$Q,11,FALSE)),"")</f>
        <v/>
      </c>
      <c r="O470" s="35" t="str">
        <f>IF(ISNUMBER(SMALL(Order_Form!$C:$C,1+($C470))),(VLOOKUP(SMALL(Order_Form!$C:$C,1+($C470)),Order_Form!$B:$Q,12,FALSE)),"")</f>
        <v/>
      </c>
      <c r="P470" s="35" t="str">
        <f>IF(ISNUMBER(SMALL(Order_Form!$C:$C,1+($C470))),(VLOOKUP(SMALL(Order_Form!$C:$C,1+($C470)),Order_Form!$B:$Q,13,FALSE)),"")</f>
        <v/>
      </c>
      <c r="Q470" s="35" t="str">
        <f>IF(ISNUMBER(SMALL(Order_Form!$C:$C,1+($C470))),(VLOOKUP(SMALL(Order_Form!$C:$C,1+($C470)),Order_Form!$B:$Q,14,FALSE)),"")</f>
        <v/>
      </c>
      <c r="R470" s="35" t="str">
        <f>IF(ISNUMBER(SMALL(Order_Form!$C:$C,1+($C470))),(VLOOKUP(SMALL(Order_Form!$C:$C,1+($C470)),Order_Form!$B:$Q,15,FALSE)),"")</f>
        <v/>
      </c>
      <c r="U470" s="14">
        <f t="shared" si="21"/>
        <v>0</v>
      </c>
      <c r="V470" s="14">
        <f t="shared" si="22"/>
        <v>0</v>
      </c>
      <c r="W470" s="14">
        <f t="shared" si="23"/>
        <v>0</v>
      </c>
    </row>
    <row r="471" spans="3:23" ht="22.9" customHeight="1" x14ac:dyDescent="0.2">
      <c r="C471" s="14">
        <v>453</v>
      </c>
      <c r="D471" s="15" t="str">
        <f>IF(ISNUMBER(SMALL(Order_Form!$C:$C,1+($C471))),(VLOOKUP(SMALL(Order_Form!$C:$C,1+($C471)),Order_Form!$B:$Q,3,FALSE)),"")</f>
        <v/>
      </c>
      <c r="E471" s="35" t="str">
        <f>IF(ISNUMBER(SMALL(Order_Form!$C:$C,1+($C471))),(VLOOKUP(SMALL(Order_Form!$C:$C,1+($C471)),Order_Form!$B:$Q,4,FALSE)),"")</f>
        <v/>
      </c>
      <c r="F471" s="35" t="str">
        <f>IF(ISNUMBER(SMALL(Order_Form!$C:$C,1+($C471))),(VLOOKUP(SMALL(Order_Form!$C:$C,1+($C471)),Order_Form!$B:$Q,5,FALSE)),"")</f>
        <v/>
      </c>
      <c r="G471" s="35" t="str">
        <f>IF(ISNUMBER(SMALL(Order_Form!$C:$C,1+($C471))),(VLOOKUP(SMALL(Order_Form!$C:$C,1+($C471)),Order_Form!$B:$Q,6,FALSE)),"")</f>
        <v/>
      </c>
      <c r="H471" s="32" t="str">
        <f>IF(ISNUMBER(SMALL(Order_Form!$C:$C,1+($C471))),(VLOOKUP(SMALL(Order_Form!$C:$C,1+($C471)),Order_Form!$B:$Q,7,FALSE)),"")</f>
        <v/>
      </c>
      <c r="I471" s="15"/>
      <c r="J471" s="15"/>
      <c r="K471" s="35" t="str">
        <f>IF(ISNUMBER(SMALL(Order_Form!$C:$C,1+($C471))),(VLOOKUP(SMALL(Order_Form!$C:$C,1+($C471)),Order_Form!$B:$Q,8,FALSE)),"")</f>
        <v/>
      </c>
      <c r="L471" s="35" t="str">
        <f>IF(ISNUMBER(SMALL(Order_Form!$C:$C,1+($C471))),(VLOOKUP(SMALL(Order_Form!$C:$C,1+($C471)),Order_Form!$B:$Q,9,FALSE)),"")</f>
        <v/>
      </c>
      <c r="M471" s="35" t="str">
        <f>IF(ISNUMBER(SMALL(Order_Form!$C:$C,1+($C471))),(VLOOKUP(SMALL(Order_Form!$C:$C,1+($C471)),Order_Form!$B:$Q,10,FALSE)),"")</f>
        <v/>
      </c>
      <c r="N471" s="35" t="str">
        <f>IF(ISNUMBER(SMALL(Order_Form!$C:$C,1+($C471))),(VLOOKUP(SMALL(Order_Form!$C:$C,1+($C471)),Order_Form!$B:$Q,11,FALSE)),"")</f>
        <v/>
      </c>
      <c r="O471" s="35" t="str">
        <f>IF(ISNUMBER(SMALL(Order_Form!$C:$C,1+($C471))),(VLOOKUP(SMALL(Order_Form!$C:$C,1+($C471)),Order_Form!$B:$Q,12,FALSE)),"")</f>
        <v/>
      </c>
      <c r="P471" s="35" t="str">
        <f>IF(ISNUMBER(SMALL(Order_Form!$C:$C,1+($C471))),(VLOOKUP(SMALL(Order_Form!$C:$C,1+($C471)),Order_Form!$B:$Q,13,FALSE)),"")</f>
        <v/>
      </c>
      <c r="Q471" s="35" t="str">
        <f>IF(ISNUMBER(SMALL(Order_Form!$C:$C,1+($C471))),(VLOOKUP(SMALL(Order_Form!$C:$C,1+($C471)),Order_Form!$B:$Q,14,FALSE)),"")</f>
        <v/>
      </c>
      <c r="R471" s="35" t="str">
        <f>IF(ISNUMBER(SMALL(Order_Form!$C:$C,1+($C471))),(VLOOKUP(SMALL(Order_Form!$C:$C,1+($C471)),Order_Form!$B:$Q,15,FALSE)),"")</f>
        <v/>
      </c>
      <c r="U471" s="14">
        <f t="shared" si="21"/>
        <v>0</v>
      </c>
      <c r="V471" s="14">
        <f t="shared" si="22"/>
        <v>0</v>
      </c>
      <c r="W471" s="14">
        <f t="shared" si="23"/>
        <v>0</v>
      </c>
    </row>
    <row r="472" spans="3:23" ht="22.9" customHeight="1" x14ac:dyDescent="0.2">
      <c r="C472" s="14">
        <v>454</v>
      </c>
      <c r="D472" s="15" t="str">
        <f>IF(ISNUMBER(SMALL(Order_Form!$C:$C,1+($C472))),(VLOOKUP(SMALL(Order_Form!$C:$C,1+($C472)),Order_Form!$B:$Q,3,FALSE)),"")</f>
        <v/>
      </c>
      <c r="E472" s="35" t="str">
        <f>IF(ISNUMBER(SMALL(Order_Form!$C:$C,1+($C472))),(VLOOKUP(SMALL(Order_Form!$C:$C,1+($C472)),Order_Form!$B:$Q,4,FALSE)),"")</f>
        <v/>
      </c>
      <c r="F472" s="35" t="str">
        <f>IF(ISNUMBER(SMALL(Order_Form!$C:$C,1+($C472))),(VLOOKUP(SMALL(Order_Form!$C:$C,1+($C472)),Order_Form!$B:$Q,5,FALSE)),"")</f>
        <v/>
      </c>
      <c r="G472" s="35" t="str">
        <f>IF(ISNUMBER(SMALL(Order_Form!$C:$C,1+($C472))),(VLOOKUP(SMALL(Order_Form!$C:$C,1+($C472)),Order_Form!$B:$Q,6,FALSE)),"")</f>
        <v/>
      </c>
      <c r="H472" s="32" t="str">
        <f>IF(ISNUMBER(SMALL(Order_Form!$C:$C,1+($C472))),(VLOOKUP(SMALL(Order_Form!$C:$C,1+($C472)),Order_Form!$B:$Q,7,FALSE)),"")</f>
        <v/>
      </c>
      <c r="I472" s="15"/>
      <c r="J472" s="15"/>
      <c r="K472" s="35" t="str">
        <f>IF(ISNUMBER(SMALL(Order_Form!$C:$C,1+($C472))),(VLOOKUP(SMALL(Order_Form!$C:$C,1+($C472)),Order_Form!$B:$Q,8,FALSE)),"")</f>
        <v/>
      </c>
      <c r="L472" s="35" t="str">
        <f>IF(ISNUMBER(SMALL(Order_Form!$C:$C,1+($C472))),(VLOOKUP(SMALL(Order_Form!$C:$C,1+($C472)),Order_Form!$B:$Q,9,FALSE)),"")</f>
        <v/>
      </c>
      <c r="M472" s="35" t="str">
        <f>IF(ISNUMBER(SMALL(Order_Form!$C:$C,1+($C472))),(VLOOKUP(SMALL(Order_Form!$C:$C,1+($C472)),Order_Form!$B:$Q,10,FALSE)),"")</f>
        <v/>
      </c>
      <c r="N472" s="35" t="str">
        <f>IF(ISNUMBER(SMALL(Order_Form!$C:$C,1+($C472))),(VLOOKUP(SMALL(Order_Form!$C:$C,1+($C472)),Order_Form!$B:$Q,11,FALSE)),"")</f>
        <v/>
      </c>
      <c r="O472" s="35" t="str">
        <f>IF(ISNUMBER(SMALL(Order_Form!$C:$C,1+($C472))),(VLOOKUP(SMALL(Order_Form!$C:$C,1+($C472)),Order_Form!$B:$Q,12,FALSE)),"")</f>
        <v/>
      </c>
      <c r="P472" s="35" t="str">
        <f>IF(ISNUMBER(SMALL(Order_Form!$C:$C,1+($C472))),(VLOOKUP(SMALL(Order_Form!$C:$C,1+($C472)),Order_Form!$B:$Q,13,FALSE)),"")</f>
        <v/>
      </c>
      <c r="Q472" s="35" t="str">
        <f>IF(ISNUMBER(SMALL(Order_Form!$C:$C,1+($C472))),(VLOOKUP(SMALL(Order_Form!$C:$C,1+($C472)),Order_Form!$B:$Q,14,FALSE)),"")</f>
        <v/>
      </c>
      <c r="R472" s="35" t="str">
        <f>IF(ISNUMBER(SMALL(Order_Form!$C:$C,1+($C472))),(VLOOKUP(SMALL(Order_Form!$C:$C,1+($C472)),Order_Form!$B:$Q,15,FALSE)),"")</f>
        <v/>
      </c>
      <c r="U472" s="14">
        <f t="shared" si="21"/>
        <v>0</v>
      </c>
      <c r="V472" s="14">
        <f t="shared" si="22"/>
        <v>0</v>
      </c>
      <c r="W472" s="14">
        <f t="shared" si="23"/>
        <v>0</v>
      </c>
    </row>
    <row r="473" spans="3:23" ht="22.9" customHeight="1" x14ac:dyDescent="0.2">
      <c r="C473" s="14">
        <v>455</v>
      </c>
      <c r="D473" s="15" t="str">
        <f>IF(ISNUMBER(SMALL(Order_Form!$C:$C,1+($C473))),(VLOOKUP(SMALL(Order_Form!$C:$C,1+($C473)),Order_Form!$B:$Q,3,FALSE)),"")</f>
        <v/>
      </c>
      <c r="E473" s="35" t="str">
        <f>IF(ISNUMBER(SMALL(Order_Form!$C:$C,1+($C473))),(VLOOKUP(SMALL(Order_Form!$C:$C,1+($C473)),Order_Form!$B:$Q,4,FALSE)),"")</f>
        <v/>
      </c>
      <c r="F473" s="35" t="str">
        <f>IF(ISNUMBER(SMALL(Order_Form!$C:$C,1+($C473))),(VLOOKUP(SMALL(Order_Form!$C:$C,1+($C473)),Order_Form!$B:$Q,5,FALSE)),"")</f>
        <v/>
      </c>
      <c r="G473" s="35" t="str">
        <f>IF(ISNUMBER(SMALL(Order_Form!$C:$C,1+($C473))),(VLOOKUP(SMALL(Order_Form!$C:$C,1+($C473)),Order_Form!$B:$Q,6,FALSE)),"")</f>
        <v/>
      </c>
      <c r="H473" s="32" t="str">
        <f>IF(ISNUMBER(SMALL(Order_Form!$C:$C,1+($C473))),(VLOOKUP(SMALL(Order_Form!$C:$C,1+($C473)),Order_Form!$B:$Q,7,FALSE)),"")</f>
        <v/>
      </c>
      <c r="I473" s="15"/>
      <c r="J473" s="15"/>
      <c r="K473" s="35" t="str">
        <f>IF(ISNUMBER(SMALL(Order_Form!$C:$C,1+($C473))),(VLOOKUP(SMALL(Order_Form!$C:$C,1+($C473)),Order_Form!$B:$Q,8,FALSE)),"")</f>
        <v/>
      </c>
      <c r="L473" s="35" t="str">
        <f>IF(ISNUMBER(SMALL(Order_Form!$C:$C,1+($C473))),(VLOOKUP(SMALL(Order_Form!$C:$C,1+($C473)),Order_Form!$B:$Q,9,FALSE)),"")</f>
        <v/>
      </c>
      <c r="M473" s="35" t="str">
        <f>IF(ISNUMBER(SMALL(Order_Form!$C:$C,1+($C473))),(VLOOKUP(SMALL(Order_Form!$C:$C,1+($C473)),Order_Form!$B:$Q,10,FALSE)),"")</f>
        <v/>
      </c>
      <c r="N473" s="35" t="str">
        <f>IF(ISNUMBER(SMALL(Order_Form!$C:$C,1+($C473))),(VLOOKUP(SMALL(Order_Form!$C:$C,1+($C473)),Order_Form!$B:$Q,11,FALSE)),"")</f>
        <v/>
      </c>
      <c r="O473" s="35" t="str">
        <f>IF(ISNUMBER(SMALL(Order_Form!$C:$C,1+($C473))),(VLOOKUP(SMALL(Order_Form!$C:$C,1+($C473)),Order_Form!$B:$Q,12,FALSE)),"")</f>
        <v/>
      </c>
      <c r="P473" s="35" t="str">
        <f>IF(ISNUMBER(SMALL(Order_Form!$C:$C,1+($C473))),(VLOOKUP(SMALL(Order_Form!$C:$C,1+($C473)),Order_Form!$B:$Q,13,FALSE)),"")</f>
        <v/>
      </c>
      <c r="Q473" s="35" t="str">
        <f>IF(ISNUMBER(SMALL(Order_Form!$C:$C,1+($C473))),(VLOOKUP(SMALL(Order_Form!$C:$C,1+($C473)),Order_Form!$B:$Q,14,FALSE)),"")</f>
        <v/>
      </c>
      <c r="R473" s="35" t="str">
        <f>IF(ISNUMBER(SMALL(Order_Form!$C:$C,1+($C473))),(VLOOKUP(SMALL(Order_Form!$C:$C,1+($C473)),Order_Form!$B:$Q,15,FALSE)),"")</f>
        <v/>
      </c>
      <c r="U473" s="14">
        <f t="shared" si="21"/>
        <v>0</v>
      </c>
      <c r="V473" s="14">
        <f t="shared" si="22"/>
        <v>0</v>
      </c>
      <c r="W473" s="14">
        <f t="shared" si="23"/>
        <v>0</v>
      </c>
    </row>
    <row r="474" spans="3:23" ht="22.9" customHeight="1" x14ac:dyDescent="0.2">
      <c r="C474" s="14">
        <v>456</v>
      </c>
      <c r="D474" s="15" t="str">
        <f>IF(ISNUMBER(SMALL(Order_Form!$C:$C,1+($C474))),(VLOOKUP(SMALL(Order_Form!$C:$C,1+($C474)),Order_Form!$B:$Q,3,FALSE)),"")</f>
        <v/>
      </c>
      <c r="E474" s="35" t="str">
        <f>IF(ISNUMBER(SMALL(Order_Form!$C:$C,1+($C474))),(VLOOKUP(SMALL(Order_Form!$C:$C,1+($C474)),Order_Form!$B:$Q,4,FALSE)),"")</f>
        <v/>
      </c>
      <c r="F474" s="35" t="str">
        <f>IF(ISNUMBER(SMALL(Order_Form!$C:$C,1+($C474))),(VLOOKUP(SMALL(Order_Form!$C:$C,1+($C474)),Order_Form!$B:$Q,5,FALSE)),"")</f>
        <v/>
      </c>
      <c r="G474" s="35" t="str">
        <f>IF(ISNUMBER(SMALL(Order_Form!$C:$C,1+($C474))),(VLOOKUP(SMALL(Order_Form!$C:$C,1+($C474)),Order_Form!$B:$Q,6,FALSE)),"")</f>
        <v/>
      </c>
      <c r="H474" s="32" t="str">
        <f>IF(ISNUMBER(SMALL(Order_Form!$C:$C,1+($C474))),(VLOOKUP(SMALL(Order_Form!$C:$C,1+($C474)),Order_Form!$B:$Q,7,FALSE)),"")</f>
        <v/>
      </c>
      <c r="I474" s="15"/>
      <c r="J474" s="15"/>
      <c r="K474" s="35" t="str">
        <f>IF(ISNUMBER(SMALL(Order_Form!$C:$C,1+($C474))),(VLOOKUP(SMALL(Order_Form!$C:$C,1+($C474)),Order_Form!$B:$Q,8,FALSE)),"")</f>
        <v/>
      </c>
      <c r="L474" s="35" t="str">
        <f>IF(ISNUMBER(SMALL(Order_Form!$C:$C,1+($C474))),(VLOOKUP(SMALL(Order_Form!$C:$C,1+($C474)),Order_Form!$B:$Q,9,FALSE)),"")</f>
        <v/>
      </c>
      <c r="M474" s="35" t="str">
        <f>IF(ISNUMBER(SMALL(Order_Form!$C:$C,1+($C474))),(VLOOKUP(SMALL(Order_Form!$C:$C,1+($C474)),Order_Form!$B:$Q,10,FALSE)),"")</f>
        <v/>
      </c>
      <c r="N474" s="35" t="str">
        <f>IF(ISNUMBER(SMALL(Order_Form!$C:$C,1+($C474))),(VLOOKUP(SMALL(Order_Form!$C:$C,1+($C474)),Order_Form!$B:$Q,11,FALSE)),"")</f>
        <v/>
      </c>
      <c r="O474" s="35" t="str">
        <f>IF(ISNUMBER(SMALL(Order_Form!$C:$C,1+($C474))),(VLOOKUP(SMALL(Order_Form!$C:$C,1+($C474)),Order_Form!$B:$Q,12,FALSE)),"")</f>
        <v/>
      </c>
      <c r="P474" s="35" t="str">
        <f>IF(ISNUMBER(SMALL(Order_Form!$C:$C,1+($C474))),(VLOOKUP(SMALL(Order_Form!$C:$C,1+($C474)),Order_Form!$B:$Q,13,FALSE)),"")</f>
        <v/>
      </c>
      <c r="Q474" s="35" t="str">
        <f>IF(ISNUMBER(SMALL(Order_Form!$C:$C,1+($C474))),(VLOOKUP(SMALL(Order_Form!$C:$C,1+($C474)),Order_Form!$B:$Q,14,FALSE)),"")</f>
        <v/>
      </c>
      <c r="R474" s="35" t="str">
        <f>IF(ISNUMBER(SMALL(Order_Form!$C:$C,1+($C474))),(VLOOKUP(SMALL(Order_Form!$C:$C,1+($C474)),Order_Form!$B:$Q,15,FALSE)),"")</f>
        <v/>
      </c>
      <c r="U474" s="14">
        <f t="shared" si="21"/>
        <v>0</v>
      </c>
      <c r="V474" s="14">
        <f t="shared" si="22"/>
        <v>0</v>
      </c>
      <c r="W474" s="14">
        <f t="shared" si="23"/>
        <v>0</v>
      </c>
    </row>
    <row r="475" spans="3:23" ht="22.9" customHeight="1" x14ac:dyDescent="0.2">
      <c r="C475" s="14">
        <v>457</v>
      </c>
      <c r="D475" s="15" t="str">
        <f>IF(ISNUMBER(SMALL(Order_Form!$C:$C,1+($C475))),(VLOOKUP(SMALL(Order_Form!$C:$C,1+($C475)),Order_Form!$B:$Q,3,FALSE)),"")</f>
        <v/>
      </c>
      <c r="E475" s="35" t="str">
        <f>IF(ISNUMBER(SMALL(Order_Form!$C:$C,1+($C475))),(VLOOKUP(SMALL(Order_Form!$C:$C,1+($C475)),Order_Form!$B:$Q,4,FALSE)),"")</f>
        <v/>
      </c>
      <c r="F475" s="35" t="str">
        <f>IF(ISNUMBER(SMALL(Order_Form!$C:$C,1+($C475))),(VLOOKUP(SMALL(Order_Form!$C:$C,1+($C475)),Order_Form!$B:$Q,5,FALSE)),"")</f>
        <v/>
      </c>
      <c r="G475" s="35" t="str">
        <f>IF(ISNUMBER(SMALL(Order_Form!$C:$C,1+($C475))),(VLOOKUP(SMALL(Order_Form!$C:$C,1+($C475)),Order_Form!$B:$Q,6,FALSE)),"")</f>
        <v/>
      </c>
      <c r="H475" s="32" t="str">
        <f>IF(ISNUMBER(SMALL(Order_Form!$C:$C,1+($C475))),(VLOOKUP(SMALL(Order_Form!$C:$C,1+($C475)),Order_Form!$B:$Q,7,FALSE)),"")</f>
        <v/>
      </c>
      <c r="I475" s="15"/>
      <c r="J475" s="15"/>
      <c r="K475" s="35" t="str">
        <f>IF(ISNUMBER(SMALL(Order_Form!$C:$C,1+($C475))),(VLOOKUP(SMALL(Order_Form!$C:$C,1+($C475)),Order_Form!$B:$Q,8,FALSE)),"")</f>
        <v/>
      </c>
      <c r="L475" s="35" t="str">
        <f>IF(ISNUMBER(SMALL(Order_Form!$C:$C,1+($C475))),(VLOOKUP(SMALL(Order_Form!$C:$C,1+($C475)),Order_Form!$B:$Q,9,FALSE)),"")</f>
        <v/>
      </c>
      <c r="M475" s="35" t="str">
        <f>IF(ISNUMBER(SMALL(Order_Form!$C:$C,1+($C475))),(VLOOKUP(SMALL(Order_Form!$C:$C,1+($C475)),Order_Form!$B:$Q,10,FALSE)),"")</f>
        <v/>
      </c>
      <c r="N475" s="35" t="str">
        <f>IF(ISNUMBER(SMALL(Order_Form!$C:$C,1+($C475))),(VLOOKUP(SMALL(Order_Form!$C:$C,1+($C475)),Order_Form!$B:$Q,11,FALSE)),"")</f>
        <v/>
      </c>
      <c r="O475" s="35" t="str">
        <f>IF(ISNUMBER(SMALL(Order_Form!$C:$C,1+($C475))),(VLOOKUP(SMALL(Order_Form!$C:$C,1+($C475)),Order_Form!$B:$Q,12,FALSE)),"")</f>
        <v/>
      </c>
      <c r="P475" s="35" t="str">
        <f>IF(ISNUMBER(SMALL(Order_Form!$C:$C,1+($C475))),(VLOOKUP(SMALL(Order_Form!$C:$C,1+($C475)),Order_Form!$B:$Q,13,FALSE)),"")</f>
        <v/>
      </c>
      <c r="Q475" s="35" t="str">
        <f>IF(ISNUMBER(SMALL(Order_Form!$C:$C,1+($C475))),(VLOOKUP(SMALL(Order_Form!$C:$C,1+($C475)),Order_Form!$B:$Q,14,FALSE)),"")</f>
        <v/>
      </c>
      <c r="R475" s="35" t="str">
        <f>IF(ISNUMBER(SMALL(Order_Form!$C:$C,1+($C475))),(VLOOKUP(SMALL(Order_Form!$C:$C,1+($C475)),Order_Form!$B:$Q,15,FALSE)),"")</f>
        <v/>
      </c>
      <c r="U475" s="14">
        <f t="shared" si="21"/>
        <v>0</v>
      </c>
      <c r="V475" s="14">
        <f t="shared" si="22"/>
        <v>0</v>
      </c>
      <c r="W475" s="14">
        <f t="shared" si="23"/>
        <v>0</v>
      </c>
    </row>
    <row r="476" spans="3:23" ht="22.9" customHeight="1" x14ac:dyDescent="0.2">
      <c r="C476" s="14">
        <v>458</v>
      </c>
      <c r="D476" s="15" t="str">
        <f>IF(ISNUMBER(SMALL(Order_Form!$C:$C,1+($C476))),(VLOOKUP(SMALL(Order_Form!$C:$C,1+($C476)),Order_Form!$B:$Q,3,FALSE)),"")</f>
        <v/>
      </c>
      <c r="E476" s="35" t="str">
        <f>IF(ISNUMBER(SMALL(Order_Form!$C:$C,1+($C476))),(VLOOKUP(SMALL(Order_Form!$C:$C,1+($C476)),Order_Form!$B:$Q,4,FALSE)),"")</f>
        <v/>
      </c>
      <c r="F476" s="35" t="str">
        <f>IF(ISNUMBER(SMALL(Order_Form!$C:$C,1+($C476))),(VLOOKUP(SMALL(Order_Form!$C:$C,1+($C476)),Order_Form!$B:$Q,5,FALSE)),"")</f>
        <v/>
      </c>
      <c r="G476" s="35" t="str">
        <f>IF(ISNUMBER(SMALL(Order_Form!$C:$C,1+($C476))),(VLOOKUP(SMALL(Order_Form!$C:$C,1+($C476)),Order_Form!$B:$Q,6,FALSE)),"")</f>
        <v/>
      </c>
      <c r="H476" s="32" t="str">
        <f>IF(ISNUMBER(SMALL(Order_Form!$C:$C,1+($C476))),(VLOOKUP(SMALL(Order_Form!$C:$C,1+($C476)),Order_Form!$B:$Q,7,FALSE)),"")</f>
        <v/>
      </c>
      <c r="I476" s="15"/>
      <c r="J476" s="15"/>
      <c r="K476" s="35" t="str">
        <f>IF(ISNUMBER(SMALL(Order_Form!$C:$C,1+($C476))),(VLOOKUP(SMALL(Order_Form!$C:$C,1+($C476)),Order_Form!$B:$Q,8,FALSE)),"")</f>
        <v/>
      </c>
      <c r="L476" s="35" t="str">
        <f>IF(ISNUMBER(SMALL(Order_Form!$C:$C,1+($C476))),(VLOOKUP(SMALL(Order_Form!$C:$C,1+($C476)),Order_Form!$B:$Q,9,FALSE)),"")</f>
        <v/>
      </c>
      <c r="M476" s="35" t="str">
        <f>IF(ISNUMBER(SMALL(Order_Form!$C:$C,1+($C476))),(VLOOKUP(SMALL(Order_Form!$C:$C,1+($C476)),Order_Form!$B:$Q,10,FALSE)),"")</f>
        <v/>
      </c>
      <c r="N476" s="35" t="str">
        <f>IF(ISNUMBER(SMALL(Order_Form!$C:$C,1+($C476))),(VLOOKUP(SMALL(Order_Form!$C:$C,1+($C476)),Order_Form!$B:$Q,11,FALSE)),"")</f>
        <v/>
      </c>
      <c r="O476" s="35" t="str">
        <f>IF(ISNUMBER(SMALL(Order_Form!$C:$C,1+($C476))),(VLOOKUP(SMALL(Order_Form!$C:$C,1+($C476)),Order_Form!$B:$Q,12,FALSE)),"")</f>
        <v/>
      </c>
      <c r="P476" s="35" t="str">
        <f>IF(ISNUMBER(SMALL(Order_Form!$C:$C,1+($C476))),(VLOOKUP(SMALL(Order_Form!$C:$C,1+($C476)),Order_Form!$B:$Q,13,FALSE)),"")</f>
        <v/>
      </c>
      <c r="Q476" s="35" t="str">
        <f>IF(ISNUMBER(SMALL(Order_Form!$C:$C,1+($C476))),(VLOOKUP(SMALL(Order_Form!$C:$C,1+($C476)),Order_Form!$B:$Q,14,FALSE)),"")</f>
        <v/>
      </c>
      <c r="R476" s="35" t="str">
        <f>IF(ISNUMBER(SMALL(Order_Form!$C:$C,1+($C476))),(VLOOKUP(SMALL(Order_Form!$C:$C,1+($C476)),Order_Form!$B:$Q,15,FALSE)),"")</f>
        <v/>
      </c>
      <c r="U476" s="14">
        <f t="shared" si="21"/>
        <v>0</v>
      </c>
      <c r="V476" s="14">
        <f t="shared" si="22"/>
        <v>0</v>
      </c>
      <c r="W476" s="14">
        <f t="shared" si="23"/>
        <v>0</v>
      </c>
    </row>
    <row r="477" spans="3:23" ht="22.9" customHeight="1" x14ac:dyDescent="0.2">
      <c r="C477" s="14">
        <v>459</v>
      </c>
      <c r="D477" s="15" t="str">
        <f>IF(ISNUMBER(SMALL(Order_Form!$C:$C,1+($C477))),(VLOOKUP(SMALL(Order_Form!$C:$C,1+($C477)),Order_Form!$B:$Q,3,FALSE)),"")</f>
        <v/>
      </c>
      <c r="E477" s="35" t="str">
        <f>IF(ISNUMBER(SMALL(Order_Form!$C:$C,1+($C477))),(VLOOKUP(SMALL(Order_Form!$C:$C,1+($C477)),Order_Form!$B:$Q,4,FALSE)),"")</f>
        <v/>
      </c>
      <c r="F477" s="35" t="str">
        <f>IF(ISNUMBER(SMALL(Order_Form!$C:$C,1+($C477))),(VLOOKUP(SMALL(Order_Form!$C:$C,1+($C477)),Order_Form!$B:$Q,5,FALSE)),"")</f>
        <v/>
      </c>
      <c r="G477" s="35" t="str">
        <f>IF(ISNUMBER(SMALL(Order_Form!$C:$C,1+($C477))),(VLOOKUP(SMALL(Order_Form!$C:$C,1+($C477)),Order_Form!$B:$Q,6,FALSE)),"")</f>
        <v/>
      </c>
      <c r="H477" s="32" t="str">
        <f>IF(ISNUMBER(SMALL(Order_Form!$C:$C,1+($C477))),(VLOOKUP(SMALL(Order_Form!$C:$C,1+($C477)),Order_Form!$B:$Q,7,FALSE)),"")</f>
        <v/>
      </c>
      <c r="I477" s="15"/>
      <c r="J477" s="15"/>
      <c r="K477" s="35" t="str">
        <f>IF(ISNUMBER(SMALL(Order_Form!$C:$C,1+($C477))),(VLOOKUP(SMALL(Order_Form!$C:$C,1+($C477)),Order_Form!$B:$Q,8,FALSE)),"")</f>
        <v/>
      </c>
      <c r="L477" s="35" t="str">
        <f>IF(ISNUMBER(SMALL(Order_Form!$C:$C,1+($C477))),(VLOOKUP(SMALL(Order_Form!$C:$C,1+($C477)),Order_Form!$B:$Q,9,FALSE)),"")</f>
        <v/>
      </c>
      <c r="M477" s="35" t="str">
        <f>IF(ISNUMBER(SMALL(Order_Form!$C:$C,1+($C477))),(VLOOKUP(SMALL(Order_Form!$C:$C,1+($C477)),Order_Form!$B:$Q,10,FALSE)),"")</f>
        <v/>
      </c>
      <c r="N477" s="35" t="str">
        <f>IF(ISNUMBER(SMALL(Order_Form!$C:$C,1+($C477))),(VLOOKUP(SMALL(Order_Form!$C:$C,1+($C477)),Order_Form!$B:$Q,11,FALSE)),"")</f>
        <v/>
      </c>
      <c r="O477" s="35" t="str">
        <f>IF(ISNUMBER(SMALL(Order_Form!$C:$C,1+($C477))),(VLOOKUP(SMALL(Order_Form!$C:$C,1+($C477)),Order_Form!$B:$Q,12,FALSE)),"")</f>
        <v/>
      </c>
      <c r="P477" s="35" t="str">
        <f>IF(ISNUMBER(SMALL(Order_Form!$C:$C,1+($C477))),(VLOOKUP(SMALL(Order_Form!$C:$C,1+($C477)),Order_Form!$B:$Q,13,FALSE)),"")</f>
        <v/>
      </c>
      <c r="Q477" s="35" t="str">
        <f>IF(ISNUMBER(SMALL(Order_Form!$C:$C,1+($C477))),(VLOOKUP(SMALL(Order_Form!$C:$C,1+($C477)),Order_Form!$B:$Q,14,FALSE)),"")</f>
        <v/>
      </c>
      <c r="R477" s="35" t="str">
        <f>IF(ISNUMBER(SMALL(Order_Form!$C:$C,1+($C477))),(VLOOKUP(SMALL(Order_Form!$C:$C,1+($C477)),Order_Form!$B:$Q,15,FALSE)),"")</f>
        <v/>
      </c>
      <c r="U477" s="14">
        <f t="shared" si="21"/>
        <v>0</v>
      </c>
      <c r="V477" s="14">
        <f t="shared" si="22"/>
        <v>0</v>
      </c>
      <c r="W477" s="14">
        <f t="shared" si="23"/>
        <v>0</v>
      </c>
    </row>
    <row r="478" spans="3:23" ht="22.9" customHeight="1" x14ac:dyDescent="0.2">
      <c r="C478" s="14">
        <v>460</v>
      </c>
      <c r="D478" s="15" t="str">
        <f>IF(ISNUMBER(SMALL(Order_Form!$C:$C,1+($C478))),(VLOOKUP(SMALL(Order_Form!$C:$C,1+($C478)),Order_Form!$B:$Q,3,FALSE)),"")</f>
        <v/>
      </c>
      <c r="E478" s="35" t="str">
        <f>IF(ISNUMBER(SMALL(Order_Form!$C:$C,1+($C478))),(VLOOKUP(SMALL(Order_Form!$C:$C,1+($C478)),Order_Form!$B:$Q,4,FALSE)),"")</f>
        <v/>
      </c>
      <c r="F478" s="35" t="str">
        <f>IF(ISNUMBER(SMALL(Order_Form!$C:$C,1+($C478))),(VLOOKUP(SMALL(Order_Form!$C:$C,1+($C478)),Order_Form!$B:$Q,5,FALSE)),"")</f>
        <v/>
      </c>
      <c r="G478" s="35" t="str">
        <f>IF(ISNUMBER(SMALL(Order_Form!$C:$C,1+($C478))),(VLOOKUP(SMALL(Order_Form!$C:$C,1+($C478)),Order_Form!$B:$Q,6,FALSE)),"")</f>
        <v/>
      </c>
      <c r="H478" s="32" t="str">
        <f>IF(ISNUMBER(SMALL(Order_Form!$C:$C,1+($C478))),(VLOOKUP(SMALL(Order_Form!$C:$C,1+($C478)),Order_Form!$B:$Q,7,FALSE)),"")</f>
        <v/>
      </c>
      <c r="I478" s="15"/>
      <c r="J478" s="15"/>
      <c r="K478" s="35" t="str">
        <f>IF(ISNUMBER(SMALL(Order_Form!$C:$C,1+($C478))),(VLOOKUP(SMALL(Order_Form!$C:$C,1+($C478)),Order_Form!$B:$Q,8,FALSE)),"")</f>
        <v/>
      </c>
      <c r="L478" s="35" t="str">
        <f>IF(ISNUMBER(SMALL(Order_Form!$C:$C,1+($C478))),(VLOOKUP(SMALL(Order_Form!$C:$C,1+($C478)),Order_Form!$B:$Q,9,FALSE)),"")</f>
        <v/>
      </c>
      <c r="M478" s="35" t="str">
        <f>IF(ISNUMBER(SMALL(Order_Form!$C:$C,1+($C478))),(VLOOKUP(SMALL(Order_Form!$C:$C,1+($C478)),Order_Form!$B:$Q,10,FALSE)),"")</f>
        <v/>
      </c>
      <c r="N478" s="35" t="str">
        <f>IF(ISNUMBER(SMALL(Order_Form!$C:$C,1+($C478))),(VLOOKUP(SMALL(Order_Form!$C:$C,1+($C478)),Order_Form!$B:$Q,11,FALSE)),"")</f>
        <v/>
      </c>
      <c r="O478" s="35" t="str">
        <f>IF(ISNUMBER(SMALL(Order_Form!$C:$C,1+($C478))),(VLOOKUP(SMALL(Order_Form!$C:$C,1+($C478)),Order_Form!$B:$Q,12,FALSE)),"")</f>
        <v/>
      </c>
      <c r="P478" s="35" t="str">
        <f>IF(ISNUMBER(SMALL(Order_Form!$C:$C,1+($C478))),(VLOOKUP(SMALL(Order_Form!$C:$C,1+($C478)),Order_Form!$B:$Q,13,FALSE)),"")</f>
        <v/>
      </c>
      <c r="Q478" s="35" t="str">
        <f>IF(ISNUMBER(SMALL(Order_Form!$C:$C,1+($C478))),(VLOOKUP(SMALL(Order_Form!$C:$C,1+($C478)),Order_Form!$B:$Q,14,FALSE)),"")</f>
        <v/>
      </c>
      <c r="R478" s="35" t="str">
        <f>IF(ISNUMBER(SMALL(Order_Form!$C:$C,1+($C478))),(VLOOKUP(SMALL(Order_Form!$C:$C,1+($C478)),Order_Form!$B:$Q,15,FALSE)),"")</f>
        <v/>
      </c>
      <c r="U478" s="14">
        <f t="shared" si="21"/>
        <v>0</v>
      </c>
      <c r="V478" s="14">
        <f t="shared" si="22"/>
        <v>0</v>
      </c>
      <c r="W478" s="14">
        <f t="shared" si="23"/>
        <v>0</v>
      </c>
    </row>
    <row r="479" spans="3:23" ht="22.9" customHeight="1" x14ac:dyDescent="0.2">
      <c r="C479" s="14">
        <v>461</v>
      </c>
      <c r="D479" s="15" t="str">
        <f>IF(ISNUMBER(SMALL(Order_Form!$C:$C,1+($C479))),(VLOOKUP(SMALL(Order_Form!$C:$C,1+($C479)),Order_Form!$B:$Q,3,FALSE)),"")</f>
        <v/>
      </c>
      <c r="E479" s="35" t="str">
        <f>IF(ISNUMBER(SMALL(Order_Form!$C:$C,1+($C479))),(VLOOKUP(SMALL(Order_Form!$C:$C,1+($C479)),Order_Form!$B:$Q,4,FALSE)),"")</f>
        <v/>
      </c>
      <c r="F479" s="35" t="str">
        <f>IF(ISNUMBER(SMALL(Order_Form!$C:$C,1+($C479))),(VLOOKUP(SMALL(Order_Form!$C:$C,1+($C479)),Order_Form!$B:$Q,5,FALSE)),"")</f>
        <v/>
      </c>
      <c r="G479" s="35" t="str">
        <f>IF(ISNUMBER(SMALL(Order_Form!$C:$C,1+($C479))),(VLOOKUP(SMALL(Order_Form!$C:$C,1+($C479)),Order_Form!$B:$Q,6,FALSE)),"")</f>
        <v/>
      </c>
      <c r="H479" s="32" t="str">
        <f>IF(ISNUMBER(SMALL(Order_Form!$C:$C,1+($C479))),(VLOOKUP(SMALL(Order_Form!$C:$C,1+($C479)),Order_Form!$B:$Q,7,FALSE)),"")</f>
        <v/>
      </c>
      <c r="I479" s="15"/>
      <c r="J479" s="15"/>
      <c r="K479" s="35" t="str">
        <f>IF(ISNUMBER(SMALL(Order_Form!$C:$C,1+($C479))),(VLOOKUP(SMALL(Order_Form!$C:$C,1+($C479)),Order_Form!$B:$Q,8,FALSE)),"")</f>
        <v/>
      </c>
      <c r="L479" s="35" t="str">
        <f>IF(ISNUMBER(SMALL(Order_Form!$C:$C,1+($C479))),(VLOOKUP(SMALL(Order_Form!$C:$C,1+($C479)),Order_Form!$B:$Q,9,FALSE)),"")</f>
        <v/>
      </c>
      <c r="M479" s="35" t="str">
        <f>IF(ISNUMBER(SMALL(Order_Form!$C:$C,1+($C479))),(VLOOKUP(SMALL(Order_Form!$C:$C,1+($C479)),Order_Form!$B:$Q,10,FALSE)),"")</f>
        <v/>
      </c>
      <c r="N479" s="35" t="str">
        <f>IF(ISNUMBER(SMALL(Order_Form!$C:$C,1+($C479))),(VLOOKUP(SMALL(Order_Form!$C:$C,1+($C479)),Order_Form!$B:$Q,11,FALSE)),"")</f>
        <v/>
      </c>
      <c r="O479" s="35" t="str">
        <f>IF(ISNUMBER(SMALL(Order_Form!$C:$C,1+($C479))),(VLOOKUP(SMALL(Order_Form!$C:$C,1+($C479)),Order_Form!$B:$Q,12,FALSE)),"")</f>
        <v/>
      </c>
      <c r="P479" s="35" t="str">
        <f>IF(ISNUMBER(SMALL(Order_Form!$C:$C,1+($C479))),(VLOOKUP(SMALL(Order_Form!$C:$C,1+($C479)),Order_Form!$B:$Q,13,FALSE)),"")</f>
        <v/>
      </c>
      <c r="Q479" s="35" t="str">
        <f>IF(ISNUMBER(SMALL(Order_Form!$C:$C,1+($C479))),(VLOOKUP(SMALL(Order_Form!$C:$C,1+($C479)),Order_Form!$B:$Q,14,FALSE)),"")</f>
        <v/>
      </c>
      <c r="R479" s="35" t="str">
        <f>IF(ISNUMBER(SMALL(Order_Form!$C:$C,1+($C479))),(VLOOKUP(SMALL(Order_Form!$C:$C,1+($C479)),Order_Form!$B:$Q,15,FALSE)),"")</f>
        <v/>
      </c>
      <c r="U479" s="14">
        <f t="shared" si="21"/>
        <v>0</v>
      </c>
      <c r="V479" s="14">
        <f t="shared" si="22"/>
        <v>0</v>
      </c>
      <c r="W479" s="14">
        <f t="shared" si="23"/>
        <v>0</v>
      </c>
    </row>
    <row r="480" spans="3:23" ht="22.9" customHeight="1" x14ac:dyDescent="0.2">
      <c r="C480" s="14">
        <v>462</v>
      </c>
      <c r="D480" s="15" t="str">
        <f>IF(ISNUMBER(SMALL(Order_Form!$C:$C,1+($C480))),(VLOOKUP(SMALL(Order_Form!$C:$C,1+($C480)),Order_Form!$B:$Q,3,FALSE)),"")</f>
        <v/>
      </c>
      <c r="E480" s="35" t="str">
        <f>IF(ISNUMBER(SMALL(Order_Form!$C:$C,1+($C480))),(VLOOKUP(SMALL(Order_Form!$C:$C,1+($C480)),Order_Form!$B:$Q,4,FALSE)),"")</f>
        <v/>
      </c>
      <c r="F480" s="35" t="str">
        <f>IF(ISNUMBER(SMALL(Order_Form!$C:$C,1+($C480))),(VLOOKUP(SMALL(Order_Form!$C:$C,1+($C480)),Order_Form!$B:$Q,5,FALSE)),"")</f>
        <v/>
      </c>
      <c r="G480" s="35" t="str">
        <f>IF(ISNUMBER(SMALL(Order_Form!$C:$C,1+($C480))),(VLOOKUP(SMALL(Order_Form!$C:$C,1+($C480)),Order_Form!$B:$Q,6,FALSE)),"")</f>
        <v/>
      </c>
      <c r="H480" s="32" t="str">
        <f>IF(ISNUMBER(SMALL(Order_Form!$C:$C,1+($C480))),(VLOOKUP(SMALL(Order_Form!$C:$C,1+($C480)),Order_Form!$B:$Q,7,FALSE)),"")</f>
        <v/>
      </c>
      <c r="I480" s="15"/>
      <c r="J480" s="15"/>
      <c r="K480" s="35" t="str">
        <f>IF(ISNUMBER(SMALL(Order_Form!$C:$C,1+($C480))),(VLOOKUP(SMALL(Order_Form!$C:$C,1+($C480)),Order_Form!$B:$Q,8,FALSE)),"")</f>
        <v/>
      </c>
      <c r="L480" s="35" t="str">
        <f>IF(ISNUMBER(SMALL(Order_Form!$C:$C,1+($C480))),(VLOOKUP(SMALL(Order_Form!$C:$C,1+($C480)),Order_Form!$B:$Q,9,FALSE)),"")</f>
        <v/>
      </c>
      <c r="M480" s="35" t="str">
        <f>IF(ISNUMBER(SMALL(Order_Form!$C:$C,1+($C480))),(VLOOKUP(SMALL(Order_Form!$C:$C,1+($C480)),Order_Form!$B:$Q,10,FALSE)),"")</f>
        <v/>
      </c>
      <c r="N480" s="35" t="str">
        <f>IF(ISNUMBER(SMALL(Order_Form!$C:$C,1+($C480))),(VLOOKUP(SMALL(Order_Form!$C:$C,1+($C480)),Order_Form!$B:$Q,11,FALSE)),"")</f>
        <v/>
      </c>
      <c r="O480" s="35" t="str">
        <f>IF(ISNUMBER(SMALL(Order_Form!$C:$C,1+($C480))),(VLOOKUP(SMALL(Order_Form!$C:$C,1+($C480)),Order_Form!$B:$Q,12,FALSE)),"")</f>
        <v/>
      </c>
      <c r="P480" s="35" t="str">
        <f>IF(ISNUMBER(SMALL(Order_Form!$C:$C,1+($C480))),(VLOOKUP(SMALL(Order_Form!$C:$C,1+($C480)),Order_Form!$B:$Q,13,FALSE)),"")</f>
        <v/>
      </c>
      <c r="Q480" s="35" t="str">
        <f>IF(ISNUMBER(SMALL(Order_Form!$C:$C,1+($C480))),(VLOOKUP(SMALL(Order_Form!$C:$C,1+($C480)),Order_Form!$B:$Q,14,FALSE)),"")</f>
        <v/>
      </c>
      <c r="R480" s="35" t="str">
        <f>IF(ISNUMBER(SMALL(Order_Form!$C:$C,1+($C480))),(VLOOKUP(SMALL(Order_Form!$C:$C,1+($C480)),Order_Form!$B:$Q,15,FALSE)),"")</f>
        <v/>
      </c>
      <c r="U480" s="14">
        <f t="shared" si="21"/>
        <v>0</v>
      </c>
      <c r="V480" s="14">
        <f t="shared" si="22"/>
        <v>0</v>
      </c>
      <c r="W480" s="14">
        <f t="shared" si="23"/>
        <v>0</v>
      </c>
    </row>
    <row r="481" spans="3:23" ht="22.9" customHeight="1" x14ac:dyDescent="0.2">
      <c r="C481" s="14">
        <v>463</v>
      </c>
      <c r="D481" s="15" t="str">
        <f>IF(ISNUMBER(SMALL(Order_Form!$C:$C,1+($C481))),(VLOOKUP(SMALL(Order_Form!$C:$C,1+($C481)),Order_Form!$B:$Q,3,FALSE)),"")</f>
        <v/>
      </c>
      <c r="E481" s="35" t="str">
        <f>IF(ISNUMBER(SMALL(Order_Form!$C:$C,1+($C481))),(VLOOKUP(SMALL(Order_Form!$C:$C,1+($C481)),Order_Form!$B:$Q,4,FALSE)),"")</f>
        <v/>
      </c>
      <c r="F481" s="35" t="str">
        <f>IF(ISNUMBER(SMALL(Order_Form!$C:$C,1+($C481))),(VLOOKUP(SMALL(Order_Form!$C:$C,1+($C481)),Order_Form!$B:$Q,5,FALSE)),"")</f>
        <v/>
      </c>
      <c r="G481" s="35" t="str">
        <f>IF(ISNUMBER(SMALL(Order_Form!$C:$C,1+($C481))),(VLOOKUP(SMALL(Order_Form!$C:$C,1+($C481)),Order_Form!$B:$Q,6,FALSE)),"")</f>
        <v/>
      </c>
      <c r="H481" s="32" t="str">
        <f>IF(ISNUMBER(SMALL(Order_Form!$C:$C,1+($C481))),(VLOOKUP(SMALL(Order_Form!$C:$C,1+($C481)),Order_Form!$B:$Q,7,FALSE)),"")</f>
        <v/>
      </c>
      <c r="I481" s="15"/>
      <c r="J481" s="15"/>
      <c r="K481" s="35" t="str">
        <f>IF(ISNUMBER(SMALL(Order_Form!$C:$C,1+($C481))),(VLOOKUP(SMALL(Order_Form!$C:$C,1+($C481)),Order_Form!$B:$Q,8,FALSE)),"")</f>
        <v/>
      </c>
      <c r="L481" s="35" t="str">
        <f>IF(ISNUMBER(SMALL(Order_Form!$C:$C,1+($C481))),(VLOOKUP(SMALL(Order_Form!$C:$C,1+($C481)),Order_Form!$B:$Q,9,FALSE)),"")</f>
        <v/>
      </c>
      <c r="M481" s="35" t="str">
        <f>IF(ISNUMBER(SMALL(Order_Form!$C:$C,1+($C481))),(VLOOKUP(SMALL(Order_Form!$C:$C,1+($C481)),Order_Form!$B:$Q,10,FALSE)),"")</f>
        <v/>
      </c>
      <c r="N481" s="35" t="str">
        <f>IF(ISNUMBER(SMALL(Order_Form!$C:$C,1+($C481))),(VLOOKUP(SMALL(Order_Form!$C:$C,1+($C481)),Order_Form!$B:$Q,11,FALSE)),"")</f>
        <v/>
      </c>
      <c r="O481" s="35" t="str">
        <f>IF(ISNUMBER(SMALL(Order_Form!$C:$C,1+($C481))),(VLOOKUP(SMALL(Order_Form!$C:$C,1+($C481)),Order_Form!$B:$Q,12,FALSE)),"")</f>
        <v/>
      </c>
      <c r="P481" s="35" t="str">
        <f>IF(ISNUMBER(SMALL(Order_Form!$C:$C,1+($C481))),(VLOOKUP(SMALL(Order_Form!$C:$C,1+($C481)),Order_Form!$B:$Q,13,FALSE)),"")</f>
        <v/>
      </c>
      <c r="Q481" s="35" t="str">
        <f>IF(ISNUMBER(SMALL(Order_Form!$C:$C,1+($C481))),(VLOOKUP(SMALL(Order_Form!$C:$C,1+($C481)),Order_Form!$B:$Q,14,FALSE)),"")</f>
        <v/>
      </c>
      <c r="R481" s="35" t="str">
        <f>IF(ISNUMBER(SMALL(Order_Form!$C:$C,1+($C481))),(VLOOKUP(SMALL(Order_Form!$C:$C,1+($C481)),Order_Form!$B:$Q,15,FALSE)),"")</f>
        <v/>
      </c>
      <c r="U481" s="14">
        <f t="shared" si="21"/>
        <v>0</v>
      </c>
      <c r="V481" s="14">
        <f t="shared" si="22"/>
        <v>0</v>
      </c>
      <c r="W481" s="14">
        <f t="shared" si="23"/>
        <v>0</v>
      </c>
    </row>
    <row r="482" spans="3:23" ht="22.9" customHeight="1" x14ac:dyDescent="0.2">
      <c r="C482" s="14">
        <v>464</v>
      </c>
      <c r="D482" s="15" t="str">
        <f>IF(ISNUMBER(SMALL(Order_Form!$C:$C,1+($C482))),(VLOOKUP(SMALL(Order_Form!$C:$C,1+($C482)),Order_Form!$B:$Q,3,FALSE)),"")</f>
        <v/>
      </c>
      <c r="E482" s="35" t="str">
        <f>IF(ISNUMBER(SMALL(Order_Form!$C:$C,1+($C482))),(VLOOKUP(SMALL(Order_Form!$C:$C,1+($C482)),Order_Form!$B:$Q,4,FALSE)),"")</f>
        <v/>
      </c>
      <c r="F482" s="35" t="str">
        <f>IF(ISNUMBER(SMALL(Order_Form!$C:$C,1+($C482))),(VLOOKUP(SMALL(Order_Form!$C:$C,1+($C482)),Order_Form!$B:$Q,5,FALSE)),"")</f>
        <v/>
      </c>
      <c r="G482" s="35" t="str">
        <f>IF(ISNUMBER(SMALL(Order_Form!$C:$C,1+($C482))),(VLOOKUP(SMALL(Order_Form!$C:$C,1+($C482)),Order_Form!$B:$Q,6,FALSE)),"")</f>
        <v/>
      </c>
      <c r="H482" s="32" t="str">
        <f>IF(ISNUMBER(SMALL(Order_Form!$C:$C,1+($C482))),(VLOOKUP(SMALL(Order_Form!$C:$C,1+($C482)),Order_Form!$B:$Q,7,FALSE)),"")</f>
        <v/>
      </c>
      <c r="I482" s="15"/>
      <c r="J482" s="15"/>
      <c r="K482" s="35" t="str">
        <f>IF(ISNUMBER(SMALL(Order_Form!$C:$C,1+($C482))),(VLOOKUP(SMALL(Order_Form!$C:$C,1+($C482)),Order_Form!$B:$Q,8,FALSE)),"")</f>
        <v/>
      </c>
      <c r="L482" s="35" t="str">
        <f>IF(ISNUMBER(SMALL(Order_Form!$C:$C,1+($C482))),(VLOOKUP(SMALL(Order_Form!$C:$C,1+($C482)),Order_Form!$B:$Q,9,FALSE)),"")</f>
        <v/>
      </c>
      <c r="M482" s="35" t="str">
        <f>IF(ISNUMBER(SMALL(Order_Form!$C:$C,1+($C482))),(VLOOKUP(SMALL(Order_Form!$C:$C,1+($C482)),Order_Form!$B:$Q,10,FALSE)),"")</f>
        <v/>
      </c>
      <c r="N482" s="35" t="str">
        <f>IF(ISNUMBER(SMALL(Order_Form!$C:$C,1+($C482))),(VLOOKUP(SMALL(Order_Form!$C:$C,1+($C482)),Order_Form!$B:$Q,11,FALSE)),"")</f>
        <v/>
      </c>
      <c r="O482" s="35" t="str">
        <f>IF(ISNUMBER(SMALL(Order_Form!$C:$C,1+($C482))),(VLOOKUP(SMALL(Order_Form!$C:$C,1+($C482)),Order_Form!$B:$Q,12,FALSE)),"")</f>
        <v/>
      </c>
      <c r="P482" s="35" t="str">
        <f>IF(ISNUMBER(SMALL(Order_Form!$C:$C,1+($C482))),(VLOOKUP(SMALL(Order_Form!$C:$C,1+($C482)),Order_Form!$B:$Q,13,FALSE)),"")</f>
        <v/>
      </c>
      <c r="Q482" s="35" t="str">
        <f>IF(ISNUMBER(SMALL(Order_Form!$C:$C,1+($C482))),(VLOOKUP(SMALL(Order_Form!$C:$C,1+($C482)),Order_Form!$B:$Q,14,FALSE)),"")</f>
        <v/>
      </c>
      <c r="R482" s="35" t="str">
        <f>IF(ISNUMBER(SMALL(Order_Form!$C:$C,1+($C482))),(VLOOKUP(SMALL(Order_Form!$C:$C,1+($C482)),Order_Form!$B:$Q,15,FALSE)),"")</f>
        <v/>
      </c>
      <c r="U482" s="14">
        <f t="shared" si="21"/>
        <v>0</v>
      </c>
      <c r="V482" s="14">
        <f t="shared" si="22"/>
        <v>0</v>
      </c>
      <c r="W482" s="14">
        <f t="shared" si="23"/>
        <v>0</v>
      </c>
    </row>
    <row r="483" spans="3:23" ht="22.9" customHeight="1" x14ac:dyDescent="0.2">
      <c r="C483" s="14">
        <v>465</v>
      </c>
      <c r="D483" s="15" t="str">
        <f>IF(ISNUMBER(SMALL(Order_Form!$C:$C,1+($C483))),(VLOOKUP(SMALL(Order_Form!$C:$C,1+($C483)),Order_Form!$B:$Q,3,FALSE)),"")</f>
        <v/>
      </c>
      <c r="E483" s="35" t="str">
        <f>IF(ISNUMBER(SMALL(Order_Form!$C:$C,1+($C483))),(VLOOKUP(SMALL(Order_Form!$C:$C,1+($C483)),Order_Form!$B:$Q,4,FALSE)),"")</f>
        <v/>
      </c>
      <c r="F483" s="35" t="str">
        <f>IF(ISNUMBER(SMALL(Order_Form!$C:$C,1+($C483))),(VLOOKUP(SMALL(Order_Form!$C:$C,1+($C483)),Order_Form!$B:$Q,5,FALSE)),"")</f>
        <v/>
      </c>
      <c r="G483" s="35" t="str">
        <f>IF(ISNUMBER(SMALL(Order_Form!$C:$C,1+($C483))),(VLOOKUP(SMALL(Order_Form!$C:$C,1+($C483)),Order_Form!$B:$Q,6,FALSE)),"")</f>
        <v/>
      </c>
      <c r="H483" s="32" t="str">
        <f>IF(ISNUMBER(SMALL(Order_Form!$C:$C,1+($C483))),(VLOOKUP(SMALL(Order_Form!$C:$C,1+($C483)),Order_Form!$B:$Q,7,FALSE)),"")</f>
        <v/>
      </c>
      <c r="I483" s="15"/>
      <c r="J483" s="15"/>
      <c r="K483" s="35" t="str">
        <f>IF(ISNUMBER(SMALL(Order_Form!$C:$C,1+($C483))),(VLOOKUP(SMALL(Order_Form!$C:$C,1+($C483)),Order_Form!$B:$Q,8,FALSE)),"")</f>
        <v/>
      </c>
      <c r="L483" s="35" t="str">
        <f>IF(ISNUMBER(SMALL(Order_Form!$C:$C,1+($C483))),(VLOOKUP(SMALL(Order_Form!$C:$C,1+($C483)),Order_Form!$B:$Q,9,FALSE)),"")</f>
        <v/>
      </c>
      <c r="M483" s="35" t="str">
        <f>IF(ISNUMBER(SMALL(Order_Form!$C:$C,1+($C483))),(VLOOKUP(SMALL(Order_Form!$C:$C,1+($C483)),Order_Form!$B:$Q,10,FALSE)),"")</f>
        <v/>
      </c>
      <c r="N483" s="35" t="str">
        <f>IF(ISNUMBER(SMALL(Order_Form!$C:$C,1+($C483))),(VLOOKUP(SMALL(Order_Form!$C:$C,1+($C483)),Order_Form!$B:$Q,11,FALSE)),"")</f>
        <v/>
      </c>
      <c r="O483" s="35" t="str">
        <f>IF(ISNUMBER(SMALL(Order_Form!$C:$C,1+($C483))),(VLOOKUP(SMALL(Order_Form!$C:$C,1+($C483)),Order_Form!$B:$Q,12,FALSE)),"")</f>
        <v/>
      </c>
      <c r="P483" s="35" t="str">
        <f>IF(ISNUMBER(SMALL(Order_Form!$C:$C,1+($C483))),(VLOOKUP(SMALL(Order_Form!$C:$C,1+($C483)),Order_Form!$B:$Q,13,FALSE)),"")</f>
        <v/>
      </c>
      <c r="Q483" s="35" t="str">
        <f>IF(ISNUMBER(SMALL(Order_Form!$C:$C,1+($C483))),(VLOOKUP(SMALL(Order_Form!$C:$C,1+($C483)),Order_Form!$B:$Q,14,FALSE)),"")</f>
        <v/>
      </c>
      <c r="R483" s="35" t="str">
        <f>IF(ISNUMBER(SMALL(Order_Form!$C:$C,1+($C483))),(VLOOKUP(SMALL(Order_Form!$C:$C,1+($C483)),Order_Form!$B:$Q,15,FALSE)),"")</f>
        <v/>
      </c>
      <c r="U483" s="14">
        <f t="shared" si="21"/>
        <v>0</v>
      </c>
      <c r="V483" s="14">
        <f t="shared" si="22"/>
        <v>0</v>
      </c>
      <c r="W483" s="14">
        <f t="shared" si="23"/>
        <v>0</v>
      </c>
    </row>
    <row r="484" spans="3:23" ht="22.9" customHeight="1" x14ac:dyDescent="0.2">
      <c r="C484" s="14">
        <v>466</v>
      </c>
      <c r="D484" s="15" t="str">
        <f>IF(ISNUMBER(SMALL(Order_Form!$C:$C,1+($C484))),(VLOOKUP(SMALL(Order_Form!$C:$C,1+($C484)),Order_Form!$B:$Q,3,FALSE)),"")</f>
        <v/>
      </c>
      <c r="E484" s="35" t="str">
        <f>IF(ISNUMBER(SMALL(Order_Form!$C:$C,1+($C484))),(VLOOKUP(SMALL(Order_Form!$C:$C,1+($C484)),Order_Form!$B:$Q,4,FALSE)),"")</f>
        <v/>
      </c>
      <c r="F484" s="35" t="str">
        <f>IF(ISNUMBER(SMALL(Order_Form!$C:$C,1+($C484))),(VLOOKUP(SMALL(Order_Form!$C:$C,1+($C484)),Order_Form!$B:$Q,5,FALSE)),"")</f>
        <v/>
      </c>
      <c r="G484" s="35" t="str">
        <f>IF(ISNUMBER(SMALL(Order_Form!$C:$C,1+($C484))),(VLOOKUP(SMALL(Order_Form!$C:$C,1+($C484)),Order_Form!$B:$Q,6,FALSE)),"")</f>
        <v/>
      </c>
      <c r="H484" s="32" t="str">
        <f>IF(ISNUMBER(SMALL(Order_Form!$C:$C,1+($C484))),(VLOOKUP(SMALL(Order_Form!$C:$C,1+($C484)),Order_Form!$B:$Q,7,FALSE)),"")</f>
        <v/>
      </c>
      <c r="I484" s="15"/>
      <c r="J484" s="15"/>
      <c r="K484" s="35" t="str">
        <f>IF(ISNUMBER(SMALL(Order_Form!$C:$C,1+($C484))),(VLOOKUP(SMALL(Order_Form!$C:$C,1+($C484)),Order_Form!$B:$Q,8,FALSE)),"")</f>
        <v/>
      </c>
      <c r="L484" s="35" t="str">
        <f>IF(ISNUMBER(SMALL(Order_Form!$C:$C,1+($C484))),(VLOOKUP(SMALL(Order_Form!$C:$C,1+($C484)),Order_Form!$B:$Q,9,FALSE)),"")</f>
        <v/>
      </c>
      <c r="M484" s="35" t="str">
        <f>IF(ISNUMBER(SMALL(Order_Form!$C:$C,1+($C484))),(VLOOKUP(SMALL(Order_Form!$C:$C,1+($C484)),Order_Form!$B:$Q,10,FALSE)),"")</f>
        <v/>
      </c>
      <c r="N484" s="35" t="str">
        <f>IF(ISNUMBER(SMALL(Order_Form!$C:$C,1+($C484))),(VLOOKUP(SMALL(Order_Form!$C:$C,1+($C484)),Order_Form!$B:$Q,11,FALSE)),"")</f>
        <v/>
      </c>
      <c r="O484" s="35" t="str">
        <f>IF(ISNUMBER(SMALL(Order_Form!$C:$C,1+($C484))),(VLOOKUP(SMALL(Order_Form!$C:$C,1+($C484)),Order_Form!$B:$Q,12,FALSE)),"")</f>
        <v/>
      </c>
      <c r="P484" s="35" t="str">
        <f>IF(ISNUMBER(SMALL(Order_Form!$C:$C,1+($C484))),(VLOOKUP(SMALL(Order_Form!$C:$C,1+($C484)),Order_Form!$B:$Q,13,FALSE)),"")</f>
        <v/>
      </c>
      <c r="Q484" s="35" t="str">
        <f>IF(ISNUMBER(SMALL(Order_Form!$C:$C,1+($C484))),(VLOOKUP(SMALL(Order_Form!$C:$C,1+($C484)),Order_Form!$B:$Q,14,FALSE)),"")</f>
        <v/>
      </c>
      <c r="R484" s="35" t="str">
        <f>IF(ISNUMBER(SMALL(Order_Form!$C:$C,1+($C484))),(VLOOKUP(SMALL(Order_Form!$C:$C,1+($C484)),Order_Form!$B:$Q,15,FALSE)),"")</f>
        <v/>
      </c>
      <c r="U484" s="14">
        <f t="shared" si="21"/>
        <v>0</v>
      </c>
      <c r="V484" s="14">
        <f t="shared" si="22"/>
        <v>0</v>
      </c>
      <c r="W484" s="14">
        <f t="shared" si="23"/>
        <v>0</v>
      </c>
    </row>
    <row r="485" spans="3:23" ht="22.9" customHeight="1" x14ac:dyDescent="0.2">
      <c r="C485" s="14">
        <v>467</v>
      </c>
      <c r="D485" s="15" t="str">
        <f>IF(ISNUMBER(SMALL(Order_Form!$C:$C,1+($C485))),(VLOOKUP(SMALL(Order_Form!$C:$C,1+($C485)),Order_Form!$B:$Q,3,FALSE)),"")</f>
        <v/>
      </c>
      <c r="E485" s="35" t="str">
        <f>IF(ISNUMBER(SMALL(Order_Form!$C:$C,1+($C485))),(VLOOKUP(SMALL(Order_Form!$C:$C,1+($C485)),Order_Form!$B:$Q,4,FALSE)),"")</f>
        <v/>
      </c>
      <c r="F485" s="35" t="str">
        <f>IF(ISNUMBER(SMALL(Order_Form!$C:$C,1+($C485))),(VLOOKUP(SMALL(Order_Form!$C:$C,1+($C485)),Order_Form!$B:$Q,5,FALSE)),"")</f>
        <v/>
      </c>
      <c r="G485" s="35" t="str">
        <f>IF(ISNUMBER(SMALL(Order_Form!$C:$C,1+($C485))),(VLOOKUP(SMALL(Order_Form!$C:$C,1+($C485)),Order_Form!$B:$Q,6,FALSE)),"")</f>
        <v/>
      </c>
      <c r="H485" s="32" t="str">
        <f>IF(ISNUMBER(SMALL(Order_Form!$C:$C,1+($C485))),(VLOOKUP(SMALL(Order_Form!$C:$C,1+($C485)),Order_Form!$B:$Q,7,FALSE)),"")</f>
        <v/>
      </c>
      <c r="I485" s="15"/>
      <c r="J485" s="15"/>
      <c r="K485" s="35" t="str">
        <f>IF(ISNUMBER(SMALL(Order_Form!$C:$C,1+($C485))),(VLOOKUP(SMALL(Order_Form!$C:$C,1+($C485)),Order_Form!$B:$Q,8,FALSE)),"")</f>
        <v/>
      </c>
      <c r="L485" s="35" t="str">
        <f>IF(ISNUMBER(SMALL(Order_Form!$C:$C,1+($C485))),(VLOOKUP(SMALL(Order_Form!$C:$C,1+($C485)),Order_Form!$B:$Q,9,FALSE)),"")</f>
        <v/>
      </c>
      <c r="M485" s="35" t="str">
        <f>IF(ISNUMBER(SMALL(Order_Form!$C:$C,1+($C485))),(VLOOKUP(SMALL(Order_Form!$C:$C,1+($C485)),Order_Form!$B:$Q,10,FALSE)),"")</f>
        <v/>
      </c>
      <c r="N485" s="35" t="str">
        <f>IF(ISNUMBER(SMALL(Order_Form!$C:$C,1+($C485))),(VLOOKUP(SMALL(Order_Form!$C:$C,1+($C485)),Order_Form!$B:$Q,11,FALSE)),"")</f>
        <v/>
      </c>
      <c r="O485" s="35" t="str">
        <f>IF(ISNUMBER(SMALL(Order_Form!$C:$C,1+($C485))),(VLOOKUP(SMALL(Order_Form!$C:$C,1+($C485)),Order_Form!$B:$Q,12,FALSE)),"")</f>
        <v/>
      </c>
      <c r="P485" s="35" t="str">
        <f>IF(ISNUMBER(SMALL(Order_Form!$C:$C,1+($C485))),(VLOOKUP(SMALL(Order_Form!$C:$C,1+($C485)),Order_Form!$B:$Q,13,FALSE)),"")</f>
        <v/>
      </c>
      <c r="Q485" s="35" t="str">
        <f>IF(ISNUMBER(SMALL(Order_Form!$C:$C,1+($C485))),(VLOOKUP(SMALL(Order_Form!$C:$C,1+($C485)),Order_Form!$B:$Q,14,FALSE)),"")</f>
        <v/>
      </c>
      <c r="R485" s="35" t="str">
        <f>IF(ISNUMBER(SMALL(Order_Form!$C:$C,1+($C485))),(VLOOKUP(SMALL(Order_Form!$C:$C,1+($C485)),Order_Form!$B:$Q,15,FALSE)),"")</f>
        <v/>
      </c>
      <c r="U485" s="14">
        <f t="shared" si="21"/>
        <v>0</v>
      </c>
      <c r="V485" s="14">
        <f t="shared" si="22"/>
        <v>0</v>
      </c>
      <c r="W485" s="14">
        <f t="shared" si="23"/>
        <v>0</v>
      </c>
    </row>
    <row r="486" spans="3:23" ht="22.9" customHeight="1" x14ac:dyDescent="0.2">
      <c r="C486" s="14">
        <v>468</v>
      </c>
      <c r="D486" s="15" t="str">
        <f>IF(ISNUMBER(SMALL(Order_Form!$C:$C,1+($C486))),(VLOOKUP(SMALL(Order_Form!$C:$C,1+($C486)),Order_Form!$B:$Q,3,FALSE)),"")</f>
        <v/>
      </c>
      <c r="E486" s="35" t="str">
        <f>IF(ISNUMBER(SMALL(Order_Form!$C:$C,1+($C486))),(VLOOKUP(SMALL(Order_Form!$C:$C,1+($C486)),Order_Form!$B:$Q,4,FALSE)),"")</f>
        <v/>
      </c>
      <c r="F486" s="35" t="str">
        <f>IF(ISNUMBER(SMALL(Order_Form!$C:$C,1+($C486))),(VLOOKUP(SMALL(Order_Form!$C:$C,1+($C486)),Order_Form!$B:$Q,5,FALSE)),"")</f>
        <v/>
      </c>
      <c r="G486" s="35" t="str">
        <f>IF(ISNUMBER(SMALL(Order_Form!$C:$C,1+($C486))),(VLOOKUP(SMALL(Order_Form!$C:$C,1+($C486)),Order_Form!$B:$Q,6,FALSE)),"")</f>
        <v/>
      </c>
      <c r="H486" s="32" t="str">
        <f>IF(ISNUMBER(SMALL(Order_Form!$C:$C,1+($C486))),(VLOOKUP(SMALL(Order_Form!$C:$C,1+($C486)),Order_Form!$B:$Q,7,FALSE)),"")</f>
        <v/>
      </c>
      <c r="I486" s="15"/>
      <c r="J486" s="15"/>
      <c r="K486" s="35" t="str">
        <f>IF(ISNUMBER(SMALL(Order_Form!$C:$C,1+($C486))),(VLOOKUP(SMALL(Order_Form!$C:$C,1+($C486)),Order_Form!$B:$Q,8,FALSE)),"")</f>
        <v/>
      </c>
      <c r="L486" s="35" t="str">
        <f>IF(ISNUMBER(SMALL(Order_Form!$C:$C,1+($C486))),(VLOOKUP(SMALL(Order_Form!$C:$C,1+($C486)),Order_Form!$B:$Q,9,FALSE)),"")</f>
        <v/>
      </c>
      <c r="M486" s="35" t="str">
        <f>IF(ISNUMBER(SMALL(Order_Form!$C:$C,1+($C486))),(VLOOKUP(SMALL(Order_Form!$C:$C,1+($C486)),Order_Form!$B:$Q,10,FALSE)),"")</f>
        <v/>
      </c>
      <c r="N486" s="35" t="str">
        <f>IF(ISNUMBER(SMALL(Order_Form!$C:$C,1+($C486))),(VLOOKUP(SMALL(Order_Form!$C:$C,1+($C486)),Order_Form!$B:$Q,11,FALSE)),"")</f>
        <v/>
      </c>
      <c r="O486" s="35" t="str">
        <f>IF(ISNUMBER(SMALL(Order_Form!$C:$C,1+($C486))),(VLOOKUP(SMALL(Order_Form!$C:$C,1+($C486)),Order_Form!$B:$Q,12,FALSE)),"")</f>
        <v/>
      </c>
      <c r="P486" s="35" t="str">
        <f>IF(ISNUMBER(SMALL(Order_Form!$C:$C,1+($C486))),(VLOOKUP(SMALL(Order_Form!$C:$C,1+($C486)),Order_Form!$B:$Q,13,FALSE)),"")</f>
        <v/>
      </c>
      <c r="Q486" s="35" t="str">
        <f>IF(ISNUMBER(SMALL(Order_Form!$C:$C,1+($C486))),(VLOOKUP(SMALL(Order_Form!$C:$C,1+($C486)),Order_Form!$B:$Q,14,FALSE)),"")</f>
        <v/>
      </c>
      <c r="R486" s="35" t="str">
        <f>IF(ISNUMBER(SMALL(Order_Form!$C:$C,1+($C486))),(VLOOKUP(SMALL(Order_Form!$C:$C,1+($C486)),Order_Form!$B:$Q,15,FALSE)),"")</f>
        <v/>
      </c>
      <c r="U486" s="14">
        <f t="shared" si="21"/>
        <v>0</v>
      </c>
      <c r="V486" s="14">
        <f t="shared" si="22"/>
        <v>0</v>
      </c>
      <c r="W486" s="14">
        <f t="shared" si="23"/>
        <v>0</v>
      </c>
    </row>
    <row r="487" spans="3:23" ht="22.9" customHeight="1" x14ac:dyDescent="0.2">
      <c r="C487" s="14">
        <v>469</v>
      </c>
      <c r="D487" s="15" t="str">
        <f>IF(ISNUMBER(SMALL(Order_Form!$C:$C,1+($C487))),(VLOOKUP(SMALL(Order_Form!$C:$C,1+($C487)),Order_Form!$B:$Q,3,FALSE)),"")</f>
        <v/>
      </c>
      <c r="E487" s="35" t="str">
        <f>IF(ISNUMBER(SMALL(Order_Form!$C:$C,1+($C487))),(VLOOKUP(SMALL(Order_Form!$C:$C,1+($C487)),Order_Form!$B:$Q,4,FALSE)),"")</f>
        <v/>
      </c>
      <c r="F487" s="35" t="str">
        <f>IF(ISNUMBER(SMALL(Order_Form!$C:$C,1+($C487))),(VLOOKUP(SMALL(Order_Form!$C:$C,1+($C487)),Order_Form!$B:$Q,5,FALSE)),"")</f>
        <v/>
      </c>
      <c r="G487" s="35" t="str">
        <f>IF(ISNUMBER(SMALL(Order_Form!$C:$C,1+($C487))),(VLOOKUP(SMALL(Order_Form!$C:$C,1+($C487)),Order_Form!$B:$Q,6,FALSE)),"")</f>
        <v/>
      </c>
      <c r="H487" s="32" t="str">
        <f>IF(ISNUMBER(SMALL(Order_Form!$C:$C,1+($C487))),(VLOOKUP(SMALL(Order_Form!$C:$C,1+($C487)),Order_Form!$B:$Q,7,FALSE)),"")</f>
        <v/>
      </c>
      <c r="I487" s="15"/>
      <c r="J487" s="15"/>
      <c r="K487" s="35" t="str">
        <f>IF(ISNUMBER(SMALL(Order_Form!$C:$C,1+($C487))),(VLOOKUP(SMALL(Order_Form!$C:$C,1+($C487)),Order_Form!$B:$Q,8,FALSE)),"")</f>
        <v/>
      </c>
      <c r="L487" s="35" t="str">
        <f>IF(ISNUMBER(SMALL(Order_Form!$C:$C,1+($C487))),(VLOOKUP(SMALL(Order_Form!$C:$C,1+($C487)),Order_Form!$B:$Q,9,FALSE)),"")</f>
        <v/>
      </c>
      <c r="M487" s="35" t="str">
        <f>IF(ISNUMBER(SMALL(Order_Form!$C:$C,1+($C487))),(VLOOKUP(SMALL(Order_Form!$C:$C,1+($C487)),Order_Form!$B:$Q,10,FALSE)),"")</f>
        <v/>
      </c>
      <c r="N487" s="35" t="str">
        <f>IF(ISNUMBER(SMALL(Order_Form!$C:$C,1+($C487))),(VLOOKUP(SMALL(Order_Form!$C:$C,1+($C487)),Order_Form!$B:$Q,11,FALSE)),"")</f>
        <v/>
      </c>
      <c r="O487" s="35" t="str">
        <f>IF(ISNUMBER(SMALL(Order_Form!$C:$C,1+($C487))),(VLOOKUP(SMALL(Order_Form!$C:$C,1+($C487)),Order_Form!$B:$Q,12,FALSE)),"")</f>
        <v/>
      </c>
      <c r="P487" s="35" t="str">
        <f>IF(ISNUMBER(SMALL(Order_Form!$C:$C,1+($C487))),(VLOOKUP(SMALL(Order_Form!$C:$C,1+($C487)),Order_Form!$B:$Q,13,FALSE)),"")</f>
        <v/>
      </c>
      <c r="Q487" s="35" t="str">
        <f>IF(ISNUMBER(SMALL(Order_Form!$C:$C,1+($C487))),(VLOOKUP(SMALL(Order_Form!$C:$C,1+($C487)),Order_Form!$B:$Q,14,FALSE)),"")</f>
        <v/>
      </c>
      <c r="R487" s="35" t="str">
        <f>IF(ISNUMBER(SMALL(Order_Form!$C:$C,1+($C487))),(VLOOKUP(SMALL(Order_Form!$C:$C,1+($C487)),Order_Form!$B:$Q,15,FALSE)),"")</f>
        <v/>
      </c>
      <c r="U487" s="14">
        <f t="shared" si="21"/>
        <v>0</v>
      </c>
      <c r="V487" s="14">
        <f t="shared" si="22"/>
        <v>0</v>
      </c>
      <c r="W487" s="14">
        <f t="shared" si="23"/>
        <v>0</v>
      </c>
    </row>
    <row r="488" spans="3:23" ht="22.9" customHeight="1" x14ac:dyDescent="0.2">
      <c r="C488" s="14">
        <v>470</v>
      </c>
      <c r="D488" s="15" t="str">
        <f>IF(ISNUMBER(SMALL(Order_Form!$C:$C,1+($C488))),(VLOOKUP(SMALL(Order_Form!$C:$C,1+($C488)),Order_Form!$B:$Q,3,FALSE)),"")</f>
        <v/>
      </c>
      <c r="E488" s="35" t="str">
        <f>IF(ISNUMBER(SMALL(Order_Form!$C:$C,1+($C488))),(VLOOKUP(SMALL(Order_Form!$C:$C,1+($C488)),Order_Form!$B:$Q,4,FALSE)),"")</f>
        <v/>
      </c>
      <c r="F488" s="35" t="str">
        <f>IF(ISNUMBER(SMALL(Order_Form!$C:$C,1+($C488))),(VLOOKUP(SMALL(Order_Form!$C:$C,1+($C488)),Order_Form!$B:$Q,5,FALSE)),"")</f>
        <v/>
      </c>
      <c r="G488" s="35" t="str">
        <f>IF(ISNUMBER(SMALL(Order_Form!$C:$C,1+($C488))),(VLOOKUP(SMALL(Order_Form!$C:$C,1+($C488)),Order_Form!$B:$Q,6,FALSE)),"")</f>
        <v/>
      </c>
      <c r="H488" s="32" t="str">
        <f>IF(ISNUMBER(SMALL(Order_Form!$C:$C,1+($C488))),(VLOOKUP(SMALL(Order_Form!$C:$C,1+($C488)),Order_Form!$B:$Q,7,FALSE)),"")</f>
        <v/>
      </c>
      <c r="I488" s="15"/>
      <c r="J488" s="15"/>
      <c r="K488" s="35" t="str">
        <f>IF(ISNUMBER(SMALL(Order_Form!$C:$C,1+($C488))),(VLOOKUP(SMALL(Order_Form!$C:$C,1+($C488)),Order_Form!$B:$Q,8,FALSE)),"")</f>
        <v/>
      </c>
      <c r="L488" s="35" t="str">
        <f>IF(ISNUMBER(SMALL(Order_Form!$C:$C,1+($C488))),(VLOOKUP(SMALL(Order_Form!$C:$C,1+($C488)),Order_Form!$B:$Q,9,FALSE)),"")</f>
        <v/>
      </c>
      <c r="M488" s="35" t="str">
        <f>IF(ISNUMBER(SMALL(Order_Form!$C:$C,1+($C488))),(VLOOKUP(SMALL(Order_Form!$C:$C,1+($C488)),Order_Form!$B:$Q,10,FALSE)),"")</f>
        <v/>
      </c>
      <c r="N488" s="35" t="str">
        <f>IF(ISNUMBER(SMALL(Order_Form!$C:$C,1+($C488))),(VLOOKUP(SMALL(Order_Form!$C:$C,1+($C488)),Order_Form!$B:$Q,11,FALSE)),"")</f>
        <v/>
      </c>
      <c r="O488" s="35" t="str">
        <f>IF(ISNUMBER(SMALL(Order_Form!$C:$C,1+($C488))),(VLOOKUP(SMALL(Order_Form!$C:$C,1+($C488)),Order_Form!$B:$Q,12,FALSE)),"")</f>
        <v/>
      </c>
      <c r="P488" s="35" t="str">
        <f>IF(ISNUMBER(SMALL(Order_Form!$C:$C,1+($C488))),(VLOOKUP(SMALL(Order_Form!$C:$C,1+($C488)),Order_Form!$B:$Q,13,FALSE)),"")</f>
        <v/>
      </c>
      <c r="Q488" s="35" t="str">
        <f>IF(ISNUMBER(SMALL(Order_Form!$C:$C,1+($C488))),(VLOOKUP(SMALL(Order_Form!$C:$C,1+($C488)),Order_Form!$B:$Q,14,FALSE)),"")</f>
        <v/>
      </c>
      <c r="R488" s="35" t="str">
        <f>IF(ISNUMBER(SMALL(Order_Form!$C:$C,1+($C488))),(VLOOKUP(SMALL(Order_Form!$C:$C,1+($C488)),Order_Form!$B:$Q,15,FALSE)),"")</f>
        <v/>
      </c>
      <c r="U488" s="14">
        <f t="shared" si="21"/>
        <v>0</v>
      </c>
      <c r="V488" s="14">
        <f t="shared" si="22"/>
        <v>0</v>
      </c>
      <c r="W488" s="14">
        <f t="shared" si="23"/>
        <v>0</v>
      </c>
    </row>
    <row r="489" spans="3:23" ht="22.9" customHeight="1" x14ac:dyDescent="0.2">
      <c r="C489" s="14">
        <v>471</v>
      </c>
      <c r="D489" s="15" t="str">
        <f>IF(ISNUMBER(SMALL(Order_Form!$C:$C,1+($C489))),(VLOOKUP(SMALL(Order_Form!$C:$C,1+($C489)),Order_Form!$B:$Q,3,FALSE)),"")</f>
        <v/>
      </c>
      <c r="E489" s="35" t="str">
        <f>IF(ISNUMBER(SMALL(Order_Form!$C:$C,1+($C489))),(VLOOKUP(SMALL(Order_Form!$C:$C,1+($C489)),Order_Form!$B:$Q,4,FALSE)),"")</f>
        <v/>
      </c>
      <c r="F489" s="35" t="str">
        <f>IF(ISNUMBER(SMALL(Order_Form!$C:$C,1+($C489))),(VLOOKUP(SMALL(Order_Form!$C:$C,1+($C489)),Order_Form!$B:$Q,5,FALSE)),"")</f>
        <v/>
      </c>
      <c r="G489" s="35" t="str">
        <f>IF(ISNUMBER(SMALL(Order_Form!$C:$C,1+($C489))),(VLOOKUP(SMALL(Order_Form!$C:$C,1+($C489)),Order_Form!$B:$Q,6,FALSE)),"")</f>
        <v/>
      </c>
      <c r="H489" s="32" t="str">
        <f>IF(ISNUMBER(SMALL(Order_Form!$C:$C,1+($C489))),(VLOOKUP(SMALL(Order_Form!$C:$C,1+($C489)),Order_Form!$B:$Q,7,FALSE)),"")</f>
        <v/>
      </c>
      <c r="I489" s="15"/>
      <c r="J489" s="15"/>
      <c r="K489" s="35" t="str">
        <f>IF(ISNUMBER(SMALL(Order_Form!$C:$C,1+($C489))),(VLOOKUP(SMALL(Order_Form!$C:$C,1+($C489)),Order_Form!$B:$Q,8,FALSE)),"")</f>
        <v/>
      </c>
      <c r="L489" s="35" t="str">
        <f>IF(ISNUMBER(SMALL(Order_Form!$C:$C,1+($C489))),(VLOOKUP(SMALL(Order_Form!$C:$C,1+($C489)),Order_Form!$B:$Q,9,FALSE)),"")</f>
        <v/>
      </c>
      <c r="M489" s="35" t="str">
        <f>IF(ISNUMBER(SMALL(Order_Form!$C:$C,1+($C489))),(VLOOKUP(SMALL(Order_Form!$C:$C,1+($C489)),Order_Form!$B:$Q,10,FALSE)),"")</f>
        <v/>
      </c>
      <c r="N489" s="35" t="str">
        <f>IF(ISNUMBER(SMALL(Order_Form!$C:$C,1+($C489))),(VLOOKUP(SMALL(Order_Form!$C:$C,1+($C489)),Order_Form!$B:$Q,11,FALSE)),"")</f>
        <v/>
      </c>
      <c r="O489" s="35" t="str">
        <f>IF(ISNUMBER(SMALL(Order_Form!$C:$C,1+($C489))),(VLOOKUP(SMALL(Order_Form!$C:$C,1+($C489)),Order_Form!$B:$Q,12,FALSE)),"")</f>
        <v/>
      </c>
      <c r="P489" s="35" t="str">
        <f>IF(ISNUMBER(SMALL(Order_Form!$C:$C,1+($C489))),(VLOOKUP(SMALL(Order_Form!$C:$C,1+($C489)),Order_Form!$B:$Q,13,FALSE)),"")</f>
        <v/>
      </c>
      <c r="Q489" s="35" t="str">
        <f>IF(ISNUMBER(SMALL(Order_Form!$C:$C,1+($C489))),(VLOOKUP(SMALL(Order_Form!$C:$C,1+($C489)),Order_Form!$B:$Q,14,FALSE)),"")</f>
        <v/>
      </c>
      <c r="R489" s="35" t="str">
        <f>IF(ISNUMBER(SMALL(Order_Form!$C:$C,1+($C489))),(VLOOKUP(SMALL(Order_Form!$C:$C,1+($C489)),Order_Form!$B:$Q,15,FALSE)),"")</f>
        <v/>
      </c>
      <c r="U489" s="14">
        <f t="shared" si="21"/>
        <v>0</v>
      </c>
      <c r="V489" s="14">
        <f t="shared" si="22"/>
        <v>0</v>
      </c>
      <c r="W489" s="14">
        <f t="shared" si="23"/>
        <v>0</v>
      </c>
    </row>
    <row r="490" spans="3:23" ht="22.9" customHeight="1" x14ac:dyDescent="0.2">
      <c r="C490" s="14">
        <v>472</v>
      </c>
      <c r="D490" s="15" t="str">
        <f>IF(ISNUMBER(SMALL(Order_Form!$C:$C,1+($C490))),(VLOOKUP(SMALL(Order_Form!$C:$C,1+($C490)),Order_Form!$B:$Q,3,FALSE)),"")</f>
        <v/>
      </c>
      <c r="E490" s="35" t="str">
        <f>IF(ISNUMBER(SMALL(Order_Form!$C:$C,1+($C490))),(VLOOKUP(SMALL(Order_Form!$C:$C,1+($C490)),Order_Form!$B:$Q,4,FALSE)),"")</f>
        <v/>
      </c>
      <c r="F490" s="35" t="str">
        <f>IF(ISNUMBER(SMALL(Order_Form!$C:$C,1+($C490))),(VLOOKUP(SMALL(Order_Form!$C:$C,1+($C490)),Order_Form!$B:$Q,5,FALSE)),"")</f>
        <v/>
      </c>
      <c r="G490" s="35" t="str">
        <f>IF(ISNUMBER(SMALL(Order_Form!$C:$C,1+($C490))),(VLOOKUP(SMALL(Order_Form!$C:$C,1+($C490)),Order_Form!$B:$Q,6,FALSE)),"")</f>
        <v/>
      </c>
      <c r="H490" s="32" t="str">
        <f>IF(ISNUMBER(SMALL(Order_Form!$C:$C,1+($C490))),(VLOOKUP(SMALL(Order_Form!$C:$C,1+($C490)),Order_Form!$B:$Q,7,FALSE)),"")</f>
        <v/>
      </c>
      <c r="I490" s="15"/>
      <c r="J490" s="15"/>
      <c r="K490" s="35" t="str">
        <f>IF(ISNUMBER(SMALL(Order_Form!$C:$C,1+($C490))),(VLOOKUP(SMALL(Order_Form!$C:$C,1+($C490)),Order_Form!$B:$Q,8,FALSE)),"")</f>
        <v/>
      </c>
      <c r="L490" s="35" t="str">
        <f>IF(ISNUMBER(SMALL(Order_Form!$C:$C,1+($C490))),(VLOOKUP(SMALL(Order_Form!$C:$C,1+($C490)),Order_Form!$B:$Q,9,FALSE)),"")</f>
        <v/>
      </c>
      <c r="M490" s="35" t="str">
        <f>IF(ISNUMBER(SMALL(Order_Form!$C:$C,1+($C490))),(VLOOKUP(SMALL(Order_Form!$C:$C,1+($C490)),Order_Form!$B:$Q,10,FALSE)),"")</f>
        <v/>
      </c>
      <c r="N490" s="35" t="str">
        <f>IF(ISNUMBER(SMALL(Order_Form!$C:$C,1+($C490))),(VLOOKUP(SMALL(Order_Form!$C:$C,1+($C490)),Order_Form!$B:$Q,11,FALSE)),"")</f>
        <v/>
      </c>
      <c r="O490" s="35" t="str">
        <f>IF(ISNUMBER(SMALL(Order_Form!$C:$C,1+($C490))),(VLOOKUP(SMALL(Order_Form!$C:$C,1+($C490)),Order_Form!$B:$Q,12,FALSE)),"")</f>
        <v/>
      </c>
      <c r="P490" s="35" t="str">
        <f>IF(ISNUMBER(SMALL(Order_Form!$C:$C,1+($C490))),(VLOOKUP(SMALL(Order_Form!$C:$C,1+($C490)),Order_Form!$B:$Q,13,FALSE)),"")</f>
        <v/>
      </c>
      <c r="Q490" s="35" t="str">
        <f>IF(ISNUMBER(SMALL(Order_Form!$C:$C,1+($C490))),(VLOOKUP(SMALL(Order_Form!$C:$C,1+($C490)),Order_Form!$B:$Q,14,FALSE)),"")</f>
        <v/>
      </c>
      <c r="R490" s="35" t="str">
        <f>IF(ISNUMBER(SMALL(Order_Form!$C:$C,1+($C490))),(VLOOKUP(SMALL(Order_Form!$C:$C,1+($C490)),Order_Form!$B:$Q,15,FALSE)),"")</f>
        <v/>
      </c>
      <c r="U490" s="14">
        <f t="shared" si="21"/>
        <v>0</v>
      </c>
      <c r="V490" s="14">
        <f t="shared" si="22"/>
        <v>0</v>
      </c>
      <c r="W490" s="14">
        <f t="shared" si="23"/>
        <v>0</v>
      </c>
    </row>
    <row r="491" spans="3:23" ht="22.9" customHeight="1" x14ac:dyDescent="0.2">
      <c r="C491" s="14">
        <v>473</v>
      </c>
      <c r="D491" s="15" t="str">
        <f>IF(ISNUMBER(SMALL(Order_Form!$C:$C,1+($C491))),(VLOOKUP(SMALL(Order_Form!$C:$C,1+($C491)),Order_Form!$B:$Q,3,FALSE)),"")</f>
        <v/>
      </c>
      <c r="E491" s="35" t="str">
        <f>IF(ISNUMBER(SMALL(Order_Form!$C:$C,1+($C491))),(VLOOKUP(SMALL(Order_Form!$C:$C,1+($C491)),Order_Form!$B:$Q,4,FALSE)),"")</f>
        <v/>
      </c>
      <c r="F491" s="35" t="str">
        <f>IF(ISNUMBER(SMALL(Order_Form!$C:$C,1+($C491))),(VLOOKUP(SMALL(Order_Form!$C:$C,1+($C491)),Order_Form!$B:$Q,5,FALSE)),"")</f>
        <v/>
      </c>
      <c r="G491" s="35" t="str">
        <f>IF(ISNUMBER(SMALL(Order_Form!$C:$C,1+($C491))),(VLOOKUP(SMALL(Order_Form!$C:$C,1+($C491)),Order_Form!$B:$Q,6,FALSE)),"")</f>
        <v/>
      </c>
      <c r="H491" s="32" t="str">
        <f>IF(ISNUMBER(SMALL(Order_Form!$C:$C,1+($C491))),(VLOOKUP(SMALL(Order_Form!$C:$C,1+($C491)),Order_Form!$B:$Q,7,FALSE)),"")</f>
        <v/>
      </c>
      <c r="I491" s="15"/>
      <c r="J491" s="15"/>
      <c r="K491" s="35" t="str">
        <f>IF(ISNUMBER(SMALL(Order_Form!$C:$C,1+($C491))),(VLOOKUP(SMALL(Order_Form!$C:$C,1+($C491)),Order_Form!$B:$Q,8,FALSE)),"")</f>
        <v/>
      </c>
      <c r="L491" s="35" t="str">
        <f>IF(ISNUMBER(SMALL(Order_Form!$C:$C,1+($C491))),(VLOOKUP(SMALL(Order_Form!$C:$C,1+($C491)),Order_Form!$B:$Q,9,FALSE)),"")</f>
        <v/>
      </c>
      <c r="M491" s="35" t="str">
        <f>IF(ISNUMBER(SMALL(Order_Form!$C:$C,1+($C491))),(VLOOKUP(SMALL(Order_Form!$C:$C,1+($C491)),Order_Form!$B:$Q,10,FALSE)),"")</f>
        <v/>
      </c>
      <c r="N491" s="35" t="str">
        <f>IF(ISNUMBER(SMALL(Order_Form!$C:$C,1+($C491))),(VLOOKUP(SMALL(Order_Form!$C:$C,1+($C491)),Order_Form!$B:$Q,11,FALSE)),"")</f>
        <v/>
      </c>
      <c r="O491" s="35" t="str">
        <f>IF(ISNUMBER(SMALL(Order_Form!$C:$C,1+($C491))),(VLOOKUP(SMALL(Order_Form!$C:$C,1+($C491)),Order_Form!$B:$Q,12,FALSE)),"")</f>
        <v/>
      </c>
      <c r="P491" s="35" t="str">
        <f>IF(ISNUMBER(SMALL(Order_Form!$C:$C,1+($C491))),(VLOOKUP(SMALL(Order_Form!$C:$C,1+($C491)),Order_Form!$B:$Q,13,FALSE)),"")</f>
        <v/>
      </c>
      <c r="Q491" s="35" t="str">
        <f>IF(ISNUMBER(SMALL(Order_Form!$C:$C,1+($C491))),(VLOOKUP(SMALL(Order_Form!$C:$C,1+($C491)),Order_Form!$B:$Q,14,FALSE)),"")</f>
        <v/>
      </c>
      <c r="R491" s="35" t="str">
        <f>IF(ISNUMBER(SMALL(Order_Form!$C:$C,1+($C491))),(VLOOKUP(SMALL(Order_Form!$C:$C,1+($C491)),Order_Form!$B:$Q,15,FALSE)),"")</f>
        <v/>
      </c>
      <c r="U491" s="14">
        <f t="shared" si="21"/>
        <v>0</v>
      </c>
      <c r="V491" s="14">
        <f t="shared" si="22"/>
        <v>0</v>
      </c>
      <c r="W491" s="14">
        <f t="shared" si="23"/>
        <v>0</v>
      </c>
    </row>
    <row r="492" spans="3:23" ht="22.9" customHeight="1" x14ac:dyDescent="0.2">
      <c r="C492" s="14">
        <v>474</v>
      </c>
      <c r="D492" s="15" t="str">
        <f>IF(ISNUMBER(SMALL(Order_Form!$C:$C,1+($C492))),(VLOOKUP(SMALL(Order_Form!$C:$C,1+($C492)),Order_Form!$B:$Q,3,FALSE)),"")</f>
        <v/>
      </c>
      <c r="E492" s="35" t="str">
        <f>IF(ISNUMBER(SMALL(Order_Form!$C:$C,1+($C492))),(VLOOKUP(SMALL(Order_Form!$C:$C,1+($C492)),Order_Form!$B:$Q,4,FALSE)),"")</f>
        <v/>
      </c>
      <c r="F492" s="35" t="str">
        <f>IF(ISNUMBER(SMALL(Order_Form!$C:$C,1+($C492))),(VLOOKUP(SMALL(Order_Form!$C:$C,1+($C492)),Order_Form!$B:$Q,5,FALSE)),"")</f>
        <v/>
      </c>
      <c r="G492" s="35" t="str">
        <f>IF(ISNUMBER(SMALL(Order_Form!$C:$C,1+($C492))),(VLOOKUP(SMALL(Order_Form!$C:$C,1+($C492)),Order_Form!$B:$Q,6,FALSE)),"")</f>
        <v/>
      </c>
      <c r="H492" s="32" t="str">
        <f>IF(ISNUMBER(SMALL(Order_Form!$C:$C,1+($C492))),(VLOOKUP(SMALL(Order_Form!$C:$C,1+($C492)),Order_Form!$B:$Q,7,FALSE)),"")</f>
        <v/>
      </c>
      <c r="I492" s="15"/>
      <c r="J492" s="15"/>
      <c r="K492" s="35" t="str">
        <f>IF(ISNUMBER(SMALL(Order_Form!$C:$C,1+($C492))),(VLOOKUP(SMALL(Order_Form!$C:$C,1+($C492)),Order_Form!$B:$Q,8,FALSE)),"")</f>
        <v/>
      </c>
      <c r="L492" s="35" t="str">
        <f>IF(ISNUMBER(SMALL(Order_Form!$C:$C,1+($C492))),(VLOOKUP(SMALL(Order_Form!$C:$C,1+($C492)),Order_Form!$B:$Q,9,FALSE)),"")</f>
        <v/>
      </c>
      <c r="M492" s="35" t="str">
        <f>IF(ISNUMBER(SMALL(Order_Form!$C:$C,1+($C492))),(VLOOKUP(SMALL(Order_Form!$C:$C,1+($C492)),Order_Form!$B:$Q,10,FALSE)),"")</f>
        <v/>
      </c>
      <c r="N492" s="35" t="str">
        <f>IF(ISNUMBER(SMALL(Order_Form!$C:$C,1+($C492))),(VLOOKUP(SMALL(Order_Form!$C:$C,1+($C492)),Order_Form!$B:$Q,11,FALSE)),"")</f>
        <v/>
      </c>
      <c r="O492" s="35" t="str">
        <f>IF(ISNUMBER(SMALL(Order_Form!$C:$C,1+($C492))),(VLOOKUP(SMALL(Order_Form!$C:$C,1+($C492)),Order_Form!$B:$Q,12,FALSE)),"")</f>
        <v/>
      </c>
      <c r="P492" s="35" t="str">
        <f>IF(ISNUMBER(SMALL(Order_Form!$C:$C,1+($C492))),(VLOOKUP(SMALL(Order_Form!$C:$C,1+($C492)),Order_Form!$B:$Q,13,FALSE)),"")</f>
        <v/>
      </c>
      <c r="Q492" s="35" t="str">
        <f>IF(ISNUMBER(SMALL(Order_Form!$C:$C,1+($C492))),(VLOOKUP(SMALL(Order_Form!$C:$C,1+($C492)),Order_Form!$B:$Q,14,FALSE)),"")</f>
        <v/>
      </c>
      <c r="R492" s="35" t="str">
        <f>IF(ISNUMBER(SMALL(Order_Form!$C:$C,1+($C492))),(VLOOKUP(SMALL(Order_Form!$C:$C,1+($C492)),Order_Form!$B:$Q,15,FALSE)),"")</f>
        <v/>
      </c>
      <c r="U492" s="14">
        <f t="shared" si="21"/>
        <v>0</v>
      </c>
      <c r="V492" s="14">
        <f t="shared" si="22"/>
        <v>0</v>
      </c>
      <c r="W492" s="14">
        <f t="shared" si="23"/>
        <v>0</v>
      </c>
    </row>
    <row r="493" spans="3:23" ht="22.9" customHeight="1" x14ac:dyDescent="0.2">
      <c r="C493" s="14">
        <v>475</v>
      </c>
      <c r="D493" s="15" t="str">
        <f>IF(ISNUMBER(SMALL(Order_Form!$C:$C,1+($C493))),(VLOOKUP(SMALL(Order_Form!$C:$C,1+($C493)),Order_Form!$B:$Q,3,FALSE)),"")</f>
        <v/>
      </c>
      <c r="E493" s="35" t="str">
        <f>IF(ISNUMBER(SMALL(Order_Form!$C:$C,1+($C493))),(VLOOKUP(SMALL(Order_Form!$C:$C,1+($C493)),Order_Form!$B:$Q,4,FALSE)),"")</f>
        <v/>
      </c>
      <c r="F493" s="35" t="str">
        <f>IF(ISNUMBER(SMALL(Order_Form!$C:$C,1+($C493))),(VLOOKUP(SMALL(Order_Form!$C:$C,1+($C493)),Order_Form!$B:$Q,5,FALSE)),"")</f>
        <v/>
      </c>
      <c r="G493" s="35" t="str">
        <f>IF(ISNUMBER(SMALL(Order_Form!$C:$C,1+($C493))),(VLOOKUP(SMALL(Order_Form!$C:$C,1+($C493)),Order_Form!$B:$Q,6,FALSE)),"")</f>
        <v/>
      </c>
      <c r="H493" s="32" t="str">
        <f>IF(ISNUMBER(SMALL(Order_Form!$C:$C,1+($C493))),(VLOOKUP(SMALL(Order_Form!$C:$C,1+($C493)),Order_Form!$B:$Q,7,FALSE)),"")</f>
        <v/>
      </c>
      <c r="I493" s="15"/>
      <c r="J493" s="15"/>
      <c r="K493" s="35" t="str">
        <f>IF(ISNUMBER(SMALL(Order_Form!$C:$C,1+($C493))),(VLOOKUP(SMALL(Order_Form!$C:$C,1+($C493)),Order_Form!$B:$Q,8,FALSE)),"")</f>
        <v/>
      </c>
      <c r="L493" s="35" t="str">
        <f>IF(ISNUMBER(SMALL(Order_Form!$C:$C,1+($C493))),(VLOOKUP(SMALL(Order_Form!$C:$C,1+($C493)),Order_Form!$B:$Q,9,FALSE)),"")</f>
        <v/>
      </c>
      <c r="M493" s="35" t="str">
        <f>IF(ISNUMBER(SMALL(Order_Form!$C:$C,1+($C493))),(VLOOKUP(SMALL(Order_Form!$C:$C,1+($C493)),Order_Form!$B:$Q,10,FALSE)),"")</f>
        <v/>
      </c>
      <c r="N493" s="35" t="str">
        <f>IF(ISNUMBER(SMALL(Order_Form!$C:$C,1+($C493))),(VLOOKUP(SMALL(Order_Form!$C:$C,1+($C493)),Order_Form!$B:$Q,11,FALSE)),"")</f>
        <v/>
      </c>
      <c r="O493" s="35" t="str">
        <f>IF(ISNUMBER(SMALL(Order_Form!$C:$C,1+($C493))),(VLOOKUP(SMALL(Order_Form!$C:$C,1+($C493)),Order_Form!$B:$Q,12,FALSE)),"")</f>
        <v/>
      </c>
      <c r="P493" s="35" t="str">
        <f>IF(ISNUMBER(SMALL(Order_Form!$C:$C,1+($C493))),(VLOOKUP(SMALL(Order_Form!$C:$C,1+($C493)),Order_Form!$B:$Q,13,FALSE)),"")</f>
        <v/>
      </c>
      <c r="Q493" s="35" t="str">
        <f>IF(ISNUMBER(SMALL(Order_Form!$C:$C,1+($C493))),(VLOOKUP(SMALL(Order_Form!$C:$C,1+($C493)),Order_Form!$B:$Q,14,FALSE)),"")</f>
        <v/>
      </c>
      <c r="R493" s="35" t="str">
        <f>IF(ISNUMBER(SMALL(Order_Form!$C:$C,1+($C493))),(VLOOKUP(SMALL(Order_Form!$C:$C,1+($C493)),Order_Form!$B:$Q,15,FALSE)),"")</f>
        <v/>
      </c>
      <c r="U493" s="14">
        <f t="shared" si="21"/>
        <v>0</v>
      </c>
      <c r="V493" s="14">
        <f t="shared" si="22"/>
        <v>0</v>
      </c>
      <c r="W493" s="14">
        <f t="shared" si="23"/>
        <v>0</v>
      </c>
    </row>
    <row r="494" spans="3:23" ht="22.9" customHeight="1" x14ac:dyDescent="0.2">
      <c r="C494" s="14">
        <v>476</v>
      </c>
      <c r="D494" s="15" t="str">
        <f>IF(ISNUMBER(SMALL(Order_Form!$C:$C,1+($C494))),(VLOOKUP(SMALL(Order_Form!$C:$C,1+($C494)),Order_Form!$B:$Q,3,FALSE)),"")</f>
        <v/>
      </c>
      <c r="E494" s="35" t="str">
        <f>IF(ISNUMBER(SMALL(Order_Form!$C:$C,1+($C494))),(VLOOKUP(SMALL(Order_Form!$C:$C,1+($C494)),Order_Form!$B:$Q,4,FALSE)),"")</f>
        <v/>
      </c>
      <c r="F494" s="35" t="str">
        <f>IF(ISNUMBER(SMALL(Order_Form!$C:$C,1+($C494))),(VLOOKUP(SMALL(Order_Form!$C:$C,1+($C494)),Order_Form!$B:$Q,5,FALSE)),"")</f>
        <v/>
      </c>
      <c r="G494" s="35" t="str">
        <f>IF(ISNUMBER(SMALL(Order_Form!$C:$C,1+($C494))),(VLOOKUP(SMALL(Order_Form!$C:$C,1+($C494)),Order_Form!$B:$Q,6,FALSE)),"")</f>
        <v/>
      </c>
      <c r="H494" s="32" t="str">
        <f>IF(ISNUMBER(SMALL(Order_Form!$C:$C,1+($C494))),(VLOOKUP(SMALL(Order_Form!$C:$C,1+($C494)),Order_Form!$B:$Q,7,FALSE)),"")</f>
        <v/>
      </c>
      <c r="I494" s="15"/>
      <c r="J494" s="15"/>
      <c r="K494" s="35" t="str">
        <f>IF(ISNUMBER(SMALL(Order_Form!$C:$C,1+($C494))),(VLOOKUP(SMALL(Order_Form!$C:$C,1+($C494)),Order_Form!$B:$Q,8,FALSE)),"")</f>
        <v/>
      </c>
      <c r="L494" s="35" t="str">
        <f>IF(ISNUMBER(SMALL(Order_Form!$C:$C,1+($C494))),(VLOOKUP(SMALL(Order_Form!$C:$C,1+($C494)),Order_Form!$B:$Q,9,FALSE)),"")</f>
        <v/>
      </c>
      <c r="M494" s="35" t="str">
        <f>IF(ISNUMBER(SMALL(Order_Form!$C:$C,1+($C494))),(VLOOKUP(SMALL(Order_Form!$C:$C,1+($C494)),Order_Form!$B:$Q,10,FALSE)),"")</f>
        <v/>
      </c>
      <c r="N494" s="35" t="str">
        <f>IF(ISNUMBER(SMALL(Order_Form!$C:$C,1+($C494))),(VLOOKUP(SMALL(Order_Form!$C:$C,1+($C494)),Order_Form!$B:$Q,11,FALSE)),"")</f>
        <v/>
      </c>
      <c r="O494" s="35" t="str">
        <f>IF(ISNUMBER(SMALL(Order_Form!$C:$C,1+($C494))),(VLOOKUP(SMALL(Order_Form!$C:$C,1+($C494)),Order_Form!$B:$Q,12,FALSE)),"")</f>
        <v/>
      </c>
      <c r="P494" s="35" t="str">
        <f>IF(ISNUMBER(SMALL(Order_Form!$C:$C,1+($C494))),(VLOOKUP(SMALL(Order_Form!$C:$C,1+($C494)),Order_Form!$B:$Q,13,FALSE)),"")</f>
        <v/>
      </c>
      <c r="Q494" s="35" t="str">
        <f>IF(ISNUMBER(SMALL(Order_Form!$C:$C,1+($C494))),(VLOOKUP(SMALL(Order_Form!$C:$C,1+($C494)),Order_Form!$B:$Q,14,FALSE)),"")</f>
        <v/>
      </c>
      <c r="R494" s="35" t="str">
        <f>IF(ISNUMBER(SMALL(Order_Form!$C:$C,1+($C494))),(VLOOKUP(SMALL(Order_Form!$C:$C,1+($C494)),Order_Form!$B:$Q,15,FALSE)),"")</f>
        <v/>
      </c>
      <c r="U494" s="14">
        <f t="shared" si="21"/>
        <v>0</v>
      </c>
      <c r="V494" s="14">
        <f t="shared" si="22"/>
        <v>0</v>
      </c>
      <c r="W494" s="14">
        <f t="shared" si="23"/>
        <v>0</v>
      </c>
    </row>
    <row r="495" spans="3:23" ht="22.9" customHeight="1" x14ac:dyDescent="0.2">
      <c r="C495" s="14">
        <v>477</v>
      </c>
      <c r="D495" s="15" t="str">
        <f>IF(ISNUMBER(SMALL(Order_Form!$C:$C,1+($C495))),(VLOOKUP(SMALL(Order_Form!$C:$C,1+($C495)),Order_Form!$B:$Q,3,FALSE)),"")</f>
        <v/>
      </c>
      <c r="E495" s="35" t="str">
        <f>IF(ISNUMBER(SMALL(Order_Form!$C:$C,1+($C495))),(VLOOKUP(SMALL(Order_Form!$C:$C,1+($C495)),Order_Form!$B:$Q,4,FALSE)),"")</f>
        <v/>
      </c>
      <c r="F495" s="35" t="str">
        <f>IF(ISNUMBER(SMALL(Order_Form!$C:$C,1+($C495))),(VLOOKUP(SMALL(Order_Form!$C:$C,1+($C495)),Order_Form!$B:$Q,5,FALSE)),"")</f>
        <v/>
      </c>
      <c r="G495" s="35" t="str">
        <f>IF(ISNUMBER(SMALL(Order_Form!$C:$C,1+($C495))),(VLOOKUP(SMALL(Order_Form!$C:$C,1+($C495)),Order_Form!$B:$Q,6,FALSE)),"")</f>
        <v/>
      </c>
      <c r="H495" s="32" t="str">
        <f>IF(ISNUMBER(SMALL(Order_Form!$C:$C,1+($C495))),(VLOOKUP(SMALL(Order_Form!$C:$C,1+($C495)),Order_Form!$B:$Q,7,FALSE)),"")</f>
        <v/>
      </c>
      <c r="I495" s="15"/>
      <c r="J495" s="15"/>
      <c r="K495" s="35" t="str">
        <f>IF(ISNUMBER(SMALL(Order_Form!$C:$C,1+($C495))),(VLOOKUP(SMALL(Order_Form!$C:$C,1+($C495)),Order_Form!$B:$Q,8,FALSE)),"")</f>
        <v/>
      </c>
      <c r="L495" s="35" t="str">
        <f>IF(ISNUMBER(SMALL(Order_Form!$C:$C,1+($C495))),(VLOOKUP(SMALL(Order_Form!$C:$C,1+($C495)),Order_Form!$B:$Q,9,FALSE)),"")</f>
        <v/>
      </c>
      <c r="M495" s="35" t="str">
        <f>IF(ISNUMBER(SMALL(Order_Form!$C:$C,1+($C495))),(VLOOKUP(SMALL(Order_Form!$C:$C,1+($C495)),Order_Form!$B:$Q,10,FALSE)),"")</f>
        <v/>
      </c>
      <c r="N495" s="35" t="str">
        <f>IF(ISNUMBER(SMALL(Order_Form!$C:$C,1+($C495))),(VLOOKUP(SMALL(Order_Form!$C:$C,1+($C495)),Order_Form!$B:$Q,11,FALSE)),"")</f>
        <v/>
      </c>
      <c r="O495" s="35" t="str">
        <f>IF(ISNUMBER(SMALL(Order_Form!$C:$C,1+($C495))),(VLOOKUP(SMALL(Order_Form!$C:$C,1+($C495)),Order_Form!$B:$Q,12,FALSE)),"")</f>
        <v/>
      </c>
      <c r="P495" s="35" t="str">
        <f>IF(ISNUMBER(SMALL(Order_Form!$C:$C,1+($C495))),(VLOOKUP(SMALL(Order_Form!$C:$C,1+($C495)),Order_Form!$B:$Q,13,FALSE)),"")</f>
        <v/>
      </c>
      <c r="Q495" s="35" t="str">
        <f>IF(ISNUMBER(SMALL(Order_Form!$C:$C,1+($C495))),(VLOOKUP(SMALL(Order_Form!$C:$C,1+($C495)),Order_Form!$B:$Q,14,FALSE)),"")</f>
        <v/>
      </c>
      <c r="R495" s="35" t="str">
        <f>IF(ISNUMBER(SMALL(Order_Form!$C:$C,1+($C495))),(VLOOKUP(SMALL(Order_Form!$C:$C,1+($C495)),Order_Form!$B:$Q,15,FALSE)),"")</f>
        <v/>
      </c>
      <c r="U495" s="14">
        <f t="shared" si="21"/>
        <v>0</v>
      </c>
      <c r="V495" s="14">
        <f t="shared" si="22"/>
        <v>0</v>
      </c>
      <c r="W495" s="14">
        <f t="shared" si="23"/>
        <v>0</v>
      </c>
    </row>
    <row r="496" spans="3:23" ht="22.9" customHeight="1" x14ac:dyDescent="0.2">
      <c r="C496" s="14">
        <v>478</v>
      </c>
      <c r="D496" s="15" t="str">
        <f>IF(ISNUMBER(SMALL(Order_Form!$C:$C,1+($C496))),(VLOOKUP(SMALL(Order_Form!$C:$C,1+($C496)),Order_Form!$B:$Q,3,FALSE)),"")</f>
        <v/>
      </c>
      <c r="E496" s="35" t="str">
        <f>IF(ISNUMBER(SMALL(Order_Form!$C:$C,1+($C496))),(VLOOKUP(SMALL(Order_Form!$C:$C,1+($C496)),Order_Form!$B:$Q,4,FALSE)),"")</f>
        <v/>
      </c>
      <c r="F496" s="35" t="str">
        <f>IF(ISNUMBER(SMALL(Order_Form!$C:$C,1+($C496))),(VLOOKUP(SMALL(Order_Form!$C:$C,1+($C496)),Order_Form!$B:$Q,5,FALSE)),"")</f>
        <v/>
      </c>
      <c r="G496" s="35" t="str">
        <f>IF(ISNUMBER(SMALL(Order_Form!$C:$C,1+($C496))),(VLOOKUP(SMALL(Order_Form!$C:$C,1+($C496)),Order_Form!$B:$Q,6,FALSE)),"")</f>
        <v/>
      </c>
      <c r="H496" s="32" t="str">
        <f>IF(ISNUMBER(SMALL(Order_Form!$C:$C,1+($C496))),(VLOOKUP(SMALL(Order_Form!$C:$C,1+($C496)),Order_Form!$B:$Q,7,FALSE)),"")</f>
        <v/>
      </c>
      <c r="I496" s="15"/>
      <c r="J496" s="15"/>
      <c r="K496" s="35" t="str">
        <f>IF(ISNUMBER(SMALL(Order_Form!$C:$C,1+($C496))),(VLOOKUP(SMALL(Order_Form!$C:$C,1+($C496)),Order_Form!$B:$Q,8,FALSE)),"")</f>
        <v/>
      </c>
      <c r="L496" s="35" t="str">
        <f>IF(ISNUMBER(SMALL(Order_Form!$C:$C,1+($C496))),(VLOOKUP(SMALL(Order_Form!$C:$C,1+($C496)),Order_Form!$B:$Q,9,FALSE)),"")</f>
        <v/>
      </c>
      <c r="M496" s="35" t="str">
        <f>IF(ISNUMBER(SMALL(Order_Form!$C:$C,1+($C496))),(VLOOKUP(SMALL(Order_Form!$C:$C,1+($C496)),Order_Form!$B:$Q,10,FALSE)),"")</f>
        <v/>
      </c>
      <c r="N496" s="35" t="str">
        <f>IF(ISNUMBER(SMALL(Order_Form!$C:$C,1+($C496))),(VLOOKUP(SMALL(Order_Form!$C:$C,1+($C496)),Order_Form!$B:$Q,11,FALSE)),"")</f>
        <v/>
      </c>
      <c r="O496" s="35" t="str">
        <f>IF(ISNUMBER(SMALL(Order_Form!$C:$C,1+($C496))),(VLOOKUP(SMALL(Order_Form!$C:$C,1+($C496)),Order_Form!$B:$Q,12,FALSE)),"")</f>
        <v/>
      </c>
      <c r="P496" s="35" t="str">
        <f>IF(ISNUMBER(SMALL(Order_Form!$C:$C,1+($C496))),(VLOOKUP(SMALL(Order_Form!$C:$C,1+($C496)),Order_Form!$B:$Q,13,FALSE)),"")</f>
        <v/>
      </c>
      <c r="Q496" s="35" t="str">
        <f>IF(ISNUMBER(SMALL(Order_Form!$C:$C,1+($C496))),(VLOOKUP(SMALL(Order_Form!$C:$C,1+($C496)),Order_Form!$B:$Q,14,FALSE)),"")</f>
        <v/>
      </c>
      <c r="R496" s="35" t="str">
        <f>IF(ISNUMBER(SMALL(Order_Form!$C:$C,1+($C496))),(VLOOKUP(SMALL(Order_Form!$C:$C,1+($C496)),Order_Form!$B:$Q,15,FALSE)),"")</f>
        <v/>
      </c>
      <c r="U496" s="14">
        <f t="shared" si="21"/>
        <v>0</v>
      </c>
      <c r="V496" s="14">
        <f t="shared" si="22"/>
        <v>0</v>
      </c>
      <c r="W496" s="14">
        <f t="shared" si="23"/>
        <v>0</v>
      </c>
    </row>
    <row r="497" spans="3:23" ht="22.9" customHeight="1" x14ac:dyDescent="0.2">
      <c r="C497" s="14">
        <v>479</v>
      </c>
      <c r="D497" s="15" t="str">
        <f>IF(ISNUMBER(SMALL(Order_Form!$C:$C,1+($C497))),(VLOOKUP(SMALL(Order_Form!$C:$C,1+($C497)),Order_Form!$B:$Q,3,FALSE)),"")</f>
        <v/>
      </c>
      <c r="E497" s="35" t="str">
        <f>IF(ISNUMBER(SMALL(Order_Form!$C:$C,1+($C497))),(VLOOKUP(SMALL(Order_Form!$C:$C,1+($C497)),Order_Form!$B:$Q,4,FALSE)),"")</f>
        <v/>
      </c>
      <c r="F497" s="35" t="str">
        <f>IF(ISNUMBER(SMALL(Order_Form!$C:$C,1+($C497))),(VLOOKUP(SMALL(Order_Form!$C:$C,1+($C497)),Order_Form!$B:$Q,5,FALSE)),"")</f>
        <v/>
      </c>
      <c r="G497" s="35" t="str">
        <f>IF(ISNUMBER(SMALL(Order_Form!$C:$C,1+($C497))),(VLOOKUP(SMALL(Order_Form!$C:$C,1+($C497)),Order_Form!$B:$Q,6,FALSE)),"")</f>
        <v/>
      </c>
      <c r="H497" s="32" t="str">
        <f>IF(ISNUMBER(SMALL(Order_Form!$C:$C,1+($C497))),(VLOOKUP(SMALL(Order_Form!$C:$C,1+($C497)),Order_Form!$B:$Q,7,FALSE)),"")</f>
        <v/>
      </c>
      <c r="I497" s="15"/>
      <c r="J497" s="15"/>
      <c r="K497" s="35" t="str">
        <f>IF(ISNUMBER(SMALL(Order_Form!$C:$C,1+($C497))),(VLOOKUP(SMALL(Order_Form!$C:$C,1+($C497)),Order_Form!$B:$Q,8,FALSE)),"")</f>
        <v/>
      </c>
      <c r="L497" s="35" t="str">
        <f>IF(ISNUMBER(SMALL(Order_Form!$C:$C,1+($C497))),(VLOOKUP(SMALL(Order_Form!$C:$C,1+($C497)),Order_Form!$B:$Q,9,FALSE)),"")</f>
        <v/>
      </c>
      <c r="M497" s="35" t="str">
        <f>IF(ISNUMBER(SMALL(Order_Form!$C:$C,1+($C497))),(VLOOKUP(SMALL(Order_Form!$C:$C,1+($C497)),Order_Form!$B:$Q,10,FALSE)),"")</f>
        <v/>
      </c>
      <c r="N497" s="35" t="str">
        <f>IF(ISNUMBER(SMALL(Order_Form!$C:$C,1+($C497))),(VLOOKUP(SMALL(Order_Form!$C:$C,1+($C497)),Order_Form!$B:$Q,11,FALSE)),"")</f>
        <v/>
      </c>
      <c r="O497" s="35" t="str">
        <f>IF(ISNUMBER(SMALL(Order_Form!$C:$C,1+($C497))),(VLOOKUP(SMALL(Order_Form!$C:$C,1+($C497)),Order_Form!$B:$Q,12,FALSE)),"")</f>
        <v/>
      </c>
      <c r="P497" s="35" t="str">
        <f>IF(ISNUMBER(SMALL(Order_Form!$C:$C,1+($C497))),(VLOOKUP(SMALL(Order_Form!$C:$C,1+($C497)),Order_Form!$B:$Q,13,FALSE)),"")</f>
        <v/>
      </c>
      <c r="Q497" s="35" t="str">
        <f>IF(ISNUMBER(SMALL(Order_Form!$C:$C,1+($C497))),(VLOOKUP(SMALL(Order_Form!$C:$C,1+($C497)),Order_Form!$B:$Q,14,FALSE)),"")</f>
        <v/>
      </c>
      <c r="R497" s="35" t="str">
        <f>IF(ISNUMBER(SMALL(Order_Form!$C:$C,1+($C497))),(VLOOKUP(SMALL(Order_Form!$C:$C,1+($C497)),Order_Form!$B:$Q,15,FALSE)),"")</f>
        <v/>
      </c>
      <c r="U497" s="14">
        <f t="shared" si="21"/>
        <v>0</v>
      </c>
      <c r="V497" s="14">
        <f t="shared" si="22"/>
        <v>0</v>
      </c>
      <c r="W497" s="14">
        <f t="shared" si="23"/>
        <v>0</v>
      </c>
    </row>
    <row r="498" spans="3:23" ht="22.9" customHeight="1" x14ac:dyDescent="0.2">
      <c r="C498" s="14">
        <v>480</v>
      </c>
      <c r="D498" s="15" t="str">
        <f>IF(ISNUMBER(SMALL(Order_Form!$C:$C,1+($C498))),(VLOOKUP(SMALL(Order_Form!$C:$C,1+($C498)),Order_Form!$B:$Q,3,FALSE)),"")</f>
        <v/>
      </c>
      <c r="E498" s="35" t="str">
        <f>IF(ISNUMBER(SMALL(Order_Form!$C:$C,1+($C498))),(VLOOKUP(SMALL(Order_Form!$C:$C,1+($C498)),Order_Form!$B:$Q,4,FALSE)),"")</f>
        <v/>
      </c>
      <c r="F498" s="35" t="str">
        <f>IF(ISNUMBER(SMALL(Order_Form!$C:$C,1+($C498))),(VLOOKUP(SMALL(Order_Form!$C:$C,1+($C498)),Order_Form!$B:$Q,5,FALSE)),"")</f>
        <v/>
      </c>
      <c r="G498" s="35" t="str">
        <f>IF(ISNUMBER(SMALL(Order_Form!$C:$C,1+($C498))),(VLOOKUP(SMALL(Order_Form!$C:$C,1+($C498)),Order_Form!$B:$Q,6,FALSE)),"")</f>
        <v/>
      </c>
      <c r="H498" s="32" t="str">
        <f>IF(ISNUMBER(SMALL(Order_Form!$C:$C,1+($C498))),(VLOOKUP(SMALL(Order_Form!$C:$C,1+($C498)),Order_Form!$B:$Q,7,FALSE)),"")</f>
        <v/>
      </c>
      <c r="I498" s="15"/>
      <c r="J498" s="15"/>
      <c r="K498" s="35" t="str">
        <f>IF(ISNUMBER(SMALL(Order_Form!$C:$C,1+($C498))),(VLOOKUP(SMALL(Order_Form!$C:$C,1+($C498)),Order_Form!$B:$Q,8,FALSE)),"")</f>
        <v/>
      </c>
      <c r="L498" s="35" t="str">
        <f>IF(ISNUMBER(SMALL(Order_Form!$C:$C,1+($C498))),(VLOOKUP(SMALL(Order_Form!$C:$C,1+($C498)),Order_Form!$B:$Q,9,FALSE)),"")</f>
        <v/>
      </c>
      <c r="M498" s="35" t="str">
        <f>IF(ISNUMBER(SMALL(Order_Form!$C:$C,1+($C498))),(VLOOKUP(SMALL(Order_Form!$C:$C,1+($C498)),Order_Form!$B:$Q,10,FALSE)),"")</f>
        <v/>
      </c>
      <c r="N498" s="35" t="str">
        <f>IF(ISNUMBER(SMALL(Order_Form!$C:$C,1+($C498))),(VLOOKUP(SMALL(Order_Form!$C:$C,1+($C498)),Order_Form!$B:$Q,11,FALSE)),"")</f>
        <v/>
      </c>
      <c r="O498" s="35" t="str">
        <f>IF(ISNUMBER(SMALL(Order_Form!$C:$C,1+($C498))),(VLOOKUP(SMALL(Order_Form!$C:$C,1+($C498)),Order_Form!$B:$Q,12,FALSE)),"")</f>
        <v/>
      </c>
      <c r="P498" s="35" t="str">
        <f>IF(ISNUMBER(SMALL(Order_Form!$C:$C,1+($C498))),(VLOOKUP(SMALL(Order_Form!$C:$C,1+($C498)),Order_Form!$B:$Q,13,FALSE)),"")</f>
        <v/>
      </c>
      <c r="Q498" s="35" t="str">
        <f>IF(ISNUMBER(SMALL(Order_Form!$C:$C,1+($C498))),(VLOOKUP(SMALL(Order_Form!$C:$C,1+($C498)),Order_Form!$B:$Q,14,FALSE)),"")</f>
        <v/>
      </c>
      <c r="R498" s="35" t="str">
        <f>IF(ISNUMBER(SMALL(Order_Form!$C:$C,1+($C498))),(VLOOKUP(SMALL(Order_Form!$C:$C,1+($C498)),Order_Form!$B:$Q,15,FALSE)),"")</f>
        <v/>
      </c>
      <c r="U498" s="14">
        <f t="shared" si="21"/>
        <v>0</v>
      </c>
      <c r="V498" s="14">
        <f t="shared" si="22"/>
        <v>0</v>
      </c>
      <c r="W498" s="14">
        <f t="shared" si="23"/>
        <v>0</v>
      </c>
    </row>
    <row r="499" spans="3:23" ht="22.9" customHeight="1" x14ac:dyDescent="0.2">
      <c r="C499" s="14">
        <v>481</v>
      </c>
      <c r="D499" s="15" t="str">
        <f>IF(ISNUMBER(SMALL(Order_Form!$C:$C,1+($C499))),(VLOOKUP(SMALL(Order_Form!$C:$C,1+($C499)),Order_Form!$B:$Q,3,FALSE)),"")</f>
        <v/>
      </c>
      <c r="E499" s="35" t="str">
        <f>IF(ISNUMBER(SMALL(Order_Form!$C:$C,1+($C499))),(VLOOKUP(SMALL(Order_Form!$C:$C,1+($C499)),Order_Form!$B:$Q,4,FALSE)),"")</f>
        <v/>
      </c>
      <c r="F499" s="35" t="str">
        <f>IF(ISNUMBER(SMALL(Order_Form!$C:$C,1+($C499))),(VLOOKUP(SMALL(Order_Form!$C:$C,1+($C499)),Order_Form!$B:$Q,5,FALSE)),"")</f>
        <v/>
      </c>
      <c r="G499" s="35" t="str">
        <f>IF(ISNUMBER(SMALL(Order_Form!$C:$C,1+($C499))),(VLOOKUP(SMALL(Order_Form!$C:$C,1+($C499)),Order_Form!$B:$Q,6,FALSE)),"")</f>
        <v/>
      </c>
      <c r="H499" s="32" t="str">
        <f>IF(ISNUMBER(SMALL(Order_Form!$C:$C,1+($C499))),(VLOOKUP(SMALL(Order_Form!$C:$C,1+($C499)),Order_Form!$B:$Q,7,FALSE)),"")</f>
        <v/>
      </c>
      <c r="I499" s="15"/>
      <c r="J499" s="15"/>
      <c r="K499" s="35" t="str">
        <f>IF(ISNUMBER(SMALL(Order_Form!$C:$C,1+($C499))),(VLOOKUP(SMALL(Order_Form!$C:$C,1+($C499)),Order_Form!$B:$Q,8,FALSE)),"")</f>
        <v/>
      </c>
      <c r="L499" s="35" t="str">
        <f>IF(ISNUMBER(SMALL(Order_Form!$C:$C,1+($C499))),(VLOOKUP(SMALL(Order_Form!$C:$C,1+($C499)),Order_Form!$B:$Q,9,FALSE)),"")</f>
        <v/>
      </c>
      <c r="M499" s="35" t="str">
        <f>IF(ISNUMBER(SMALL(Order_Form!$C:$C,1+($C499))),(VLOOKUP(SMALL(Order_Form!$C:$C,1+($C499)),Order_Form!$B:$Q,10,FALSE)),"")</f>
        <v/>
      </c>
      <c r="N499" s="35" t="str">
        <f>IF(ISNUMBER(SMALL(Order_Form!$C:$C,1+($C499))),(VLOOKUP(SMALL(Order_Form!$C:$C,1+($C499)),Order_Form!$B:$Q,11,FALSE)),"")</f>
        <v/>
      </c>
      <c r="O499" s="35" t="str">
        <f>IF(ISNUMBER(SMALL(Order_Form!$C:$C,1+($C499))),(VLOOKUP(SMALL(Order_Form!$C:$C,1+($C499)),Order_Form!$B:$Q,12,FALSE)),"")</f>
        <v/>
      </c>
      <c r="P499" s="35" t="str">
        <f>IF(ISNUMBER(SMALL(Order_Form!$C:$C,1+($C499))),(VLOOKUP(SMALL(Order_Form!$C:$C,1+($C499)),Order_Form!$B:$Q,13,FALSE)),"")</f>
        <v/>
      </c>
      <c r="Q499" s="35" t="str">
        <f>IF(ISNUMBER(SMALL(Order_Form!$C:$C,1+($C499))),(VLOOKUP(SMALL(Order_Form!$C:$C,1+($C499)),Order_Form!$B:$Q,14,FALSE)),"")</f>
        <v/>
      </c>
      <c r="R499" s="35" t="str">
        <f>IF(ISNUMBER(SMALL(Order_Form!$C:$C,1+($C499))),(VLOOKUP(SMALL(Order_Form!$C:$C,1+($C499)),Order_Form!$B:$Q,15,FALSE)),"")</f>
        <v/>
      </c>
      <c r="U499" s="14">
        <f t="shared" si="21"/>
        <v>0</v>
      </c>
      <c r="V499" s="14">
        <f t="shared" si="22"/>
        <v>0</v>
      </c>
      <c r="W499" s="14">
        <f t="shared" si="23"/>
        <v>0</v>
      </c>
    </row>
    <row r="500" spans="3:23" ht="22.9" customHeight="1" x14ac:dyDescent="0.2">
      <c r="C500" s="14">
        <v>482</v>
      </c>
      <c r="D500" s="15" t="str">
        <f>IF(ISNUMBER(SMALL(Order_Form!$C:$C,1+($C500))),(VLOOKUP(SMALL(Order_Form!$C:$C,1+($C500)),Order_Form!$B:$Q,3,FALSE)),"")</f>
        <v/>
      </c>
      <c r="E500" s="35" t="str">
        <f>IF(ISNUMBER(SMALL(Order_Form!$C:$C,1+($C500))),(VLOOKUP(SMALL(Order_Form!$C:$C,1+($C500)),Order_Form!$B:$Q,4,FALSE)),"")</f>
        <v/>
      </c>
      <c r="F500" s="35" t="str">
        <f>IF(ISNUMBER(SMALL(Order_Form!$C:$C,1+($C500))),(VLOOKUP(SMALL(Order_Form!$C:$C,1+($C500)),Order_Form!$B:$Q,5,FALSE)),"")</f>
        <v/>
      </c>
      <c r="G500" s="35" t="str">
        <f>IF(ISNUMBER(SMALL(Order_Form!$C:$C,1+($C500))),(VLOOKUP(SMALL(Order_Form!$C:$C,1+($C500)),Order_Form!$B:$Q,6,FALSE)),"")</f>
        <v/>
      </c>
      <c r="H500" s="32" t="str">
        <f>IF(ISNUMBER(SMALL(Order_Form!$C:$C,1+($C500))),(VLOOKUP(SMALL(Order_Form!$C:$C,1+($C500)),Order_Form!$B:$Q,7,FALSE)),"")</f>
        <v/>
      </c>
      <c r="I500" s="15"/>
      <c r="J500" s="15"/>
      <c r="K500" s="35" t="str">
        <f>IF(ISNUMBER(SMALL(Order_Form!$C:$C,1+($C500))),(VLOOKUP(SMALL(Order_Form!$C:$C,1+($C500)),Order_Form!$B:$Q,8,FALSE)),"")</f>
        <v/>
      </c>
      <c r="L500" s="35" t="str">
        <f>IF(ISNUMBER(SMALL(Order_Form!$C:$C,1+($C500))),(VLOOKUP(SMALL(Order_Form!$C:$C,1+($C500)),Order_Form!$B:$Q,9,FALSE)),"")</f>
        <v/>
      </c>
      <c r="M500" s="35" t="str">
        <f>IF(ISNUMBER(SMALL(Order_Form!$C:$C,1+($C500))),(VLOOKUP(SMALL(Order_Form!$C:$C,1+($C500)),Order_Form!$B:$Q,10,FALSE)),"")</f>
        <v/>
      </c>
      <c r="N500" s="35" t="str">
        <f>IF(ISNUMBER(SMALL(Order_Form!$C:$C,1+($C500))),(VLOOKUP(SMALL(Order_Form!$C:$C,1+($C500)),Order_Form!$B:$Q,11,FALSE)),"")</f>
        <v/>
      </c>
      <c r="O500" s="35" t="str">
        <f>IF(ISNUMBER(SMALL(Order_Form!$C:$C,1+($C500))),(VLOOKUP(SMALL(Order_Form!$C:$C,1+($C500)),Order_Form!$B:$Q,12,FALSE)),"")</f>
        <v/>
      </c>
      <c r="P500" s="35" t="str">
        <f>IF(ISNUMBER(SMALL(Order_Form!$C:$C,1+($C500))),(VLOOKUP(SMALL(Order_Form!$C:$C,1+($C500)),Order_Form!$B:$Q,13,FALSE)),"")</f>
        <v/>
      </c>
      <c r="Q500" s="35" t="str">
        <f>IF(ISNUMBER(SMALL(Order_Form!$C:$C,1+($C500))),(VLOOKUP(SMALL(Order_Form!$C:$C,1+($C500)),Order_Form!$B:$Q,14,FALSE)),"")</f>
        <v/>
      </c>
      <c r="R500" s="35" t="str">
        <f>IF(ISNUMBER(SMALL(Order_Form!$C:$C,1+($C500))),(VLOOKUP(SMALL(Order_Form!$C:$C,1+($C500)),Order_Form!$B:$Q,15,FALSE)),"")</f>
        <v/>
      </c>
      <c r="U500" s="14">
        <f t="shared" si="21"/>
        <v>0</v>
      </c>
      <c r="V500" s="14">
        <f t="shared" si="22"/>
        <v>0</v>
      </c>
      <c r="W500" s="14">
        <f t="shared" si="23"/>
        <v>0</v>
      </c>
    </row>
    <row r="501" spans="3:23" ht="22.9" customHeight="1" x14ac:dyDescent="0.2">
      <c r="C501" s="14">
        <v>483</v>
      </c>
      <c r="D501" s="15" t="str">
        <f>IF(ISNUMBER(SMALL(Order_Form!$C:$C,1+($C501))),(VLOOKUP(SMALL(Order_Form!$C:$C,1+($C501)),Order_Form!$B:$Q,3,FALSE)),"")</f>
        <v/>
      </c>
      <c r="E501" s="35" t="str">
        <f>IF(ISNUMBER(SMALL(Order_Form!$C:$C,1+($C501))),(VLOOKUP(SMALL(Order_Form!$C:$C,1+($C501)),Order_Form!$B:$Q,4,FALSE)),"")</f>
        <v/>
      </c>
      <c r="F501" s="35" t="str">
        <f>IF(ISNUMBER(SMALL(Order_Form!$C:$C,1+($C501))),(VLOOKUP(SMALL(Order_Form!$C:$C,1+($C501)),Order_Form!$B:$Q,5,FALSE)),"")</f>
        <v/>
      </c>
      <c r="G501" s="35" t="str">
        <f>IF(ISNUMBER(SMALL(Order_Form!$C:$C,1+($C501))),(VLOOKUP(SMALL(Order_Form!$C:$C,1+($C501)),Order_Form!$B:$Q,6,FALSE)),"")</f>
        <v/>
      </c>
      <c r="H501" s="32" t="str">
        <f>IF(ISNUMBER(SMALL(Order_Form!$C:$C,1+($C501))),(VLOOKUP(SMALL(Order_Form!$C:$C,1+($C501)),Order_Form!$B:$Q,7,FALSE)),"")</f>
        <v/>
      </c>
      <c r="I501" s="15"/>
      <c r="J501" s="15"/>
      <c r="K501" s="35" t="str">
        <f>IF(ISNUMBER(SMALL(Order_Form!$C:$C,1+($C501))),(VLOOKUP(SMALL(Order_Form!$C:$C,1+($C501)),Order_Form!$B:$Q,8,FALSE)),"")</f>
        <v/>
      </c>
      <c r="L501" s="35" t="str">
        <f>IF(ISNUMBER(SMALL(Order_Form!$C:$C,1+($C501))),(VLOOKUP(SMALL(Order_Form!$C:$C,1+($C501)),Order_Form!$B:$Q,9,FALSE)),"")</f>
        <v/>
      </c>
      <c r="M501" s="35" t="str">
        <f>IF(ISNUMBER(SMALL(Order_Form!$C:$C,1+($C501))),(VLOOKUP(SMALL(Order_Form!$C:$C,1+($C501)),Order_Form!$B:$Q,10,FALSE)),"")</f>
        <v/>
      </c>
      <c r="N501" s="35" t="str">
        <f>IF(ISNUMBER(SMALL(Order_Form!$C:$C,1+($C501))),(VLOOKUP(SMALL(Order_Form!$C:$C,1+($C501)),Order_Form!$B:$Q,11,FALSE)),"")</f>
        <v/>
      </c>
      <c r="O501" s="35" t="str">
        <f>IF(ISNUMBER(SMALL(Order_Form!$C:$C,1+($C501))),(VLOOKUP(SMALL(Order_Form!$C:$C,1+($C501)),Order_Form!$B:$Q,12,FALSE)),"")</f>
        <v/>
      </c>
      <c r="P501" s="35" t="str">
        <f>IF(ISNUMBER(SMALL(Order_Form!$C:$C,1+($C501))),(VLOOKUP(SMALL(Order_Form!$C:$C,1+($C501)),Order_Form!$B:$Q,13,FALSE)),"")</f>
        <v/>
      </c>
      <c r="Q501" s="35" t="str">
        <f>IF(ISNUMBER(SMALL(Order_Form!$C:$C,1+($C501))),(VLOOKUP(SMALL(Order_Form!$C:$C,1+($C501)),Order_Form!$B:$Q,14,FALSE)),"")</f>
        <v/>
      </c>
      <c r="R501" s="35" t="str">
        <f>IF(ISNUMBER(SMALL(Order_Form!$C:$C,1+($C501))),(VLOOKUP(SMALL(Order_Form!$C:$C,1+($C501)),Order_Form!$B:$Q,15,FALSE)),"")</f>
        <v/>
      </c>
      <c r="U501" s="14">
        <f t="shared" si="21"/>
        <v>0</v>
      </c>
      <c r="V501" s="14">
        <f t="shared" si="22"/>
        <v>0</v>
      </c>
      <c r="W501" s="14">
        <f t="shared" si="23"/>
        <v>0</v>
      </c>
    </row>
    <row r="502" spans="3:23" ht="22.9" customHeight="1" x14ac:dyDescent="0.2">
      <c r="C502" s="14">
        <v>484</v>
      </c>
      <c r="D502" s="15" t="str">
        <f>IF(ISNUMBER(SMALL(Order_Form!$C:$C,1+($C502))),(VLOOKUP(SMALL(Order_Form!$C:$C,1+($C502)),Order_Form!$B:$Q,3,FALSE)),"")</f>
        <v/>
      </c>
      <c r="E502" s="35" t="str">
        <f>IF(ISNUMBER(SMALL(Order_Form!$C:$C,1+($C502))),(VLOOKUP(SMALL(Order_Form!$C:$C,1+($C502)),Order_Form!$B:$Q,4,FALSE)),"")</f>
        <v/>
      </c>
      <c r="F502" s="35" t="str">
        <f>IF(ISNUMBER(SMALL(Order_Form!$C:$C,1+($C502))),(VLOOKUP(SMALL(Order_Form!$C:$C,1+($C502)),Order_Form!$B:$Q,5,FALSE)),"")</f>
        <v/>
      </c>
      <c r="G502" s="35" t="str">
        <f>IF(ISNUMBER(SMALL(Order_Form!$C:$C,1+($C502))),(VLOOKUP(SMALL(Order_Form!$C:$C,1+($C502)),Order_Form!$B:$Q,6,FALSE)),"")</f>
        <v/>
      </c>
      <c r="H502" s="32" t="str">
        <f>IF(ISNUMBER(SMALL(Order_Form!$C:$C,1+($C502))),(VLOOKUP(SMALL(Order_Form!$C:$C,1+($C502)),Order_Form!$B:$Q,7,FALSE)),"")</f>
        <v/>
      </c>
      <c r="I502" s="15"/>
      <c r="J502" s="15"/>
      <c r="K502" s="35" t="str">
        <f>IF(ISNUMBER(SMALL(Order_Form!$C:$C,1+($C502))),(VLOOKUP(SMALL(Order_Form!$C:$C,1+($C502)),Order_Form!$B:$Q,8,FALSE)),"")</f>
        <v/>
      </c>
      <c r="L502" s="35" t="str">
        <f>IF(ISNUMBER(SMALL(Order_Form!$C:$C,1+($C502))),(VLOOKUP(SMALL(Order_Form!$C:$C,1+($C502)),Order_Form!$B:$Q,9,FALSE)),"")</f>
        <v/>
      </c>
      <c r="M502" s="35" t="str">
        <f>IF(ISNUMBER(SMALL(Order_Form!$C:$C,1+($C502))),(VLOOKUP(SMALL(Order_Form!$C:$C,1+($C502)),Order_Form!$B:$Q,10,FALSE)),"")</f>
        <v/>
      </c>
      <c r="N502" s="35" t="str">
        <f>IF(ISNUMBER(SMALL(Order_Form!$C:$C,1+($C502))),(VLOOKUP(SMALL(Order_Form!$C:$C,1+($C502)),Order_Form!$B:$Q,11,FALSE)),"")</f>
        <v/>
      </c>
      <c r="O502" s="35" t="str">
        <f>IF(ISNUMBER(SMALL(Order_Form!$C:$C,1+($C502))),(VLOOKUP(SMALL(Order_Form!$C:$C,1+($C502)),Order_Form!$B:$Q,12,FALSE)),"")</f>
        <v/>
      </c>
      <c r="P502" s="35" t="str">
        <f>IF(ISNUMBER(SMALL(Order_Form!$C:$C,1+($C502))),(VLOOKUP(SMALL(Order_Form!$C:$C,1+($C502)),Order_Form!$B:$Q,13,FALSE)),"")</f>
        <v/>
      </c>
      <c r="Q502" s="35" t="str">
        <f>IF(ISNUMBER(SMALL(Order_Form!$C:$C,1+($C502))),(VLOOKUP(SMALL(Order_Form!$C:$C,1+($C502)),Order_Form!$B:$Q,14,FALSE)),"")</f>
        <v/>
      </c>
      <c r="R502" s="35" t="str">
        <f>IF(ISNUMBER(SMALL(Order_Form!$C:$C,1+($C502))),(VLOOKUP(SMALL(Order_Form!$C:$C,1+($C502)),Order_Form!$B:$Q,15,FALSE)),"")</f>
        <v/>
      </c>
      <c r="U502" s="14">
        <f t="shared" si="21"/>
        <v>0</v>
      </c>
      <c r="V502" s="14">
        <f t="shared" si="22"/>
        <v>0</v>
      </c>
      <c r="W502" s="14">
        <f t="shared" si="23"/>
        <v>0</v>
      </c>
    </row>
    <row r="503" spans="3:23" ht="22.9" customHeight="1" x14ac:dyDescent="0.2">
      <c r="C503" s="14">
        <v>485</v>
      </c>
      <c r="D503" s="15" t="str">
        <f>IF(ISNUMBER(SMALL(Order_Form!$C:$C,1+($C503))),(VLOOKUP(SMALL(Order_Form!$C:$C,1+($C503)),Order_Form!$B:$Q,3,FALSE)),"")</f>
        <v/>
      </c>
      <c r="E503" s="35" t="str">
        <f>IF(ISNUMBER(SMALL(Order_Form!$C:$C,1+($C503))),(VLOOKUP(SMALL(Order_Form!$C:$C,1+($C503)),Order_Form!$B:$Q,4,FALSE)),"")</f>
        <v/>
      </c>
      <c r="F503" s="35" t="str">
        <f>IF(ISNUMBER(SMALL(Order_Form!$C:$C,1+($C503))),(VLOOKUP(SMALL(Order_Form!$C:$C,1+($C503)),Order_Form!$B:$Q,5,FALSE)),"")</f>
        <v/>
      </c>
      <c r="G503" s="35" t="str">
        <f>IF(ISNUMBER(SMALL(Order_Form!$C:$C,1+($C503))),(VLOOKUP(SMALL(Order_Form!$C:$C,1+($C503)),Order_Form!$B:$Q,6,FALSE)),"")</f>
        <v/>
      </c>
      <c r="H503" s="32" t="str">
        <f>IF(ISNUMBER(SMALL(Order_Form!$C:$C,1+($C503))),(VLOOKUP(SMALL(Order_Form!$C:$C,1+($C503)),Order_Form!$B:$Q,7,FALSE)),"")</f>
        <v/>
      </c>
      <c r="I503" s="15"/>
      <c r="J503" s="15"/>
      <c r="K503" s="35" t="str">
        <f>IF(ISNUMBER(SMALL(Order_Form!$C:$C,1+($C503))),(VLOOKUP(SMALL(Order_Form!$C:$C,1+($C503)),Order_Form!$B:$Q,8,FALSE)),"")</f>
        <v/>
      </c>
      <c r="L503" s="35" t="str">
        <f>IF(ISNUMBER(SMALL(Order_Form!$C:$C,1+($C503))),(VLOOKUP(SMALL(Order_Form!$C:$C,1+($C503)),Order_Form!$B:$Q,9,FALSE)),"")</f>
        <v/>
      </c>
      <c r="M503" s="35" t="str">
        <f>IF(ISNUMBER(SMALL(Order_Form!$C:$C,1+($C503))),(VLOOKUP(SMALL(Order_Form!$C:$C,1+($C503)),Order_Form!$B:$Q,10,FALSE)),"")</f>
        <v/>
      </c>
      <c r="N503" s="35" t="str">
        <f>IF(ISNUMBER(SMALL(Order_Form!$C:$C,1+($C503))),(VLOOKUP(SMALL(Order_Form!$C:$C,1+($C503)),Order_Form!$B:$Q,11,FALSE)),"")</f>
        <v/>
      </c>
      <c r="O503" s="35" t="str">
        <f>IF(ISNUMBER(SMALL(Order_Form!$C:$C,1+($C503))),(VLOOKUP(SMALL(Order_Form!$C:$C,1+($C503)),Order_Form!$B:$Q,12,FALSE)),"")</f>
        <v/>
      </c>
      <c r="P503" s="35" t="str">
        <f>IF(ISNUMBER(SMALL(Order_Form!$C:$C,1+($C503))),(VLOOKUP(SMALL(Order_Form!$C:$C,1+($C503)),Order_Form!$B:$Q,13,FALSE)),"")</f>
        <v/>
      </c>
      <c r="Q503" s="35" t="str">
        <f>IF(ISNUMBER(SMALL(Order_Form!$C:$C,1+($C503))),(VLOOKUP(SMALL(Order_Form!$C:$C,1+($C503)),Order_Form!$B:$Q,14,FALSE)),"")</f>
        <v/>
      </c>
      <c r="R503" s="35" t="str">
        <f>IF(ISNUMBER(SMALL(Order_Form!$C:$C,1+($C503))),(VLOOKUP(SMALL(Order_Form!$C:$C,1+($C503)),Order_Form!$B:$Q,15,FALSE)),"")</f>
        <v/>
      </c>
      <c r="U503" s="14">
        <f t="shared" si="21"/>
        <v>0</v>
      </c>
      <c r="V503" s="14">
        <f t="shared" si="22"/>
        <v>0</v>
      </c>
      <c r="W503" s="14">
        <f t="shared" si="23"/>
        <v>0</v>
      </c>
    </row>
    <row r="504" spans="3:23" ht="22.9" customHeight="1" x14ac:dyDescent="0.2">
      <c r="C504" s="14">
        <v>486</v>
      </c>
      <c r="D504" s="15" t="str">
        <f>IF(ISNUMBER(SMALL(Order_Form!$C:$C,1+($C504))),(VLOOKUP(SMALL(Order_Form!$C:$C,1+($C504)),Order_Form!$B:$Q,3,FALSE)),"")</f>
        <v/>
      </c>
      <c r="E504" s="35" t="str">
        <f>IF(ISNUMBER(SMALL(Order_Form!$C:$C,1+($C504))),(VLOOKUP(SMALL(Order_Form!$C:$C,1+($C504)),Order_Form!$B:$Q,4,FALSE)),"")</f>
        <v/>
      </c>
      <c r="F504" s="35" t="str">
        <f>IF(ISNUMBER(SMALL(Order_Form!$C:$C,1+($C504))),(VLOOKUP(SMALL(Order_Form!$C:$C,1+($C504)),Order_Form!$B:$Q,5,FALSE)),"")</f>
        <v/>
      </c>
      <c r="G504" s="35" t="str">
        <f>IF(ISNUMBER(SMALL(Order_Form!$C:$C,1+($C504))),(VLOOKUP(SMALL(Order_Form!$C:$C,1+($C504)),Order_Form!$B:$Q,6,FALSE)),"")</f>
        <v/>
      </c>
      <c r="H504" s="32" t="str">
        <f>IF(ISNUMBER(SMALL(Order_Form!$C:$C,1+($C504))),(VLOOKUP(SMALL(Order_Form!$C:$C,1+($C504)),Order_Form!$B:$Q,7,FALSE)),"")</f>
        <v/>
      </c>
      <c r="I504" s="15"/>
      <c r="J504" s="15"/>
      <c r="K504" s="35" t="str">
        <f>IF(ISNUMBER(SMALL(Order_Form!$C:$C,1+($C504))),(VLOOKUP(SMALL(Order_Form!$C:$C,1+($C504)),Order_Form!$B:$Q,8,FALSE)),"")</f>
        <v/>
      </c>
      <c r="L504" s="35" t="str">
        <f>IF(ISNUMBER(SMALL(Order_Form!$C:$C,1+($C504))),(VLOOKUP(SMALL(Order_Form!$C:$C,1+($C504)),Order_Form!$B:$Q,9,FALSE)),"")</f>
        <v/>
      </c>
      <c r="M504" s="35" t="str">
        <f>IF(ISNUMBER(SMALL(Order_Form!$C:$C,1+($C504))),(VLOOKUP(SMALL(Order_Form!$C:$C,1+($C504)),Order_Form!$B:$Q,10,FALSE)),"")</f>
        <v/>
      </c>
      <c r="N504" s="35" t="str">
        <f>IF(ISNUMBER(SMALL(Order_Form!$C:$C,1+($C504))),(VLOOKUP(SMALL(Order_Form!$C:$C,1+($C504)),Order_Form!$B:$Q,11,FALSE)),"")</f>
        <v/>
      </c>
      <c r="O504" s="35" t="str">
        <f>IF(ISNUMBER(SMALL(Order_Form!$C:$C,1+($C504))),(VLOOKUP(SMALL(Order_Form!$C:$C,1+($C504)),Order_Form!$B:$Q,12,FALSE)),"")</f>
        <v/>
      </c>
      <c r="P504" s="35" t="str">
        <f>IF(ISNUMBER(SMALL(Order_Form!$C:$C,1+($C504))),(VLOOKUP(SMALL(Order_Form!$C:$C,1+($C504)),Order_Form!$B:$Q,13,FALSE)),"")</f>
        <v/>
      </c>
      <c r="Q504" s="35" t="str">
        <f>IF(ISNUMBER(SMALL(Order_Form!$C:$C,1+($C504))),(VLOOKUP(SMALL(Order_Form!$C:$C,1+($C504)),Order_Form!$B:$Q,14,FALSE)),"")</f>
        <v/>
      </c>
      <c r="R504" s="35" t="str">
        <f>IF(ISNUMBER(SMALL(Order_Form!$C:$C,1+($C504))),(VLOOKUP(SMALL(Order_Form!$C:$C,1+($C504)),Order_Form!$B:$Q,15,FALSE)),"")</f>
        <v/>
      </c>
      <c r="U504" s="14">
        <f t="shared" si="21"/>
        <v>0</v>
      </c>
      <c r="V504" s="14">
        <f t="shared" si="22"/>
        <v>0</v>
      </c>
      <c r="W504" s="14">
        <f t="shared" si="23"/>
        <v>0</v>
      </c>
    </row>
    <row r="505" spans="3:23" ht="22.9" customHeight="1" x14ac:dyDescent="0.2">
      <c r="C505" s="14">
        <v>487</v>
      </c>
      <c r="D505" s="15" t="str">
        <f>IF(ISNUMBER(SMALL(Order_Form!$C:$C,1+($C505))),(VLOOKUP(SMALL(Order_Form!$C:$C,1+($C505)),Order_Form!$B:$Q,3,FALSE)),"")</f>
        <v/>
      </c>
      <c r="E505" s="35" t="str">
        <f>IF(ISNUMBER(SMALL(Order_Form!$C:$C,1+($C505))),(VLOOKUP(SMALL(Order_Form!$C:$C,1+($C505)),Order_Form!$B:$Q,4,FALSE)),"")</f>
        <v/>
      </c>
      <c r="F505" s="35" t="str">
        <f>IF(ISNUMBER(SMALL(Order_Form!$C:$C,1+($C505))),(VLOOKUP(SMALL(Order_Form!$C:$C,1+($C505)),Order_Form!$B:$Q,5,FALSE)),"")</f>
        <v/>
      </c>
      <c r="G505" s="35" t="str">
        <f>IF(ISNUMBER(SMALL(Order_Form!$C:$C,1+($C505))),(VLOOKUP(SMALL(Order_Form!$C:$C,1+($C505)),Order_Form!$B:$Q,6,FALSE)),"")</f>
        <v/>
      </c>
      <c r="H505" s="32" t="str">
        <f>IF(ISNUMBER(SMALL(Order_Form!$C:$C,1+($C505))),(VLOOKUP(SMALL(Order_Form!$C:$C,1+($C505)),Order_Form!$B:$Q,7,FALSE)),"")</f>
        <v/>
      </c>
      <c r="I505" s="15"/>
      <c r="J505" s="15"/>
      <c r="K505" s="35" t="str">
        <f>IF(ISNUMBER(SMALL(Order_Form!$C:$C,1+($C505))),(VLOOKUP(SMALL(Order_Form!$C:$C,1+($C505)),Order_Form!$B:$Q,8,FALSE)),"")</f>
        <v/>
      </c>
      <c r="L505" s="35" t="str">
        <f>IF(ISNUMBER(SMALL(Order_Form!$C:$C,1+($C505))),(VLOOKUP(SMALL(Order_Form!$C:$C,1+($C505)),Order_Form!$B:$Q,9,FALSE)),"")</f>
        <v/>
      </c>
      <c r="M505" s="35" t="str">
        <f>IF(ISNUMBER(SMALL(Order_Form!$C:$C,1+($C505))),(VLOOKUP(SMALL(Order_Form!$C:$C,1+($C505)),Order_Form!$B:$Q,10,FALSE)),"")</f>
        <v/>
      </c>
      <c r="N505" s="35" t="str">
        <f>IF(ISNUMBER(SMALL(Order_Form!$C:$C,1+($C505))),(VLOOKUP(SMALL(Order_Form!$C:$C,1+($C505)),Order_Form!$B:$Q,11,FALSE)),"")</f>
        <v/>
      </c>
      <c r="O505" s="35" t="str">
        <f>IF(ISNUMBER(SMALL(Order_Form!$C:$C,1+($C505))),(VLOOKUP(SMALL(Order_Form!$C:$C,1+($C505)),Order_Form!$B:$Q,12,FALSE)),"")</f>
        <v/>
      </c>
      <c r="P505" s="35" t="str">
        <f>IF(ISNUMBER(SMALL(Order_Form!$C:$C,1+($C505))),(VLOOKUP(SMALL(Order_Form!$C:$C,1+($C505)),Order_Form!$B:$Q,13,FALSE)),"")</f>
        <v/>
      </c>
      <c r="Q505" s="35" t="str">
        <f>IF(ISNUMBER(SMALL(Order_Form!$C:$C,1+($C505))),(VLOOKUP(SMALL(Order_Form!$C:$C,1+($C505)),Order_Form!$B:$Q,14,FALSE)),"")</f>
        <v/>
      </c>
      <c r="R505" s="35" t="str">
        <f>IF(ISNUMBER(SMALL(Order_Form!$C:$C,1+($C505))),(VLOOKUP(SMALL(Order_Form!$C:$C,1+($C505)),Order_Form!$B:$Q,15,FALSE)),"")</f>
        <v/>
      </c>
      <c r="U505" s="14">
        <f t="shared" si="21"/>
        <v>0</v>
      </c>
      <c r="V505" s="14">
        <f t="shared" si="22"/>
        <v>0</v>
      </c>
      <c r="W505" s="14">
        <f t="shared" si="23"/>
        <v>0</v>
      </c>
    </row>
    <row r="506" spans="3:23" ht="22.9" customHeight="1" x14ac:dyDescent="0.2">
      <c r="C506" s="14">
        <v>488</v>
      </c>
      <c r="D506" s="15" t="str">
        <f>IF(ISNUMBER(SMALL(Order_Form!$C:$C,1+($C506))),(VLOOKUP(SMALL(Order_Form!$C:$C,1+($C506)),Order_Form!$B:$Q,3,FALSE)),"")</f>
        <v/>
      </c>
      <c r="E506" s="35" t="str">
        <f>IF(ISNUMBER(SMALL(Order_Form!$C:$C,1+($C506))),(VLOOKUP(SMALL(Order_Form!$C:$C,1+($C506)),Order_Form!$B:$Q,4,FALSE)),"")</f>
        <v/>
      </c>
      <c r="F506" s="35" t="str">
        <f>IF(ISNUMBER(SMALL(Order_Form!$C:$C,1+($C506))),(VLOOKUP(SMALL(Order_Form!$C:$C,1+($C506)),Order_Form!$B:$Q,5,FALSE)),"")</f>
        <v/>
      </c>
      <c r="G506" s="35" t="str">
        <f>IF(ISNUMBER(SMALL(Order_Form!$C:$C,1+($C506))),(VLOOKUP(SMALL(Order_Form!$C:$C,1+($C506)),Order_Form!$B:$Q,6,FALSE)),"")</f>
        <v/>
      </c>
      <c r="H506" s="32" t="str">
        <f>IF(ISNUMBER(SMALL(Order_Form!$C:$C,1+($C506))),(VLOOKUP(SMALL(Order_Form!$C:$C,1+($C506)),Order_Form!$B:$Q,7,FALSE)),"")</f>
        <v/>
      </c>
      <c r="I506" s="15"/>
      <c r="J506" s="15"/>
      <c r="K506" s="35" t="str">
        <f>IF(ISNUMBER(SMALL(Order_Form!$C:$C,1+($C506))),(VLOOKUP(SMALL(Order_Form!$C:$C,1+($C506)),Order_Form!$B:$Q,8,FALSE)),"")</f>
        <v/>
      </c>
      <c r="L506" s="35" t="str">
        <f>IF(ISNUMBER(SMALL(Order_Form!$C:$C,1+($C506))),(VLOOKUP(SMALL(Order_Form!$C:$C,1+($C506)),Order_Form!$B:$Q,9,FALSE)),"")</f>
        <v/>
      </c>
      <c r="M506" s="35" t="str">
        <f>IF(ISNUMBER(SMALL(Order_Form!$C:$C,1+($C506))),(VLOOKUP(SMALL(Order_Form!$C:$C,1+($C506)),Order_Form!$B:$Q,10,FALSE)),"")</f>
        <v/>
      </c>
      <c r="N506" s="35" t="str">
        <f>IF(ISNUMBER(SMALL(Order_Form!$C:$C,1+($C506))),(VLOOKUP(SMALL(Order_Form!$C:$C,1+($C506)),Order_Form!$B:$Q,11,FALSE)),"")</f>
        <v/>
      </c>
      <c r="O506" s="35" t="str">
        <f>IF(ISNUMBER(SMALL(Order_Form!$C:$C,1+($C506))),(VLOOKUP(SMALL(Order_Form!$C:$C,1+($C506)),Order_Form!$B:$Q,12,FALSE)),"")</f>
        <v/>
      </c>
      <c r="P506" s="35" t="str">
        <f>IF(ISNUMBER(SMALL(Order_Form!$C:$C,1+($C506))),(VLOOKUP(SMALL(Order_Form!$C:$C,1+($C506)),Order_Form!$B:$Q,13,FALSE)),"")</f>
        <v/>
      </c>
      <c r="Q506" s="35" t="str">
        <f>IF(ISNUMBER(SMALL(Order_Form!$C:$C,1+($C506))),(VLOOKUP(SMALL(Order_Form!$C:$C,1+($C506)),Order_Form!$B:$Q,14,FALSE)),"")</f>
        <v/>
      </c>
      <c r="R506" s="35" t="str">
        <f>IF(ISNUMBER(SMALL(Order_Form!$C:$C,1+($C506))),(VLOOKUP(SMALL(Order_Form!$C:$C,1+($C506)),Order_Form!$B:$Q,15,FALSE)),"")</f>
        <v/>
      </c>
      <c r="U506" s="14">
        <f t="shared" si="21"/>
        <v>0</v>
      </c>
      <c r="V506" s="14">
        <f t="shared" si="22"/>
        <v>0</v>
      </c>
      <c r="W506" s="14">
        <f t="shared" si="23"/>
        <v>0</v>
      </c>
    </row>
    <row r="507" spans="3:23" ht="22.9" customHeight="1" x14ac:dyDescent="0.2">
      <c r="C507" s="14">
        <v>489</v>
      </c>
      <c r="D507" s="15" t="str">
        <f>IF(ISNUMBER(SMALL(Order_Form!$C:$C,1+($C507))),(VLOOKUP(SMALL(Order_Form!$C:$C,1+($C507)),Order_Form!$B:$Q,3,FALSE)),"")</f>
        <v/>
      </c>
      <c r="E507" s="35" t="str">
        <f>IF(ISNUMBER(SMALL(Order_Form!$C:$C,1+($C507))),(VLOOKUP(SMALL(Order_Form!$C:$C,1+($C507)),Order_Form!$B:$Q,4,FALSE)),"")</f>
        <v/>
      </c>
      <c r="F507" s="35" t="str">
        <f>IF(ISNUMBER(SMALL(Order_Form!$C:$C,1+($C507))),(VLOOKUP(SMALL(Order_Form!$C:$C,1+($C507)),Order_Form!$B:$Q,5,FALSE)),"")</f>
        <v/>
      </c>
      <c r="G507" s="35" t="str">
        <f>IF(ISNUMBER(SMALL(Order_Form!$C:$C,1+($C507))),(VLOOKUP(SMALL(Order_Form!$C:$C,1+($C507)),Order_Form!$B:$Q,6,FALSE)),"")</f>
        <v/>
      </c>
      <c r="H507" s="32" t="str">
        <f>IF(ISNUMBER(SMALL(Order_Form!$C:$C,1+($C507))),(VLOOKUP(SMALL(Order_Form!$C:$C,1+($C507)),Order_Form!$B:$Q,7,FALSE)),"")</f>
        <v/>
      </c>
      <c r="I507" s="15"/>
      <c r="J507" s="15"/>
      <c r="K507" s="35" t="str">
        <f>IF(ISNUMBER(SMALL(Order_Form!$C:$C,1+($C507))),(VLOOKUP(SMALL(Order_Form!$C:$C,1+($C507)),Order_Form!$B:$Q,8,FALSE)),"")</f>
        <v/>
      </c>
      <c r="L507" s="35" t="str">
        <f>IF(ISNUMBER(SMALL(Order_Form!$C:$C,1+($C507))),(VLOOKUP(SMALL(Order_Form!$C:$C,1+($C507)),Order_Form!$B:$Q,9,FALSE)),"")</f>
        <v/>
      </c>
      <c r="M507" s="35" t="str">
        <f>IF(ISNUMBER(SMALL(Order_Form!$C:$C,1+($C507))),(VLOOKUP(SMALL(Order_Form!$C:$C,1+($C507)),Order_Form!$B:$Q,10,FALSE)),"")</f>
        <v/>
      </c>
      <c r="N507" s="35" t="str">
        <f>IF(ISNUMBER(SMALL(Order_Form!$C:$C,1+($C507))),(VLOOKUP(SMALL(Order_Form!$C:$C,1+($C507)),Order_Form!$B:$Q,11,FALSE)),"")</f>
        <v/>
      </c>
      <c r="O507" s="35" t="str">
        <f>IF(ISNUMBER(SMALL(Order_Form!$C:$C,1+($C507))),(VLOOKUP(SMALL(Order_Form!$C:$C,1+($C507)),Order_Form!$B:$Q,12,FALSE)),"")</f>
        <v/>
      </c>
      <c r="P507" s="35" t="str">
        <f>IF(ISNUMBER(SMALL(Order_Form!$C:$C,1+($C507))),(VLOOKUP(SMALL(Order_Form!$C:$C,1+($C507)),Order_Form!$B:$Q,13,FALSE)),"")</f>
        <v/>
      </c>
      <c r="Q507" s="35" t="str">
        <f>IF(ISNUMBER(SMALL(Order_Form!$C:$C,1+($C507))),(VLOOKUP(SMALL(Order_Form!$C:$C,1+($C507)),Order_Form!$B:$Q,14,FALSE)),"")</f>
        <v/>
      </c>
      <c r="R507" s="35" t="str">
        <f>IF(ISNUMBER(SMALL(Order_Form!$C:$C,1+($C507))),(VLOOKUP(SMALL(Order_Form!$C:$C,1+($C507)),Order_Form!$B:$Q,15,FALSE)),"")</f>
        <v/>
      </c>
      <c r="U507" s="14">
        <f t="shared" si="21"/>
        <v>0</v>
      </c>
      <c r="V507" s="14">
        <f t="shared" si="22"/>
        <v>0</v>
      </c>
      <c r="W507" s="14">
        <f t="shared" si="23"/>
        <v>0</v>
      </c>
    </row>
    <row r="508" spans="3:23" ht="22.9" customHeight="1" x14ac:dyDescent="0.2">
      <c r="C508" s="14">
        <v>490</v>
      </c>
      <c r="D508" s="15" t="str">
        <f>IF(ISNUMBER(SMALL(Order_Form!$C:$C,1+($C508))),(VLOOKUP(SMALL(Order_Form!$C:$C,1+($C508)),Order_Form!$B:$Q,3,FALSE)),"")</f>
        <v/>
      </c>
      <c r="E508" s="35" t="str">
        <f>IF(ISNUMBER(SMALL(Order_Form!$C:$C,1+($C508))),(VLOOKUP(SMALL(Order_Form!$C:$C,1+($C508)),Order_Form!$B:$Q,4,FALSE)),"")</f>
        <v/>
      </c>
      <c r="F508" s="35" t="str">
        <f>IF(ISNUMBER(SMALL(Order_Form!$C:$C,1+($C508))),(VLOOKUP(SMALL(Order_Form!$C:$C,1+($C508)),Order_Form!$B:$Q,5,FALSE)),"")</f>
        <v/>
      </c>
      <c r="G508" s="35" t="str">
        <f>IF(ISNUMBER(SMALL(Order_Form!$C:$C,1+($C508))),(VLOOKUP(SMALL(Order_Form!$C:$C,1+($C508)),Order_Form!$B:$Q,6,FALSE)),"")</f>
        <v/>
      </c>
      <c r="H508" s="32" t="str">
        <f>IF(ISNUMBER(SMALL(Order_Form!$C:$C,1+($C508))),(VLOOKUP(SMALL(Order_Form!$C:$C,1+($C508)),Order_Form!$B:$Q,7,FALSE)),"")</f>
        <v/>
      </c>
      <c r="I508" s="15"/>
      <c r="J508" s="15"/>
      <c r="K508" s="35" t="str">
        <f>IF(ISNUMBER(SMALL(Order_Form!$C:$C,1+($C508))),(VLOOKUP(SMALL(Order_Form!$C:$C,1+($C508)),Order_Form!$B:$Q,8,FALSE)),"")</f>
        <v/>
      </c>
      <c r="L508" s="35" t="str">
        <f>IF(ISNUMBER(SMALL(Order_Form!$C:$C,1+($C508))),(VLOOKUP(SMALL(Order_Form!$C:$C,1+($C508)),Order_Form!$B:$Q,9,FALSE)),"")</f>
        <v/>
      </c>
      <c r="M508" s="35" t="str">
        <f>IF(ISNUMBER(SMALL(Order_Form!$C:$C,1+($C508))),(VLOOKUP(SMALL(Order_Form!$C:$C,1+($C508)),Order_Form!$B:$Q,10,FALSE)),"")</f>
        <v/>
      </c>
      <c r="N508" s="35" t="str">
        <f>IF(ISNUMBER(SMALL(Order_Form!$C:$C,1+($C508))),(VLOOKUP(SMALL(Order_Form!$C:$C,1+($C508)),Order_Form!$B:$Q,11,FALSE)),"")</f>
        <v/>
      </c>
      <c r="O508" s="35" t="str">
        <f>IF(ISNUMBER(SMALL(Order_Form!$C:$C,1+($C508))),(VLOOKUP(SMALL(Order_Form!$C:$C,1+($C508)),Order_Form!$B:$Q,12,FALSE)),"")</f>
        <v/>
      </c>
      <c r="P508" s="35" t="str">
        <f>IF(ISNUMBER(SMALL(Order_Form!$C:$C,1+($C508))),(VLOOKUP(SMALL(Order_Form!$C:$C,1+($C508)),Order_Form!$B:$Q,13,FALSE)),"")</f>
        <v/>
      </c>
      <c r="Q508" s="35" t="str">
        <f>IF(ISNUMBER(SMALL(Order_Form!$C:$C,1+($C508))),(VLOOKUP(SMALL(Order_Form!$C:$C,1+($C508)),Order_Form!$B:$Q,14,FALSE)),"")</f>
        <v/>
      </c>
      <c r="R508" s="35" t="str">
        <f>IF(ISNUMBER(SMALL(Order_Form!$C:$C,1+($C508))),(VLOOKUP(SMALL(Order_Form!$C:$C,1+($C508)),Order_Form!$B:$Q,15,FALSE)),"")</f>
        <v/>
      </c>
      <c r="U508" s="14">
        <f t="shared" si="21"/>
        <v>0</v>
      </c>
      <c r="V508" s="14">
        <f t="shared" si="22"/>
        <v>0</v>
      </c>
      <c r="W508" s="14">
        <f t="shared" si="23"/>
        <v>0</v>
      </c>
    </row>
    <row r="509" spans="3:23" ht="22.9" customHeight="1" x14ac:dyDescent="0.2">
      <c r="C509" s="14">
        <v>491</v>
      </c>
      <c r="D509" s="15" t="str">
        <f>IF(ISNUMBER(SMALL(Order_Form!$C:$C,1+($C509))),(VLOOKUP(SMALL(Order_Form!$C:$C,1+($C509)),Order_Form!$B:$Q,3,FALSE)),"")</f>
        <v/>
      </c>
      <c r="E509" s="35" t="str">
        <f>IF(ISNUMBER(SMALL(Order_Form!$C:$C,1+($C509))),(VLOOKUP(SMALL(Order_Form!$C:$C,1+($C509)),Order_Form!$B:$Q,4,FALSE)),"")</f>
        <v/>
      </c>
      <c r="F509" s="35" t="str">
        <f>IF(ISNUMBER(SMALL(Order_Form!$C:$C,1+($C509))),(VLOOKUP(SMALL(Order_Form!$C:$C,1+($C509)),Order_Form!$B:$Q,5,FALSE)),"")</f>
        <v/>
      </c>
      <c r="G509" s="35" t="str">
        <f>IF(ISNUMBER(SMALL(Order_Form!$C:$C,1+($C509))),(VLOOKUP(SMALL(Order_Form!$C:$C,1+($C509)),Order_Form!$B:$Q,6,FALSE)),"")</f>
        <v/>
      </c>
      <c r="H509" s="32" t="str">
        <f>IF(ISNUMBER(SMALL(Order_Form!$C:$C,1+($C509))),(VLOOKUP(SMALL(Order_Form!$C:$C,1+($C509)),Order_Form!$B:$Q,7,FALSE)),"")</f>
        <v/>
      </c>
      <c r="I509" s="15"/>
      <c r="J509" s="15"/>
      <c r="K509" s="35" t="str">
        <f>IF(ISNUMBER(SMALL(Order_Form!$C:$C,1+($C509))),(VLOOKUP(SMALL(Order_Form!$C:$C,1+($C509)),Order_Form!$B:$Q,8,FALSE)),"")</f>
        <v/>
      </c>
      <c r="L509" s="35" t="str">
        <f>IF(ISNUMBER(SMALL(Order_Form!$C:$C,1+($C509))),(VLOOKUP(SMALL(Order_Form!$C:$C,1+($C509)),Order_Form!$B:$Q,9,FALSE)),"")</f>
        <v/>
      </c>
      <c r="M509" s="35" t="str">
        <f>IF(ISNUMBER(SMALL(Order_Form!$C:$C,1+($C509))),(VLOOKUP(SMALL(Order_Form!$C:$C,1+($C509)),Order_Form!$B:$Q,10,FALSE)),"")</f>
        <v/>
      </c>
      <c r="N509" s="35" t="str">
        <f>IF(ISNUMBER(SMALL(Order_Form!$C:$C,1+($C509))),(VLOOKUP(SMALL(Order_Form!$C:$C,1+($C509)),Order_Form!$B:$Q,11,FALSE)),"")</f>
        <v/>
      </c>
      <c r="O509" s="35" t="str">
        <f>IF(ISNUMBER(SMALL(Order_Form!$C:$C,1+($C509))),(VLOOKUP(SMALL(Order_Form!$C:$C,1+($C509)),Order_Form!$B:$Q,12,FALSE)),"")</f>
        <v/>
      </c>
      <c r="P509" s="35" t="str">
        <f>IF(ISNUMBER(SMALL(Order_Form!$C:$C,1+($C509))),(VLOOKUP(SMALL(Order_Form!$C:$C,1+($C509)),Order_Form!$B:$Q,13,FALSE)),"")</f>
        <v/>
      </c>
      <c r="Q509" s="35" t="str">
        <f>IF(ISNUMBER(SMALL(Order_Form!$C:$C,1+($C509))),(VLOOKUP(SMALL(Order_Form!$C:$C,1+($C509)),Order_Form!$B:$Q,14,FALSE)),"")</f>
        <v/>
      </c>
      <c r="R509" s="35" t="str">
        <f>IF(ISNUMBER(SMALL(Order_Form!$C:$C,1+($C509))),(VLOOKUP(SMALL(Order_Form!$C:$C,1+($C509)),Order_Form!$B:$Q,15,FALSE)),"")</f>
        <v/>
      </c>
      <c r="U509" s="14">
        <f t="shared" si="21"/>
        <v>0</v>
      </c>
      <c r="V509" s="14">
        <f t="shared" si="22"/>
        <v>0</v>
      </c>
      <c r="W509" s="14">
        <f t="shared" si="23"/>
        <v>0</v>
      </c>
    </row>
    <row r="510" spans="3:23" ht="22.9" customHeight="1" x14ac:dyDescent="0.2">
      <c r="C510" s="14">
        <v>492</v>
      </c>
      <c r="D510" s="15" t="str">
        <f>IF(ISNUMBER(SMALL(Order_Form!$C:$C,1+($C510))),(VLOOKUP(SMALL(Order_Form!$C:$C,1+($C510)),Order_Form!$B:$Q,3,FALSE)),"")</f>
        <v/>
      </c>
      <c r="E510" s="35" t="str">
        <f>IF(ISNUMBER(SMALL(Order_Form!$C:$C,1+($C510))),(VLOOKUP(SMALL(Order_Form!$C:$C,1+($C510)),Order_Form!$B:$Q,4,FALSE)),"")</f>
        <v/>
      </c>
      <c r="F510" s="35" t="str">
        <f>IF(ISNUMBER(SMALL(Order_Form!$C:$C,1+($C510))),(VLOOKUP(SMALL(Order_Form!$C:$C,1+($C510)),Order_Form!$B:$Q,5,FALSE)),"")</f>
        <v/>
      </c>
      <c r="G510" s="35" t="str">
        <f>IF(ISNUMBER(SMALL(Order_Form!$C:$C,1+($C510))),(VLOOKUP(SMALL(Order_Form!$C:$C,1+($C510)),Order_Form!$B:$Q,6,FALSE)),"")</f>
        <v/>
      </c>
      <c r="H510" s="32" t="str">
        <f>IF(ISNUMBER(SMALL(Order_Form!$C:$C,1+($C510))),(VLOOKUP(SMALL(Order_Form!$C:$C,1+($C510)),Order_Form!$B:$Q,7,FALSE)),"")</f>
        <v/>
      </c>
      <c r="I510" s="15"/>
      <c r="J510" s="15"/>
      <c r="K510" s="35" t="str">
        <f>IF(ISNUMBER(SMALL(Order_Form!$C:$C,1+($C510))),(VLOOKUP(SMALL(Order_Form!$C:$C,1+($C510)),Order_Form!$B:$Q,8,FALSE)),"")</f>
        <v/>
      </c>
      <c r="L510" s="35" t="str">
        <f>IF(ISNUMBER(SMALL(Order_Form!$C:$C,1+($C510))),(VLOOKUP(SMALL(Order_Form!$C:$C,1+($C510)),Order_Form!$B:$Q,9,FALSE)),"")</f>
        <v/>
      </c>
      <c r="M510" s="35" t="str">
        <f>IF(ISNUMBER(SMALL(Order_Form!$C:$C,1+($C510))),(VLOOKUP(SMALL(Order_Form!$C:$C,1+($C510)),Order_Form!$B:$Q,10,FALSE)),"")</f>
        <v/>
      </c>
      <c r="N510" s="35" t="str">
        <f>IF(ISNUMBER(SMALL(Order_Form!$C:$C,1+($C510))),(VLOOKUP(SMALL(Order_Form!$C:$C,1+($C510)),Order_Form!$B:$Q,11,FALSE)),"")</f>
        <v/>
      </c>
      <c r="O510" s="35" t="str">
        <f>IF(ISNUMBER(SMALL(Order_Form!$C:$C,1+($C510))),(VLOOKUP(SMALL(Order_Form!$C:$C,1+($C510)),Order_Form!$B:$Q,12,FALSE)),"")</f>
        <v/>
      </c>
      <c r="P510" s="35" t="str">
        <f>IF(ISNUMBER(SMALL(Order_Form!$C:$C,1+($C510))),(VLOOKUP(SMALL(Order_Form!$C:$C,1+($C510)),Order_Form!$B:$Q,13,FALSE)),"")</f>
        <v/>
      </c>
      <c r="Q510" s="35" t="str">
        <f>IF(ISNUMBER(SMALL(Order_Form!$C:$C,1+($C510))),(VLOOKUP(SMALL(Order_Form!$C:$C,1+($C510)),Order_Form!$B:$Q,14,FALSE)),"")</f>
        <v/>
      </c>
      <c r="R510" s="35" t="str">
        <f>IF(ISNUMBER(SMALL(Order_Form!$C:$C,1+($C510))),(VLOOKUP(SMALL(Order_Form!$C:$C,1+($C510)),Order_Form!$B:$Q,15,FALSE)),"")</f>
        <v/>
      </c>
      <c r="U510" s="14">
        <f t="shared" si="21"/>
        <v>0</v>
      </c>
      <c r="V510" s="14">
        <f t="shared" si="22"/>
        <v>0</v>
      </c>
      <c r="W510" s="14">
        <f t="shared" si="23"/>
        <v>0</v>
      </c>
    </row>
    <row r="511" spans="3:23" ht="22.9" customHeight="1" x14ac:dyDescent="0.2">
      <c r="C511" s="14">
        <v>493</v>
      </c>
      <c r="D511" s="15" t="str">
        <f>IF(ISNUMBER(SMALL(Order_Form!$C:$C,1+($C511))),(VLOOKUP(SMALL(Order_Form!$C:$C,1+($C511)),Order_Form!$B:$Q,3,FALSE)),"")</f>
        <v/>
      </c>
      <c r="E511" s="35" t="str">
        <f>IF(ISNUMBER(SMALL(Order_Form!$C:$C,1+($C511))),(VLOOKUP(SMALL(Order_Form!$C:$C,1+($C511)),Order_Form!$B:$Q,4,FALSE)),"")</f>
        <v/>
      </c>
      <c r="F511" s="35" t="str">
        <f>IF(ISNUMBER(SMALL(Order_Form!$C:$C,1+($C511))),(VLOOKUP(SMALL(Order_Form!$C:$C,1+($C511)),Order_Form!$B:$Q,5,FALSE)),"")</f>
        <v/>
      </c>
      <c r="G511" s="35" t="str">
        <f>IF(ISNUMBER(SMALL(Order_Form!$C:$C,1+($C511))),(VLOOKUP(SMALL(Order_Form!$C:$C,1+($C511)),Order_Form!$B:$Q,6,FALSE)),"")</f>
        <v/>
      </c>
      <c r="H511" s="32" t="str">
        <f>IF(ISNUMBER(SMALL(Order_Form!$C:$C,1+($C511))),(VLOOKUP(SMALL(Order_Form!$C:$C,1+($C511)),Order_Form!$B:$Q,7,FALSE)),"")</f>
        <v/>
      </c>
      <c r="I511" s="15"/>
      <c r="J511" s="15"/>
      <c r="K511" s="35" t="str">
        <f>IF(ISNUMBER(SMALL(Order_Form!$C:$C,1+($C511))),(VLOOKUP(SMALL(Order_Form!$C:$C,1+($C511)),Order_Form!$B:$Q,8,FALSE)),"")</f>
        <v/>
      </c>
      <c r="L511" s="35" t="str">
        <f>IF(ISNUMBER(SMALL(Order_Form!$C:$C,1+($C511))),(VLOOKUP(SMALL(Order_Form!$C:$C,1+($C511)),Order_Form!$B:$Q,9,FALSE)),"")</f>
        <v/>
      </c>
      <c r="M511" s="35" t="str">
        <f>IF(ISNUMBER(SMALL(Order_Form!$C:$C,1+($C511))),(VLOOKUP(SMALL(Order_Form!$C:$C,1+($C511)),Order_Form!$B:$Q,10,FALSE)),"")</f>
        <v/>
      </c>
      <c r="N511" s="35" t="str">
        <f>IF(ISNUMBER(SMALL(Order_Form!$C:$C,1+($C511))),(VLOOKUP(SMALL(Order_Form!$C:$C,1+($C511)),Order_Form!$B:$Q,11,FALSE)),"")</f>
        <v/>
      </c>
      <c r="O511" s="35" t="str">
        <f>IF(ISNUMBER(SMALL(Order_Form!$C:$C,1+($C511))),(VLOOKUP(SMALL(Order_Form!$C:$C,1+($C511)),Order_Form!$B:$Q,12,FALSE)),"")</f>
        <v/>
      </c>
      <c r="P511" s="35" t="str">
        <f>IF(ISNUMBER(SMALL(Order_Form!$C:$C,1+($C511))),(VLOOKUP(SMALL(Order_Form!$C:$C,1+($C511)),Order_Form!$B:$Q,13,FALSE)),"")</f>
        <v/>
      </c>
      <c r="Q511" s="35" t="str">
        <f>IF(ISNUMBER(SMALL(Order_Form!$C:$C,1+($C511))),(VLOOKUP(SMALL(Order_Form!$C:$C,1+($C511)),Order_Form!$B:$Q,14,FALSE)),"")</f>
        <v/>
      </c>
      <c r="R511" s="35" t="str">
        <f>IF(ISNUMBER(SMALL(Order_Form!$C:$C,1+($C511))),(VLOOKUP(SMALL(Order_Form!$C:$C,1+($C511)),Order_Form!$B:$Q,15,FALSE)),"")</f>
        <v/>
      </c>
      <c r="U511" s="14">
        <f t="shared" si="21"/>
        <v>0</v>
      </c>
      <c r="V511" s="14">
        <f t="shared" si="22"/>
        <v>0</v>
      </c>
      <c r="W511" s="14">
        <f t="shared" si="23"/>
        <v>0</v>
      </c>
    </row>
    <row r="512" spans="3:23" ht="22.9" customHeight="1" x14ac:dyDescent="0.2">
      <c r="C512" s="14">
        <v>494</v>
      </c>
      <c r="D512" s="15" t="str">
        <f>IF(ISNUMBER(SMALL(Order_Form!$C:$C,1+($C512))),(VLOOKUP(SMALL(Order_Form!$C:$C,1+($C512)),Order_Form!$B:$Q,3,FALSE)),"")</f>
        <v/>
      </c>
      <c r="E512" s="35" t="str">
        <f>IF(ISNUMBER(SMALL(Order_Form!$C:$C,1+($C512))),(VLOOKUP(SMALL(Order_Form!$C:$C,1+($C512)),Order_Form!$B:$Q,4,FALSE)),"")</f>
        <v/>
      </c>
      <c r="F512" s="35" t="str">
        <f>IF(ISNUMBER(SMALL(Order_Form!$C:$C,1+($C512))),(VLOOKUP(SMALL(Order_Form!$C:$C,1+($C512)),Order_Form!$B:$Q,5,FALSE)),"")</f>
        <v/>
      </c>
      <c r="G512" s="35" t="str">
        <f>IF(ISNUMBER(SMALL(Order_Form!$C:$C,1+($C512))),(VLOOKUP(SMALL(Order_Form!$C:$C,1+($C512)),Order_Form!$B:$Q,6,FALSE)),"")</f>
        <v/>
      </c>
      <c r="H512" s="32" t="str">
        <f>IF(ISNUMBER(SMALL(Order_Form!$C:$C,1+($C512))),(VLOOKUP(SMALL(Order_Form!$C:$C,1+($C512)),Order_Form!$B:$Q,7,FALSE)),"")</f>
        <v/>
      </c>
      <c r="I512" s="15"/>
      <c r="J512" s="15"/>
      <c r="K512" s="35" t="str">
        <f>IF(ISNUMBER(SMALL(Order_Form!$C:$C,1+($C512))),(VLOOKUP(SMALL(Order_Form!$C:$C,1+($C512)),Order_Form!$B:$Q,8,FALSE)),"")</f>
        <v/>
      </c>
      <c r="L512" s="35" t="str">
        <f>IF(ISNUMBER(SMALL(Order_Form!$C:$C,1+($C512))),(VLOOKUP(SMALL(Order_Form!$C:$C,1+($C512)),Order_Form!$B:$Q,9,FALSE)),"")</f>
        <v/>
      </c>
      <c r="M512" s="35" t="str">
        <f>IF(ISNUMBER(SMALL(Order_Form!$C:$C,1+($C512))),(VLOOKUP(SMALL(Order_Form!$C:$C,1+($C512)),Order_Form!$B:$Q,10,FALSE)),"")</f>
        <v/>
      </c>
      <c r="N512" s="35" t="str">
        <f>IF(ISNUMBER(SMALL(Order_Form!$C:$C,1+($C512))),(VLOOKUP(SMALL(Order_Form!$C:$C,1+($C512)),Order_Form!$B:$Q,11,FALSE)),"")</f>
        <v/>
      </c>
      <c r="O512" s="35" t="str">
        <f>IF(ISNUMBER(SMALL(Order_Form!$C:$C,1+($C512))),(VLOOKUP(SMALL(Order_Form!$C:$C,1+($C512)),Order_Form!$B:$Q,12,FALSE)),"")</f>
        <v/>
      </c>
      <c r="P512" s="35" t="str">
        <f>IF(ISNUMBER(SMALL(Order_Form!$C:$C,1+($C512))),(VLOOKUP(SMALL(Order_Form!$C:$C,1+($C512)),Order_Form!$B:$Q,13,FALSE)),"")</f>
        <v/>
      </c>
      <c r="Q512" s="35" t="str">
        <f>IF(ISNUMBER(SMALL(Order_Form!$C:$C,1+($C512))),(VLOOKUP(SMALL(Order_Form!$C:$C,1+($C512)),Order_Form!$B:$Q,14,FALSE)),"")</f>
        <v/>
      </c>
      <c r="R512" s="35" t="str">
        <f>IF(ISNUMBER(SMALL(Order_Form!$C:$C,1+($C512))),(VLOOKUP(SMALL(Order_Form!$C:$C,1+($C512)),Order_Form!$B:$Q,15,FALSE)),"")</f>
        <v/>
      </c>
      <c r="U512" s="14">
        <f t="shared" si="21"/>
        <v>0</v>
      </c>
      <c r="V512" s="14">
        <f t="shared" si="22"/>
        <v>0</v>
      </c>
      <c r="W512" s="14">
        <f t="shared" si="23"/>
        <v>0</v>
      </c>
    </row>
    <row r="513" spans="3:23" ht="22.9" customHeight="1" x14ac:dyDescent="0.2">
      <c r="C513" s="14">
        <v>495</v>
      </c>
      <c r="D513" s="15" t="str">
        <f>IF(ISNUMBER(SMALL(Order_Form!$C:$C,1+($C513))),(VLOOKUP(SMALL(Order_Form!$C:$C,1+($C513)),Order_Form!$B:$Q,3,FALSE)),"")</f>
        <v/>
      </c>
      <c r="E513" s="35" t="str">
        <f>IF(ISNUMBER(SMALL(Order_Form!$C:$C,1+($C513))),(VLOOKUP(SMALL(Order_Form!$C:$C,1+($C513)),Order_Form!$B:$Q,4,FALSE)),"")</f>
        <v/>
      </c>
      <c r="F513" s="35" t="str">
        <f>IF(ISNUMBER(SMALL(Order_Form!$C:$C,1+($C513))),(VLOOKUP(SMALL(Order_Form!$C:$C,1+($C513)),Order_Form!$B:$Q,5,FALSE)),"")</f>
        <v/>
      </c>
      <c r="G513" s="35" t="str">
        <f>IF(ISNUMBER(SMALL(Order_Form!$C:$C,1+($C513))),(VLOOKUP(SMALL(Order_Form!$C:$C,1+($C513)),Order_Form!$B:$Q,6,FALSE)),"")</f>
        <v/>
      </c>
      <c r="H513" s="32" t="str">
        <f>IF(ISNUMBER(SMALL(Order_Form!$C:$C,1+($C513))),(VLOOKUP(SMALL(Order_Form!$C:$C,1+($C513)),Order_Form!$B:$Q,7,FALSE)),"")</f>
        <v/>
      </c>
      <c r="I513" s="15"/>
      <c r="J513" s="15"/>
      <c r="K513" s="35" t="str">
        <f>IF(ISNUMBER(SMALL(Order_Form!$C:$C,1+($C513))),(VLOOKUP(SMALL(Order_Form!$C:$C,1+($C513)),Order_Form!$B:$Q,8,FALSE)),"")</f>
        <v/>
      </c>
      <c r="L513" s="35" t="str">
        <f>IF(ISNUMBER(SMALL(Order_Form!$C:$C,1+($C513))),(VLOOKUP(SMALL(Order_Form!$C:$C,1+($C513)),Order_Form!$B:$Q,9,FALSE)),"")</f>
        <v/>
      </c>
      <c r="M513" s="35" t="str">
        <f>IF(ISNUMBER(SMALL(Order_Form!$C:$C,1+($C513))),(VLOOKUP(SMALL(Order_Form!$C:$C,1+($C513)),Order_Form!$B:$Q,10,FALSE)),"")</f>
        <v/>
      </c>
      <c r="N513" s="35" t="str">
        <f>IF(ISNUMBER(SMALL(Order_Form!$C:$C,1+($C513))),(VLOOKUP(SMALL(Order_Form!$C:$C,1+($C513)),Order_Form!$B:$Q,11,FALSE)),"")</f>
        <v/>
      </c>
      <c r="O513" s="35" t="str">
        <f>IF(ISNUMBER(SMALL(Order_Form!$C:$C,1+($C513))),(VLOOKUP(SMALL(Order_Form!$C:$C,1+($C513)),Order_Form!$B:$Q,12,FALSE)),"")</f>
        <v/>
      </c>
      <c r="P513" s="35" t="str">
        <f>IF(ISNUMBER(SMALL(Order_Form!$C:$C,1+($C513))),(VLOOKUP(SMALL(Order_Form!$C:$C,1+($C513)),Order_Form!$B:$Q,13,FALSE)),"")</f>
        <v/>
      </c>
      <c r="Q513" s="35" t="str">
        <f>IF(ISNUMBER(SMALL(Order_Form!$C:$C,1+($C513))),(VLOOKUP(SMALL(Order_Form!$C:$C,1+($C513)),Order_Form!$B:$Q,14,FALSE)),"")</f>
        <v/>
      </c>
      <c r="R513" s="35" t="str">
        <f>IF(ISNUMBER(SMALL(Order_Form!$C:$C,1+($C513))),(VLOOKUP(SMALL(Order_Form!$C:$C,1+($C513)),Order_Form!$B:$Q,15,FALSE)),"")</f>
        <v/>
      </c>
      <c r="U513" s="14">
        <f t="shared" si="21"/>
        <v>0</v>
      </c>
      <c r="V513" s="14">
        <f t="shared" si="22"/>
        <v>0</v>
      </c>
      <c r="W513" s="14">
        <f t="shared" si="23"/>
        <v>0</v>
      </c>
    </row>
    <row r="514" spans="3:23" ht="22.9" customHeight="1" x14ac:dyDescent="0.2">
      <c r="C514" s="14">
        <v>496</v>
      </c>
      <c r="D514" s="15" t="str">
        <f>IF(ISNUMBER(SMALL(Order_Form!$C:$C,1+($C514))),(VLOOKUP(SMALL(Order_Form!$C:$C,1+($C514)),Order_Form!$B:$Q,3,FALSE)),"")</f>
        <v/>
      </c>
      <c r="E514" s="35" t="str">
        <f>IF(ISNUMBER(SMALL(Order_Form!$C:$C,1+($C514))),(VLOOKUP(SMALL(Order_Form!$C:$C,1+($C514)),Order_Form!$B:$Q,4,FALSE)),"")</f>
        <v/>
      </c>
      <c r="F514" s="35" t="str">
        <f>IF(ISNUMBER(SMALL(Order_Form!$C:$C,1+($C514))),(VLOOKUP(SMALL(Order_Form!$C:$C,1+($C514)),Order_Form!$B:$Q,5,FALSE)),"")</f>
        <v/>
      </c>
      <c r="G514" s="35" t="str">
        <f>IF(ISNUMBER(SMALL(Order_Form!$C:$C,1+($C514))),(VLOOKUP(SMALL(Order_Form!$C:$C,1+($C514)),Order_Form!$B:$Q,6,FALSE)),"")</f>
        <v/>
      </c>
      <c r="H514" s="32" t="str">
        <f>IF(ISNUMBER(SMALL(Order_Form!$C:$C,1+($C514))),(VLOOKUP(SMALL(Order_Form!$C:$C,1+($C514)),Order_Form!$B:$Q,7,FALSE)),"")</f>
        <v/>
      </c>
      <c r="I514" s="15"/>
      <c r="J514" s="15"/>
      <c r="K514" s="35" t="str">
        <f>IF(ISNUMBER(SMALL(Order_Form!$C:$C,1+($C514))),(VLOOKUP(SMALL(Order_Form!$C:$C,1+($C514)),Order_Form!$B:$Q,8,FALSE)),"")</f>
        <v/>
      </c>
      <c r="L514" s="35" t="str">
        <f>IF(ISNUMBER(SMALL(Order_Form!$C:$C,1+($C514))),(VLOOKUP(SMALL(Order_Form!$C:$C,1+($C514)),Order_Form!$B:$Q,9,FALSE)),"")</f>
        <v/>
      </c>
      <c r="M514" s="35" t="str">
        <f>IF(ISNUMBER(SMALL(Order_Form!$C:$C,1+($C514))),(VLOOKUP(SMALL(Order_Form!$C:$C,1+($C514)),Order_Form!$B:$Q,10,FALSE)),"")</f>
        <v/>
      </c>
      <c r="N514" s="35" t="str">
        <f>IF(ISNUMBER(SMALL(Order_Form!$C:$C,1+($C514))),(VLOOKUP(SMALL(Order_Form!$C:$C,1+($C514)),Order_Form!$B:$Q,11,FALSE)),"")</f>
        <v/>
      </c>
      <c r="O514" s="35" t="str">
        <f>IF(ISNUMBER(SMALL(Order_Form!$C:$C,1+($C514))),(VLOOKUP(SMALL(Order_Form!$C:$C,1+($C514)),Order_Form!$B:$Q,12,FALSE)),"")</f>
        <v/>
      </c>
      <c r="P514" s="35" t="str">
        <f>IF(ISNUMBER(SMALL(Order_Form!$C:$C,1+($C514))),(VLOOKUP(SMALL(Order_Form!$C:$C,1+($C514)),Order_Form!$B:$Q,13,FALSE)),"")</f>
        <v/>
      </c>
      <c r="Q514" s="35" t="str">
        <f>IF(ISNUMBER(SMALL(Order_Form!$C:$C,1+($C514))),(VLOOKUP(SMALL(Order_Form!$C:$C,1+($C514)),Order_Form!$B:$Q,14,FALSE)),"")</f>
        <v/>
      </c>
      <c r="R514" s="35" t="str">
        <f>IF(ISNUMBER(SMALL(Order_Form!$C:$C,1+($C514))),(VLOOKUP(SMALL(Order_Form!$C:$C,1+($C514)),Order_Form!$B:$Q,15,FALSE)),"")</f>
        <v/>
      </c>
      <c r="U514" s="14">
        <f t="shared" si="21"/>
        <v>0</v>
      </c>
      <c r="V514" s="14">
        <f t="shared" si="22"/>
        <v>0</v>
      </c>
      <c r="W514" s="14">
        <f t="shared" si="23"/>
        <v>0</v>
      </c>
    </row>
    <row r="515" spans="3:23" ht="22.9" customHeight="1" x14ac:dyDescent="0.2">
      <c r="C515" s="14">
        <v>497</v>
      </c>
      <c r="D515" s="15" t="str">
        <f>IF(ISNUMBER(SMALL(Order_Form!$C:$C,1+($C515))),(VLOOKUP(SMALL(Order_Form!$C:$C,1+($C515)),Order_Form!$B:$Q,3,FALSE)),"")</f>
        <v/>
      </c>
      <c r="E515" s="35" t="str">
        <f>IF(ISNUMBER(SMALL(Order_Form!$C:$C,1+($C515))),(VLOOKUP(SMALL(Order_Form!$C:$C,1+($C515)),Order_Form!$B:$Q,4,FALSE)),"")</f>
        <v/>
      </c>
      <c r="F515" s="35" t="str">
        <f>IF(ISNUMBER(SMALL(Order_Form!$C:$C,1+($C515))),(VLOOKUP(SMALL(Order_Form!$C:$C,1+($C515)),Order_Form!$B:$Q,5,FALSE)),"")</f>
        <v/>
      </c>
      <c r="G515" s="35" t="str">
        <f>IF(ISNUMBER(SMALL(Order_Form!$C:$C,1+($C515))),(VLOOKUP(SMALL(Order_Form!$C:$C,1+($C515)),Order_Form!$B:$Q,6,FALSE)),"")</f>
        <v/>
      </c>
      <c r="H515" s="32" t="str">
        <f>IF(ISNUMBER(SMALL(Order_Form!$C:$C,1+($C515))),(VLOOKUP(SMALL(Order_Form!$C:$C,1+($C515)),Order_Form!$B:$Q,7,FALSE)),"")</f>
        <v/>
      </c>
      <c r="I515" s="15"/>
      <c r="J515" s="15"/>
      <c r="K515" s="35" t="str">
        <f>IF(ISNUMBER(SMALL(Order_Form!$C:$C,1+($C515))),(VLOOKUP(SMALL(Order_Form!$C:$C,1+($C515)),Order_Form!$B:$Q,8,FALSE)),"")</f>
        <v/>
      </c>
      <c r="L515" s="35" t="str">
        <f>IF(ISNUMBER(SMALL(Order_Form!$C:$C,1+($C515))),(VLOOKUP(SMALL(Order_Form!$C:$C,1+($C515)),Order_Form!$B:$Q,9,FALSE)),"")</f>
        <v/>
      </c>
      <c r="M515" s="35" t="str">
        <f>IF(ISNUMBER(SMALL(Order_Form!$C:$C,1+($C515))),(VLOOKUP(SMALL(Order_Form!$C:$C,1+($C515)),Order_Form!$B:$Q,10,FALSE)),"")</f>
        <v/>
      </c>
      <c r="N515" s="35" t="str">
        <f>IF(ISNUMBER(SMALL(Order_Form!$C:$C,1+($C515))),(VLOOKUP(SMALL(Order_Form!$C:$C,1+($C515)),Order_Form!$B:$Q,11,FALSE)),"")</f>
        <v/>
      </c>
      <c r="O515" s="35" t="str">
        <f>IF(ISNUMBER(SMALL(Order_Form!$C:$C,1+($C515))),(VLOOKUP(SMALL(Order_Form!$C:$C,1+($C515)),Order_Form!$B:$Q,12,FALSE)),"")</f>
        <v/>
      </c>
      <c r="P515" s="35" t="str">
        <f>IF(ISNUMBER(SMALL(Order_Form!$C:$C,1+($C515))),(VLOOKUP(SMALL(Order_Form!$C:$C,1+($C515)),Order_Form!$B:$Q,13,FALSE)),"")</f>
        <v/>
      </c>
      <c r="Q515" s="35" t="str">
        <f>IF(ISNUMBER(SMALL(Order_Form!$C:$C,1+($C515))),(VLOOKUP(SMALL(Order_Form!$C:$C,1+($C515)),Order_Form!$B:$Q,14,FALSE)),"")</f>
        <v/>
      </c>
      <c r="R515" s="35" t="str">
        <f>IF(ISNUMBER(SMALL(Order_Form!$C:$C,1+($C515))),(VLOOKUP(SMALL(Order_Form!$C:$C,1+($C515)),Order_Form!$B:$Q,15,FALSE)),"")</f>
        <v/>
      </c>
      <c r="U515" s="14">
        <f t="shared" si="21"/>
        <v>0</v>
      </c>
      <c r="V515" s="14">
        <f t="shared" si="22"/>
        <v>0</v>
      </c>
      <c r="W515" s="14">
        <f t="shared" si="23"/>
        <v>0</v>
      </c>
    </row>
    <row r="516" spans="3:23" ht="22.9" customHeight="1" x14ac:dyDescent="0.2">
      <c r="C516" s="14">
        <v>498</v>
      </c>
      <c r="D516" s="15" t="str">
        <f>IF(ISNUMBER(SMALL(Order_Form!$C:$C,1+($C516))),(VLOOKUP(SMALL(Order_Form!$C:$C,1+($C516)),Order_Form!$B:$Q,3,FALSE)),"")</f>
        <v/>
      </c>
      <c r="E516" s="35" t="str">
        <f>IF(ISNUMBER(SMALL(Order_Form!$C:$C,1+($C516))),(VLOOKUP(SMALL(Order_Form!$C:$C,1+($C516)),Order_Form!$B:$Q,4,FALSE)),"")</f>
        <v/>
      </c>
      <c r="F516" s="35" t="str">
        <f>IF(ISNUMBER(SMALL(Order_Form!$C:$C,1+($C516))),(VLOOKUP(SMALL(Order_Form!$C:$C,1+($C516)),Order_Form!$B:$Q,5,FALSE)),"")</f>
        <v/>
      </c>
      <c r="G516" s="35" t="str">
        <f>IF(ISNUMBER(SMALL(Order_Form!$C:$C,1+($C516))),(VLOOKUP(SMALL(Order_Form!$C:$C,1+($C516)),Order_Form!$B:$Q,6,FALSE)),"")</f>
        <v/>
      </c>
      <c r="H516" s="32" t="str">
        <f>IF(ISNUMBER(SMALL(Order_Form!$C:$C,1+($C516))),(VLOOKUP(SMALL(Order_Form!$C:$C,1+($C516)),Order_Form!$B:$Q,7,FALSE)),"")</f>
        <v/>
      </c>
      <c r="I516" s="15"/>
      <c r="J516" s="15"/>
      <c r="K516" s="35" t="str">
        <f>IF(ISNUMBER(SMALL(Order_Form!$C:$C,1+($C516))),(VLOOKUP(SMALL(Order_Form!$C:$C,1+($C516)),Order_Form!$B:$Q,8,FALSE)),"")</f>
        <v/>
      </c>
      <c r="L516" s="35" t="str">
        <f>IF(ISNUMBER(SMALL(Order_Form!$C:$C,1+($C516))),(VLOOKUP(SMALL(Order_Form!$C:$C,1+($C516)),Order_Form!$B:$Q,9,FALSE)),"")</f>
        <v/>
      </c>
      <c r="M516" s="35" t="str">
        <f>IF(ISNUMBER(SMALL(Order_Form!$C:$C,1+($C516))),(VLOOKUP(SMALL(Order_Form!$C:$C,1+($C516)),Order_Form!$B:$Q,10,FALSE)),"")</f>
        <v/>
      </c>
      <c r="N516" s="35" t="str">
        <f>IF(ISNUMBER(SMALL(Order_Form!$C:$C,1+($C516))),(VLOOKUP(SMALL(Order_Form!$C:$C,1+($C516)),Order_Form!$B:$Q,11,FALSE)),"")</f>
        <v/>
      </c>
      <c r="O516" s="35" t="str">
        <f>IF(ISNUMBER(SMALL(Order_Form!$C:$C,1+($C516))),(VLOOKUP(SMALL(Order_Form!$C:$C,1+($C516)),Order_Form!$B:$Q,12,FALSE)),"")</f>
        <v/>
      </c>
      <c r="P516" s="35" t="str">
        <f>IF(ISNUMBER(SMALL(Order_Form!$C:$C,1+($C516))),(VLOOKUP(SMALL(Order_Form!$C:$C,1+($C516)),Order_Form!$B:$Q,13,FALSE)),"")</f>
        <v/>
      </c>
      <c r="Q516" s="35" t="str">
        <f>IF(ISNUMBER(SMALL(Order_Form!$C:$C,1+($C516))),(VLOOKUP(SMALL(Order_Form!$C:$C,1+($C516)),Order_Form!$B:$Q,14,FALSE)),"")</f>
        <v/>
      </c>
      <c r="R516" s="35" t="str">
        <f>IF(ISNUMBER(SMALL(Order_Form!$C:$C,1+($C516))),(VLOOKUP(SMALL(Order_Form!$C:$C,1+($C516)),Order_Form!$B:$Q,15,FALSE)),"")</f>
        <v/>
      </c>
      <c r="U516" s="14">
        <f t="shared" si="21"/>
        <v>0</v>
      </c>
      <c r="V516" s="14">
        <f t="shared" si="22"/>
        <v>0</v>
      </c>
      <c r="W516" s="14">
        <f t="shared" si="23"/>
        <v>0</v>
      </c>
    </row>
    <row r="517" spans="3:23" ht="22.9" customHeight="1" x14ac:dyDescent="0.2">
      <c r="C517" s="14">
        <v>499</v>
      </c>
      <c r="D517" s="15" t="str">
        <f>IF(ISNUMBER(SMALL(Order_Form!$C:$C,1+($C517))),(VLOOKUP(SMALL(Order_Form!$C:$C,1+($C517)),Order_Form!$B:$Q,3,FALSE)),"")</f>
        <v/>
      </c>
      <c r="E517" s="35" t="str">
        <f>IF(ISNUMBER(SMALL(Order_Form!$C:$C,1+($C517))),(VLOOKUP(SMALL(Order_Form!$C:$C,1+($C517)),Order_Form!$B:$Q,4,FALSE)),"")</f>
        <v/>
      </c>
      <c r="F517" s="35" t="str">
        <f>IF(ISNUMBER(SMALL(Order_Form!$C:$C,1+($C517))),(VLOOKUP(SMALL(Order_Form!$C:$C,1+($C517)),Order_Form!$B:$Q,5,FALSE)),"")</f>
        <v/>
      </c>
      <c r="G517" s="35" t="str">
        <f>IF(ISNUMBER(SMALL(Order_Form!$C:$C,1+($C517))),(VLOOKUP(SMALL(Order_Form!$C:$C,1+($C517)),Order_Form!$B:$Q,6,FALSE)),"")</f>
        <v/>
      </c>
      <c r="H517" s="32" t="str">
        <f>IF(ISNUMBER(SMALL(Order_Form!$C:$C,1+($C517))),(VLOOKUP(SMALL(Order_Form!$C:$C,1+($C517)),Order_Form!$B:$Q,7,FALSE)),"")</f>
        <v/>
      </c>
      <c r="I517" s="15"/>
      <c r="J517" s="15"/>
      <c r="K517" s="35" t="str">
        <f>IF(ISNUMBER(SMALL(Order_Form!$C:$C,1+($C517))),(VLOOKUP(SMALL(Order_Form!$C:$C,1+($C517)),Order_Form!$B:$Q,8,FALSE)),"")</f>
        <v/>
      </c>
      <c r="L517" s="35" t="str">
        <f>IF(ISNUMBER(SMALL(Order_Form!$C:$C,1+($C517))),(VLOOKUP(SMALL(Order_Form!$C:$C,1+($C517)),Order_Form!$B:$Q,9,FALSE)),"")</f>
        <v/>
      </c>
      <c r="M517" s="35" t="str">
        <f>IF(ISNUMBER(SMALL(Order_Form!$C:$C,1+($C517))),(VLOOKUP(SMALL(Order_Form!$C:$C,1+($C517)),Order_Form!$B:$Q,10,FALSE)),"")</f>
        <v/>
      </c>
      <c r="N517" s="35" t="str">
        <f>IF(ISNUMBER(SMALL(Order_Form!$C:$C,1+($C517))),(VLOOKUP(SMALL(Order_Form!$C:$C,1+($C517)),Order_Form!$B:$Q,11,FALSE)),"")</f>
        <v/>
      </c>
      <c r="O517" s="35" t="str">
        <f>IF(ISNUMBER(SMALL(Order_Form!$C:$C,1+($C517))),(VLOOKUP(SMALL(Order_Form!$C:$C,1+($C517)),Order_Form!$B:$Q,12,FALSE)),"")</f>
        <v/>
      </c>
      <c r="P517" s="35" t="str">
        <f>IF(ISNUMBER(SMALL(Order_Form!$C:$C,1+($C517))),(VLOOKUP(SMALL(Order_Form!$C:$C,1+($C517)),Order_Form!$B:$Q,13,FALSE)),"")</f>
        <v/>
      </c>
      <c r="Q517" s="35" t="str">
        <f>IF(ISNUMBER(SMALL(Order_Form!$C:$C,1+($C517))),(VLOOKUP(SMALL(Order_Form!$C:$C,1+($C517)),Order_Form!$B:$Q,14,FALSE)),"")</f>
        <v/>
      </c>
      <c r="R517" s="35" t="str">
        <f>IF(ISNUMBER(SMALL(Order_Form!$C:$C,1+($C517))),(VLOOKUP(SMALL(Order_Form!$C:$C,1+($C517)),Order_Form!$B:$Q,15,FALSE)),"")</f>
        <v/>
      </c>
      <c r="U517" s="14">
        <f t="shared" si="21"/>
        <v>0</v>
      </c>
      <c r="V517" s="14">
        <f t="shared" si="22"/>
        <v>0</v>
      </c>
      <c r="W517" s="14">
        <f t="shared" si="23"/>
        <v>0</v>
      </c>
    </row>
    <row r="518" spans="3:23" ht="22.9" customHeight="1" x14ac:dyDescent="0.2">
      <c r="C518" s="14">
        <v>500</v>
      </c>
      <c r="D518" s="15" t="str">
        <f>IF(ISNUMBER(SMALL(Order_Form!$C:$C,1+($C518))),(VLOOKUP(SMALL(Order_Form!$C:$C,1+($C518)),Order_Form!$B:$Q,3,FALSE)),"")</f>
        <v/>
      </c>
      <c r="E518" s="35" t="str">
        <f>IF(ISNUMBER(SMALL(Order_Form!$C:$C,1+($C518))),(VLOOKUP(SMALL(Order_Form!$C:$C,1+($C518)),Order_Form!$B:$Q,4,FALSE)),"")</f>
        <v/>
      </c>
      <c r="F518" s="35" t="str">
        <f>IF(ISNUMBER(SMALL(Order_Form!$C:$C,1+($C518))),(VLOOKUP(SMALL(Order_Form!$C:$C,1+($C518)),Order_Form!$B:$Q,5,FALSE)),"")</f>
        <v/>
      </c>
      <c r="G518" s="35" t="str">
        <f>IF(ISNUMBER(SMALL(Order_Form!$C:$C,1+($C518))),(VLOOKUP(SMALL(Order_Form!$C:$C,1+($C518)),Order_Form!$B:$Q,6,FALSE)),"")</f>
        <v/>
      </c>
      <c r="H518" s="32" t="str">
        <f>IF(ISNUMBER(SMALL(Order_Form!$C:$C,1+($C518))),(VLOOKUP(SMALL(Order_Form!$C:$C,1+($C518)),Order_Form!$B:$Q,7,FALSE)),"")</f>
        <v/>
      </c>
      <c r="I518" s="15"/>
      <c r="J518" s="15"/>
      <c r="K518" s="35" t="str">
        <f>IF(ISNUMBER(SMALL(Order_Form!$C:$C,1+($C518))),(VLOOKUP(SMALL(Order_Form!$C:$C,1+($C518)),Order_Form!$B:$Q,8,FALSE)),"")</f>
        <v/>
      </c>
      <c r="L518" s="35" t="str">
        <f>IF(ISNUMBER(SMALL(Order_Form!$C:$C,1+($C518))),(VLOOKUP(SMALL(Order_Form!$C:$C,1+($C518)),Order_Form!$B:$Q,9,FALSE)),"")</f>
        <v/>
      </c>
      <c r="M518" s="35" t="str">
        <f>IF(ISNUMBER(SMALL(Order_Form!$C:$C,1+($C518))),(VLOOKUP(SMALL(Order_Form!$C:$C,1+($C518)),Order_Form!$B:$Q,10,FALSE)),"")</f>
        <v/>
      </c>
      <c r="N518" s="35" t="str">
        <f>IF(ISNUMBER(SMALL(Order_Form!$C:$C,1+($C518))),(VLOOKUP(SMALL(Order_Form!$C:$C,1+($C518)),Order_Form!$B:$Q,11,FALSE)),"")</f>
        <v/>
      </c>
      <c r="O518" s="35" t="str">
        <f>IF(ISNUMBER(SMALL(Order_Form!$C:$C,1+($C518))),(VLOOKUP(SMALL(Order_Form!$C:$C,1+($C518)),Order_Form!$B:$Q,12,FALSE)),"")</f>
        <v/>
      </c>
      <c r="P518" s="35" t="str">
        <f>IF(ISNUMBER(SMALL(Order_Form!$C:$C,1+($C518))),(VLOOKUP(SMALL(Order_Form!$C:$C,1+($C518)),Order_Form!$B:$Q,13,FALSE)),"")</f>
        <v/>
      </c>
      <c r="Q518" s="35" t="str">
        <f>IF(ISNUMBER(SMALL(Order_Form!$C:$C,1+($C518))),(VLOOKUP(SMALL(Order_Form!$C:$C,1+($C518)),Order_Form!$B:$Q,14,FALSE)),"")</f>
        <v/>
      </c>
      <c r="R518" s="35" t="str">
        <f>IF(ISNUMBER(SMALL(Order_Form!$C:$C,1+($C518))),(VLOOKUP(SMALL(Order_Form!$C:$C,1+($C518)),Order_Form!$B:$Q,15,FALSE)),"")</f>
        <v/>
      </c>
      <c r="U518" s="14">
        <f t="shared" si="21"/>
        <v>0</v>
      </c>
      <c r="V518" s="14">
        <f t="shared" si="22"/>
        <v>0</v>
      </c>
      <c r="W518" s="14">
        <f t="shared" si="23"/>
        <v>0</v>
      </c>
    </row>
    <row r="519" spans="3:23" ht="22.9" customHeight="1" x14ac:dyDescent="0.2">
      <c r="C519" s="14">
        <v>501</v>
      </c>
      <c r="D519" s="15" t="str">
        <f>IF(ISNUMBER(SMALL(Order_Form!$C:$C,1+($C519))),(VLOOKUP(SMALL(Order_Form!$C:$C,1+($C519)),Order_Form!$B:$Q,3,FALSE)),"")</f>
        <v/>
      </c>
      <c r="E519" s="35" t="str">
        <f>IF(ISNUMBER(SMALL(Order_Form!$C:$C,1+($C519))),(VLOOKUP(SMALL(Order_Form!$C:$C,1+($C519)),Order_Form!$B:$Q,4,FALSE)),"")</f>
        <v/>
      </c>
      <c r="F519" s="35" t="str">
        <f>IF(ISNUMBER(SMALL(Order_Form!$C:$C,1+($C519))),(VLOOKUP(SMALL(Order_Form!$C:$C,1+($C519)),Order_Form!$B:$Q,5,FALSE)),"")</f>
        <v/>
      </c>
      <c r="G519" s="35" t="str">
        <f>IF(ISNUMBER(SMALL(Order_Form!$C:$C,1+($C519))),(VLOOKUP(SMALL(Order_Form!$C:$C,1+($C519)),Order_Form!$B:$Q,6,FALSE)),"")</f>
        <v/>
      </c>
      <c r="H519" s="32" t="str">
        <f>IF(ISNUMBER(SMALL(Order_Form!$C:$C,1+($C519))),(VLOOKUP(SMALL(Order_Form!$C:$C,1+($C519)),Order_Form!$B:$Q,7,FALSE)),"")</f>
        <v/>
      </c>
      <c r="I519" s="15"/>
      <c r="J519" s="15"/>
      <c r="K519" s="35" t="str">
        <f>IF(ISNUMBER(SMALL(Order_Form!$C:$C,1+($C519))),(VLOOKUP(SMALL(Order_Form!$C:$C,1+($C519)),Order_Form!$B:$Q,8,FALSE)),"")</f>
        <v/>
      </c>
      <c r="L519" s="35" t="str">
        <f>IF(ISNUMBER(SMALL(Order_Form!$C:$C,1+($C519))),(VLOOKUP(SMALL(Order_Form!$C:$C,1+($C519)),Order_Form!$B:$Q,9,FALSE)),"")</f>
        <v/>
      </c>
      <c r="M519" s="35" t="str">
        <f>IF(ISNUMBER(SMALL(Order_Form!$C:$C,1+($C519))),(VLOOKUP(SMALL(Order_Form!$C:$C,1+($C519)),Order_Form!$B:$Q,10,FALSE)),"")</f>
        <v/>
      </c>
      <c r="N519" s="35" t="str">
        <f>IF(ISNUMBER(SMALL(Order_Form!$C:$C,1+($C519))),(VLOOKUP(SMALL(Order_Form!$C:$C,1+($C519)),Order_Form!$B:$Q,11,FALSE)),"")</f>
        <v/>
      </c>
      <c r="O519" s="35" t="str">
        <f>IF(ISNUMBER(SMALL(Order_Form!$C:$C,1+($C519))),(VLOOKUP(SMALL(Order_Form!$C:$C,1+($C519)),Order_Form!$B:$Q,12,FALSE)),"")</f>
        <v/>
      </c>
      <c r="P519" s="35" t="str">
        <f>IF(ISNUMBER(SMALL(Order_Form!$C:$C,1+($C519))),(VLOOKUP(SMALL(Order_Form!$C:$C,1+($C519)),Order_Form!$B:$Q,13,FALSE)),"")</f>
        <v/>
      </c>
      <c r="Q519" s="35" t="str">
        <f>IF(ISNUMBER(SMALL(Order_Form!$C:$C,1+($C519))),(VLOOKUP(SMALL(Order_Form!$C:$C,1+($C519)),Order_Form!$B:$Q,14,FALSE)),"")</f>
        <v/>
      </c>
      <c r="R519" s="35" t="str">
        <f>IF(ISNUMBER(SMALL(Order_Form!$C:$C,1+($C519))),(VLOOKUP(SMALL(Order_Form!$C:$C,1+($C519)),Order_Form!$B:$Q,15,FALSE)),"")</f>
        <v/>
      </c>
      <c r="U519" s="14">
        <f t="shared" si="21"/>
        <v>0</v>
      </c>
      <c r="V519" s="14">
        <f t="shared" si="22"/>
        <v>0</v>
      </c>
      <c r="W519" s="14">
        <f t="shared" si="23"/>
        <v>0</v>
      </c>
    </row>
    <row r="520" spans="3:23" ht="22.9" customHeight="1" x14ac:dyDescent="0.2">
      <c r="C520" s="14">
        <v>502</v>
      </c>
      <c r="D520" s="15" t="str">
        <f>IF(ISNUMBER(SMALL(Order_Form!$C:$C,1+($C520))),(VLOOKUP(SMALL(Order_Form!$C:$C,1+($C520)),Order_Form!$B:$Q,3,FALSE)),"")</f>
        <v/>
      </c>
      <c r="E520" s="35" t="str">
        <f>IF(ISNUMBER(SMALL(Order_Form!$C:$C,1+($C520))),(VLOOKUP(SMALL(Order_Form!$C:$C,1+($C520)),Order_Form!$B:$Q,4,FALSE)),"")</f>
        <v/>
      </c>
      <c r="F520" s="35" t="str">
        <f>IF(ISNUMBER(SMALL(Order_Form!$C:$C,1+($C520))),(VLOOKUP(SMALL(Order_Form!$C:$C,1+($C520)),Order_Form!$B:$Q,5,FALSE)),"")</f>
        <v/>
      </c>
      <c r="G520" s="35" t="str">
        <f>IF(ISNUMBER(SMALL(Order_Form!$C:$C,1+($C520))),(VLOOKUP(SMALL(Order_Form!$C:$C,1+($C520)),Order_Form!$B:$Q,6,FALSE)),"")</f>
        <v/>
      </c>
      <c r="H520" s="32" t="str">
        <f>IF(ISNUMBER(SMALL(Order_Form!$C:$C,1+($C520))),(VLOOKUP(SMALL(Order_Form!$C:$C,1+($C520)),Order_Form!$B:$Q,7,FALSE)),"")</f>
        <v/>
      </c>
      <c r="I520" s="15"/>
      <c r="J520" s="15"/>
      <c r="K520" s="35" t="str">
        <f>IF(ISNUMBER(SMALL(Order_Form!$C:$C,1+($C520))),(VLOOKUP(SMALL(Order_Form!$C:$C,1+($C520)),Order_Form!$B:$Q,8,FALSE)),"")</f>
        <v/>
      </c>
      <c r="L520" s="35" t="str">
        <f>IF(ISNUMBER(SMALL(Order_Form!$C:$C,1+($C520))),(VLOOKUP(SMALL(Order_Form!$C:$C,1+($C520)),Order_Form!$B:$Q,9,FALSE)),"")</f>
        <v/>
      </c>
      <c r="M520" s="35" t="str">
        <f>IF(ISNUMBER(SMALL(Order_Form!$C:$C,1+($C520))),(VLOOKUP(SMALL(Order_Form!$C:$C,1+($C520)),Order_Form!$B:$Q,10,FALSE)),"")</f>
        <v/>
      </c>
      <c r="N520" s="35" t="str">
        <f>IF(ISNUMBER(SMALL(Order_Form!$C:$C,1+($C520))),(VLOOKUP(SMALL(Order_Form!$C:$C,1+($C520)),Order_Form!$B:$Q,11,FALSE)),"")</f>
        <v/>
      </c>
      <c r="O520" s="35" t="str">
        <f>IF(ISNUMBER(SMALL(Order_Form!$C:$C,1+($C520))),(VLOOKUP(SMALL(Order_Form!$C:$C,1+($C520)),Order_Form!$B:$Q,12,FALSE)),"")</f>
        <v/>
      </c>
      <c r="P520" s="35" t="str">
        <f>IF(ISNUMBER(SMALL(Order_Form!$C:$C,1+($C520))),(VLOOKUP(SMALL(Order_Form!$C:$C,1+($C520)),Order_Form!$B:$Q,13,FALSE)),"")</f>
        <v/>
      </c>
      <c r="Q520" s="35" t="str">
        <f>IF(ISNUMBER(SMALL(Order_Form!$C:$C,1+($C520))),(VLOOKUP(SMALL(Order_Form!$C:$C,1+($C520)),Order_Form!$B:$Q,14,FALSE)),"")</f>
        <v/>
      </c>
      <c r="R520" s="35" t="str">
        <f>IF(ISNUMBER(SMALL(Order_Form!$C:$C,1+($C520))),(VLOOKUP(SMALL(Order_Form!$C:$C,1+($C520)),Order_Form!$B:$Q,15,FALSE)),"")</f>
        <v/>
      </c>
      <c r="U520" s="14">
        <f t="shared" si="21"/>
        <v>0</v>
      </c>
      <c r="V520" s="14">
        <f t="shared" si="22"/>
        <v>0</v>
      </c>
      <c r="W520" s="14">
        <f t="shared" si="23"/>
        <v>0</v>
      </c>
    </row>
    <row r="521" spans="3:23" ht="22.9" customHeight="1" x14ac:dyDescent="0.2">
      <c r="C521" s="14">
        <v>503</v>
      </c>
      <c r="D521" s="15" t="str">
        <f>IF(ISNUMBER(SMALL(Order_Form!$C:$C,1+($C521))),(VLOOKUP(SMALL(Order_Form!$C:$C,1+($C521)),Order_Form!$B:$Q,3,FALSE)),"")</f>
        <v/>
      </c>
      <c r="E521" s="35" t="str">
        <f>IF(ISNUMBER(SMALL(Order_Form!$C:$C,1+($C521))),(VLOOKUP(SMALL(Order_Form!$C:$C,1+($C521)),Order_Form!$B:$Q,4,FALSE)),"")</f>
        <v/>
      </c>
      <c r="F521" s="35" t="str">
        <f>IF(ISNUMBER(SMALL(Order_Form!$C:$C,1+($C521))),(VLOOKUP(SMALL(Order_Form!$C:$C,1+($C521)),Order_Form!$B:$Q,5,FALSE)),"")</f>
        <v/>
      </c>
      <c r="G521" s="35" t="str">
        <f>IF(ISNUMBER(SMALL(Order_Form!$C:$C,1+($C521))),(VLOOKUP(SMALL(Order_Form!$C:$C,1+($C521)),Order_Form!$B:$Q,6,FALSE)),"")</f>
        <v/>
      </c>
      <c r="H521" s="32" t="str">
        <f>IF(ISNUMBER(SMALL(Order_Form!$C:$C,1+($C521))),(VLOOKUP(SMALL(Order_Form!$C:$C,1+($C521)),Order_Form!$B:$Q,7,FALSE)),"")</f>
        <v/>
      </c>
      <c r="I521" s="15"/>
      <c r="J521" s="15"/>
      <c r="K521" s="35" t="str">
        <f>IF(ISNUMBER(SMALL(Order_Form!$C:$C,1+($C521))),(VLOOKUP(SMALL(Order_Form!$C:$C,1+($C521)),Order_Form!$B:$Q,8,FALSE)),"")</f>
        <v/>
      </c>
      <c r="L521" s="35" t="str">
        <f>IF(ISNUMBER(SMALL(Order_Form!$C:$C,1+($C521))),(VLOOKUP(SMALL(Order_Form!$C:$C,1+($C521)),Order_Form!$B:$Q,9,FALSE)),"")</f>
        <v/>
      </c>
      <c r="M521" s="35" t="str">
        <f>IF(ISNUMBER(SMALL(Order_Form!$C:$C,1+($C521))),(VLOOKUP(SMALL(Order_Form!$C:$C,1+($C521)),Order_Form!$B:$Q,10,FALSE)),"")</f>
        <v/>
      </c>
      <c r="N521" s="35" t="str">
        <f>IF(ISNUMBER(SMALL(Order_Form!$C:$C,1+($C521))),(VLOOKUP(SMALL(Order_Form!$C:$C,1+($C521)),Order_Form!$B:$Q,11,FALSE)),"")</f>
        <v/>
      </c>
      <c r="O521" s="35" t="str">
        <f>IF(ISNUMBER(SMALL(Order_Form!$C:$C,1+($C521))),(VLOOKUP(SMALL(Order_Form!$C:$C,1+($C521)),Order_Form!$B:$Q,12,FALSE)),"")</f>
        <v/>
      </c>
      <c r="P521" s="35" t="str">
        <f>IF(ISNUMBER(SMALL(Order_Form!$C:$C,1+($C521))),(VLOOKUP(SMALL(Order_Form!$C:$C,1+($C521)),Order_Form!$B:$Q,13,FALSE)),"")</f>
        <v/>
      </c>
      <c r="Q521" s="35" t="str">
        <f>IF(ISNUMBER(SMALL(Order_Form!$C:$C,1+($C521))),(VLOOKUP(SMALL(Order_Form!$C:$C,1+($C521)),Order_Form!$B:$Q,14,FALSE)),"")</f>
        <v/>
      </c>
      <c r="R521" s="35" t="str">
        <f>IF(ISNUMBER(SMALL(Order_Form!$C:$C,1+($C521))),(VLOOKUP(SMALL(Order_Form!$C:$C,1+($C521)),Order_Form!$B:$Q,15,FALSE)),"")</f>
        <v/>
      </c>
      <c r="U521" s="14">
        <f t="shared" si="21"/>
        <v>0</v>
      </c>
      <c r="V521" s="14">
        <f t="shared" si="22"/>
        <v>0</v>
      </c>
      <c r="W521" s="14">
        <f t="shared" si="23"/>
        <v>0</v>
      </c>
    </row>
    <row r="522" spans="3:23" ht="22.9" customHeight="1" x14ac:dyDescent="0.2">
      <c r="C522" s="14">
        <v>504</v>
      </c>
      <c r="D522" s="15" t="str">
        <f>IF(ISNUMBER(SMALL(Order_Form!$C:$C,1+($C522))),(VLOOKUP(SMALL(Order_Form!$C:$C,1+($C522)),Order_Form!$B:$Q,3,FALSE)),"")</f>
        <v/>
      </c>
      <c r="E522" s="35" t="str">
        <f>IF(ISNUMBER(SMALL(Order_Form!$C:$C,1+($C522))),(VLOOKUP(SMALL(Order_Form!$C:$C,1+($C522)),Order_Form!$B:$Q,4,FALSE)),"")</f>
        <v/>
      </c>
      <c r="F522" s="35" t="str">
        <f>IF(ISNUMBER(SMALL(Order_Form!$C:$C,1+($C522))),(VLOOKUP(SMALL(Order_Form!$C:$C,1+($C522)),Order_Form!$B:$Q,5,FALSE)),"")</f>
        <v/>
      </c>
      <c r="G522" s="35" t="str">
        <f>IF(ISNUMBER(SMALL(Order_Form!$C:$C,1+($C522))),(VLOOKUP(SMALL(Order_Form!$C:$C,1+($C522)),Order_Form!$B:$Q,6,FALSE)),"")</f>
        <v/>
      </c>
      <c r="H522" s="32" t="str">
        <f>IF(ISNUMBER(SMALL(Order_Form!$C:$C,1+($C522))),(VLOOKUP(SMALL(Order_Form!$C:$C,1+($C522)),Order_Form!$B:$Q,7,FALSE)),"")</f>
        <v/>
      </c>
      <c r="I522" s="15"/>
      <c r="J522" s="15"/>
      <c r="K522" s="35" t="str">
        <f>IF(ISNUMBER(SMALL(Order_Form!$C:$C,1+($C522))),(VLOOKUP(SMALL(Order_Form!$C:$C,1+($C522)),Order_Form!$B:$Q,8,FALSE)),"")</f>
        <v/>
      </c>
      <c r="L522" s="35" t="str">
        <f>IF(ISNUMBER(SMALL(Order_Form!$C:$C,1+($C522))),(VLOOKUP(SMALL(Order_Form!$C:$C,1+($C522)),Order_Form!$B:$Q,9,FALSE)),"")</f>
        <v/>
      </c>
      <c r="M522" s="35" t="str">
        <f>IF(ISNUMBER(SMALL(Order_Form!$C:$C,1+($C522))),(VLOOKUP(SMALL(Order_Form!$C:$C,1+($C522)),Order_Form!$B:$Q,10,FALSE)),"")</f>
        <v/>
      </c>
      <c r="N522" s="35" t="str">
        <f>IF(ISNUMBER(SMALL(Order_Form!$C:$C,1+($C522))),(VLOOKUP(SMALL(Order_Form!$C:$C,1+($C522)),Order_Form!$B:$Q,11,FALSE)),"")</f>
        <v/>
      </c>
      <c r="O522" s="35" t="str">
        <f>IF(ISNUMBER(SMALL(Order_Form!$C:$C,1+($C522))),(VLOOKUP(SMALL(Order_Form!$C:$C,1+($C522)),Order_Form!$B:$Q,12,FALSE)),"")</f>
        <v/>
      </c>
      <c r="P522" s="35" t="str">
        <f>IF(ISNUMBER(SMALL(Order_Form!$C:$C,1+($C522))),(VLOOKUP(SMALL(Order_Form!$C:$C,1+($C522)),Order_Form!$B:$Q,13,FALSE)),"")</f>
        <v/>
      </c>
      <c r="Q522" s="35" t="str">
        <f>IF(ISNUMBER(SMALL(Order_Form!$C:$C,1+($C522))),(VLOOKUP(SMALL(Order_Form!$C:$C,1+($C522)),Order_Form!$B:$Q,14,FALSE)),"")</f>
        <v/>
      </c>
      <c r="R522" s="35" t="str">
        <f>IF(ISNUMBER(SMALL(Order_Form!$C:$C,1+($C522))),(VLOOKUP(SMALL(Order_Form!$C:$C,1+($C522)),Order_Form!$B:$Q,15,FALSE)),"")</f>
        <v/>
      </c>
      <c r="U522" s="14">
        <f t="shared" si="21"/>
        <v>0</v>
      </c>
      <c r="V522" s="14">
        <f t="shared" si="22"/>
        <v>0</v>
      </c>
      <c r="W522" s="14">
        <f t="shared" si="23"/>
        <v>0</v>
      </c>
    </row>
    <row r="523" spans="3:23" ht="22.9" customHeight="1" x14ac:dyDescent="0.2">
      <c r="C523" s="14">
        <v>505</v>
      </c>
      <c r="D523" s="15" t="str">
        <f>IF(ISNUMBER(SMALL(Order_Form!$C:$C,1+($C523))),(VLOOKUP(SMALL(Order_Form!$C:$C,1+($C523)),Order_Form!$B:$Q,3,FALSE)),"")</f>
        <v/>
      </c>
      <c r="E523" s="35" t="str">
        <f>IF(ISNUMBER(SMALL(Order_Form!$C:$C,1+($C523))),(VLOOKUP(SMALL(Order_Form!$C:$C,1+($C523)),Order_Form!$B:$Q,4,FALSE)),"")</f>
        <v/>
      </c>
      <c r="F523" s="35" t="str">
        <f>IF(ISNUMBER(SMALL(Order_Form!$C:$C,1+($C523))),(VLOOKUP(SMALL(Order_Form!$C:$C,1+($C523)),Order_Form!$B:$Q,5,FALSE)),"")</f>
        <v/>
      </c>
      <c r="G523" s="35" t="str">
        <f>IF(ISNUMBER(SMALL(Order_Form!$C:$C,1+($C523))),(VLOOKUP(SMALL(Order_Form!$C:$C,1+($C523)),Order_Form!$B:$Q,6,FALSE)),"")</f>
        <v/>
      </c>
      <c r="H523" s="32" t="str">
        <f>IF(ISNUMBER(SMALL(Order_Form!$C:$C,1+($C523))),(VLOOKUP(SMALL(Order_Form!$C:$C,1+($C523)),Order_Form!$B:$Q,7,FALSE)),"")</f>
        <v/>
      </c>
      <c r="I523" s="15"/>
      <c r="J523" s="15"/>
      <c r="K523" s="35" t="str">
        <f>IF(ISNUMBER(SMALL(Order_Form!$C:$C,1+($C523))),(VLOOKUP(SMALL(Order_Form!$C:$C,1+($C523)),Order_Form!$B:$Q,8,FALSE)),"")</f>
        <v/>
      </c>
      <c r="L523" s="35" t="str">
        <f>IF(ISNUMBER(SMALL(Order_Form!$C:$C,1+($C523))),(VLOOKUP(SMALL(Order_Form!$C:$C,1+($C523)),Order_Form!$B:$Q,9,FALSE)),"")</f>
        <v/>
      </c>
      <c r="M523" s="35" t="str">
        <f>IF(ISNUMBER(SMALL(Order_Form!$C:$C,1+($C523))),(VLOOKUP(SMALL(Order_Form!$C:$C,1+($C523)),Order_Form!$B:$Q,10,FALSE)),"")</f>
        <v/>
      </c>
      <c r="N523" s="35" t="str">
        <f>IF(ISNUMBER(SMALL(Order_Form!$C:$C,1+($C523))),(VLOOKUP(SMALL(Order_Form!$C:$C,1+($C523)),Order_Form!$B:$Q,11,FALSE)),"")</f>
        <v/>
      </c>
      <c r="O523" s="35" t="str">
        <f>IF(ISNUMBER(SMALL(Order_Form!$C:$C,1+($C523))),(VLOOKUP(SMALL(Order_Form!$C:$C,1+($C523)),Order_Form!$B:$Q,12,FALSE)),"")</f>
        <v/>
      </c>
      <c r="P523" s="35" t="str">
        <f>IF(ISNUMBER(SMALL(Order_Form!$C:$C,1+($C523))),(VLOOKUP(SMALL(Order_Form!$C:$C,1+($C523)),Order_Form!$B:$Q,13,FALSE)),"")</f>
        <v/>
      </c>
      <c r="Q523" s="35" t="str">
        <f>IF(ISNUMBER(SMALL(Order_Form!$C:$C,1+($C523))),(VLOOKUP(SMALL(Order_Form!$C:$C,1+($C523)),Order_Form!$B:$Q,14,FALSE)),"")</f>
        <v/>
      </c>
      <c r="R523" s="35" t="str">
        <f>IF(ISNUMBER(SMALL(Order_Form!$C:$C,1+($C523))),(VLOOKUP(SMALL(Order_Form!$C:$C,1+($C523)),Order_Form!$B:$Q,15,FALSE)),"")</f>
        <v/>
      </c>
      <c r="U523" s="14">
        <f t="shared" si="21"/>
        <v>0</v>
      </c>
      <c r="V523" s="14">
        <f t="shared" si="22"/>
        <v>0</v>
      </c>
      <c r="W523" s="14">
        <f t="shared" si="23"/>
        <v>0</v>
      </c>
    </row>
    <row r="524" spans="3:23" ht="22.9" customHeight="1" x14ac:dyDescent="0.2">
      <c r="C524" s="14">
        <v>506</v>
      </c>
      <c r="D524" s="15" t="str">
        <f>IF(ISNUMBER(SMALL(Order_Form!$C:$C,1+($C524))),(VLOOKUP(SMALL(Order_Form!$C:$C,1+($C524)),Order_Form!$B:$Q,3,FALSE)),"")</f>
        <v/>
      </c>
      <c r="E524" s="35" t="str">
        <f>IF(ISNUMBER(SMALL(Order_Form!$C:$C,1+($C524))),(VLOOKUP(SMALL(Order_Form!$C:$C,1+($C524)),Order_Form!$B:$Q,4,FALSE)),"")</f>
        <v/>
      </c>
      <c r="F524" s="35" t="str">
        <f>IF(ISNUMBER(SMALL(Order_Form!$C:$C,1+($C524))),(VLOOKUP(SMALL(Order_Form!$C:$C,1+($C524)),Order_Form!$B:$Q,5,FALSE)),"")</f>
        <v/>
      </c>
      <c r="G524" s="35" t="str">
        <f>IF(ISNUMBER(SMALL(Order_Form!$C:$C,1+($C524))),(VLOOKUP(SMALL(Order_Form!$C:$C,1+($C524)),Order_Form!$B:$Q,6,FALSE)),"")</f>
        <v/>
      </c>
      <c r="H524" s="32" t="str">
        <f>IF(ISNUMBER(SMALL(Order_Form!$C:$C,1+($C524))),(VLOOKUP(SMALL(Order_Form!$C:$C,1+($C524)),Order_Form!$B:$Q,7,FALSE)),"")</f>
        <v/>
      </c>
      <c r="I524" s="15"/>
      <c r="J524" s="15"/>
      <c r="K524" s="35" t="str">
        <f>IF(ISNUMBER(SMALL(Order_Form!$C:$C,1+($C524))),(VLOOKUP(SMALL(Order_Form!$C:$C,1+($C524)),Order_Form!$B:$Q,8,FALSE)),"")</f>
        <v/>
      </c>
      <c r="L524" s="35" t="str">
        <f>IF(ISNUMBER(SMALL(Order_Form!$C:$C,1+($C524))),(VLOOKUP(SMALL(Order_Form!$C:$C,1+($C524)),Order_Form!$B:$Q,9,FALSE)),"")</f>
        <v/>
      </c>
      <c r="M524" s="35" t="str">
        <f>IF(ISNUMBER(SMALL(Order_Form!$C:$C,1+($C524))),(VLOOKUP(SMALL(Order_Form!$C:$C,1+($C524)),Order_Form!$B:$Q,10,FALSE)),"")</f>
        <v/>
      </c>
      <c r="N524" s="35" t="str">
        <f>IF(ISNUMBER(SMALL(Order_Form!$C:$C,1+($C524))),(VLOOKUP(SMALL(Order_Form!$C:$C,1+($C524)),Order_Form!$B:$Q,11,FALSE)),"")</f>
        <v/>
      </c>
      <c r="O524" s="35" t="str">
        <f>IF(ISNUMBER(SMALL(Order_Form!$C:$C,1+($C524))),(VLOOKUP(SMALL(Order_Form!$C:$C,1+($C524)),Order_Form!$B:$Q,12,FALSE)),"")</f>
        <v/>
      </c>
      <c r="P524" s="35" t="str">
        <f>IF(ISNUMBER(SMALL(Order_Form!$C:$C,1+($C524))),(VLOOKUP(SMALL(Order_Form!$C:$C,1+($C524)),Order_Form!$B:$Q,13,FALSE)),"")</f>
        <v/>
      </c>
      <c r="Q524" s="35" t="str">
        <f>IF(ISNUMBER(SMALL(Order_Form!$C:$C,1+($C524))),(VLOOKUP(SMALL(Order_Form!$C:$C,1+($C524)),Order_Form!$B:$Q,14,FALSE)),"")</f>
        <v/>
      </c>
      <c r="R524" s="35" t="str">
        <f>IF(ISNUMBER(SMALL(Order_Form!$C:$C,1+($C524))),(VLOOKUP(SMALL(Order_Form!$C:$C,1+($C524)),Order_Form!$B:$Q,15,FALSE)),"")</f>
        <v/>
      </c>
      <c r="U524" s="14">
        <f t="shared" si="21"/>
        <v>0</v>
      </c>
      <c r="V524" s="14">
        <f t="shared" si="22"/>
        <v>0</v>
      </c>
      <c r="W524" s="14">
        <f t="shared" si="23"/>
        <v>0</v>
      </c>
    </row>
    <row r="525" spans="3:23" ht="22.9" customHeight="1" x14ac:dyDescent="0.2">
      <c r="C525" s="14">
        <v>507</v>
      </c>
      <c r="D525" s="15" t="str">
        <f>IF(ISNUMBER(SMALL(Order_Form!$C:$C,1+($C525))),(VLOOKUP(SMALL(Order_Form!$C:$C,1+($C525)),Order_Form!$B:$Q,3,FALSE)),"")</f>
        <v/>
      </c>
      <c r="E525" s="35" t="str">
        <f>IF(ISNUMBER(SMALL(Order_Form!$C:$C,1+($C525))),(VLOOKUP(SMALL(Order_Form!$C:$C,1+($C525)),Order_Form!$B:$Q,4,FALSE)),"")</f>
        <v/>
      </c>
      <c r="F525" s="35" t="str">
        <f>IF(ISNUMBER(SMALL(Order_Form!$C:$C,1+($C525))),(VLOOKUP(SMALL(Order_Form!$C:$C,1+($C525)),Order_Form!$B:$Q,5,FALSE)),"")</f>
        <v/>
      </c>
      <c r="G525" s="35" t="str">
        <f>IF(ISNUMBER(SMALL(Order_Form!$C:$C,1+($C525))),(VLOOKUP(SMALL(Order_Form!$C:$C,1+($C525)),Order_Form!$B:$Q,6,FALSE)),"")</f>
        <v/>
      </c>
      <c r="H525" s="32" t="str">
        <f>IF(ISNUMBER(SMALL(Order_Form!$C:$C,1+($C525))),(VLOOKUP(SMALL(Order_Form!$C:$C,1+($C525)),Order_Form!$B:$Q,7,FALSE)),"")</f>
        <v/>
      </c>
      <c r="I525" s="15"/>
      <c r="J525" s="15"/>
      <c r="K525" s="35" t="str">
        <f>IF(ISNUMBER(SMALL(Order_Form!$C:$C,1+($C525))),(VLOOKUP(SMALL(Order_Form!$C:$C,1+($C525)),Order_Form!$B:$Q,8,FALSE)),"")</f>
        <v/>
      </c>
      <c r="L525" s="35" t="str">
        <f>IF(ISNUMBER(SMALL(Order_Form!$C:$C,1+($C525))),(VLOOKUP(SMALL(Order_Form!$C:$C,1+($C525)),Order_Form!$B:$Q,9,FALSE)),"")</f>
        <v/>
      </c>
      <c r="M525" s="35" t="str">
        <f>IF(ISNUMBER(SMALL(Order_Form!$C:$C,1+($C525))),(VLOOKUP(SMALL(Order_Form!$C:$C,1+($C525)),Order_Form!$B:$Q,10,FALSE)),"")</f>
        <v/>
      </c>
      <c r="N525" s="35" t="str">
        <f>IF(ISNUMBER(SMALL(Order_Form!$C:$C,1+($C525))),(VLOOKUP(SMALL(Order_Form!$C:$C,1+($C525)),Order_Form!$B:$Q,11,FALSE)),"")</f>
        <v/>
      </c>
      <c r="O525" s="35" t="str">
        <f>IF(ISNUMBER(SMALL(Order_Form!$C:$C,1+($C525))),(VLOOKUP(SMALL(Order_Form!$C:$C,1+($C525)),Order_Form!$B:$Q,12,FALSE)),"")</f>
        <v/>
      </c>
      <c r="P525" s="35" t="str">
        <f>IF(ISNUMBER(SMALL(Order_Form!$C:$C,1+($C525))),(VLOOKUP(SMALL(Order_Form!$C:$C,1+($C525)),Order_Form!$B:$Q,13,FALSE)),"")</f>
        <v/>
      </c>
      <c r="Q525" s="35" t="str">
        <f>IF(ISNUMBER(SMALL(Order_Form!$C:$C,1+($C525))),(VLOOKUP(SMALL(Order_Form!$C:$C,1+($C525)),Order_Form!$B:$Q,14,FALSE)),"")</f>
        <v/>
      </c>
      <c r="R525" s="35" t="str">
        <f>IF(ISNUMBER(SMALL(Order_Form!$C:$C,1+($C525))),(VLOOKUP(SMALL(Order_Form!$C:$C,1+($C525)),Order_Form!$B:$Q,15,FALSE)),"")</f>
        <v/>
      </c>
      <c r="U525" s="14">
        <f t="shared" si="21"/>
        <v>0</v>
      </c>
      <c r="V525" s="14">
        <f t="shared" si="22"/>
        <v>0</v>
      </c>
      <c r="W525" s="14">
        <f t="shared" si="23"/>
        <v>0</v>
      </c>
    </row>
    <row r="526" spans="3:23" ht="22.9" customHeight="1" x14ac:dyDescent="0.2">
      <c r="C526" s="14">
        <v>508</v>
      </c>
      <c r="D526" s="15" t="str">
        <f>IF(ISNUMBER(SMALL(Order_Form!$C:$C,1+($C526))),(VLOOKUP(SMALL(Order_Form!$C:$C,1+($C526)),Order_Form!$B:$Q,3,FALSE)),"")</f>
        <v/>
      </c>
      <c r="E526" s="35" t="str">
        <f>IF(ISNUMBER(SMALL(Order_Form!$C:$C,1+($C526))),(VLOOKUP(SMALL(Order_Form!$C:$C,1+($C526)),Order_Form!$B:$Q,4,FALSE)),"")</f>
        <v/>
      </c>
      <c r="F526" s="35" t="str">
        <f>IF(ISNUMBER(SMALL(Order_Form!$C:$C,1+($C526))),(VLOOKUP(SMALL(Order_Form!$C:$C,1+($C526)),Order_Form!$B:$Q,5,FALSE)),"")</f>
        <v/>
      </c>
      <c r="G526" s="35" t="str">
        <f>IF(ISNUMBER(SMALL(Order_Form!$C:$C,1+($C526))),(VLOOKUP(SMALL(Order_Form!$C:$C,1+($C526)),Order_Form!$B:$Q,6,FALSE)),"")</f>
        <v/>
      </c>
      <c r="H526" s="32" t="str">
        <f>IF(ISNUMBER(SMALL(Order_Form!$C:$C,1+($C526))),(VLOOKUP(SMALL(Order_Form!$C:$C,1+($C526)),Order_Form!$B:$Q,7,FALSE)),"")</f>
        <v/>
      </c>
      <c r="I526" s="15"/>
      <c r="J526" s="15"/>
      <c r="K526" s="35" t="str">
        <f>IF(ISNUMBER(SMALL(Order_Form!$C:$C,1+($C526))),(VLOOKUP(SMALL(Order_Form!$C:$C,1+($C526)),Order_Form!$B:$Q,8,FALSE)),"")</f>
        <v/>
      </c>
      <c r="L526" s="35" t="str">
        <f>IF(ISNUMBER(SMALL(Order_Form!$C:$C,1+($C526))),(VLOOKUP(SMALL(Order_Form!$C:$C,1+($C526)),Order_Form!$B:$Q,9,FALSE)),"")</f>
        <v/>
      </c>
      <c r="M526" s="35" t="str">
        <f>IF(ISNUMBER(SMALL(Order_Form!$C:$C,1+($C526))),(VLOOKUP(SMALL(Order_Form!$C:$C,1+($C526)),Order_Form!$B:$Q,10,FALSE)),"")</f>
        <v/>
      </c>
      <c r="N526" s="35" t="str">
        <f>IF(ISNUMBER(SMALL(Order_Form!$C:$C,1+($C526))),(VLOOKUP(SMALL(Order_Form!$C:$C,1+($C526)),Order_Form!$B:$Q,11,FALSE)),"")</f>
        <v/>
      </c>
      <c r="O526" s="35" t="str">
        <f>IF(ISNUMBER(SMALL(Order_Form!$C:$C,1+($C526))),(VLOOKUP(SMALL(Order_Form!$C:$C,1+($C526)),Order_Form!$B:$Q,12,FALSE)),"")</f>
        <v/>
      </c>
      <c r="P526" s="35" t="str">
        <f>IF(ISNUMBER(SMALL(Order_Form!$C:$C,1+($C526))),(VLOOKUP(SMALL(Order_Form!$C:$C,1+($C526)),Order_Form!$B:$Q,13,FALSE)),"")</f>
        <v/>
      </c>
      <c r="Q526" s="35" t="str">
        <f>IF(ISNUMBER(SMALL(Order_Form!$C:$C,1+($C526))),(VLOOKUP(SMALL(Order_Form!$C:$C,1+($C526)),Order_Form!$B:$Q,14,FALSE)),"")</f>
        <v/>
      </c>
      <c r="R526" s="35" t="str">
        <f>IF(ISNUMBER(SMALL(Order_Form!$C:$C,1+($C526))),(VLOOKUP(SMALL(Order_Form!$C:$C,1+($C526)),Order_Form!$B:$Q,15,FALSE)),"")</f>
        <v/>
      </c>
      <c r="U526" s="14">
        <f t="shared" si="21"/>
        <v>0</v>
      </c>
      <c r="V526" s="14">
        <f t="shared" si="22"/>
        <v>0</v>
      </c>
      <c r="W526" s="14">
        <f t="shared" si="23"/>
        <v>0</v>
      </c>
    </row>
    <row r="527" spans="3:23" ht="22.9" customHeight="1" x14ac:dyDescent="0.2">
      <c r="C527" s="14">
        <v>509</v>
      </c>
      <c r="D527" s="15" t="str">
        <f>IF(ISNUMBER(SMALL(Order_Form!$C:$C,1+($C527))),(VLOOKUP(SMALL(Order_Form!$C:$C,1+($C527)),Order_Form!$B:$Q,3,FALSE)),"")</f>
        <v/>
      </c>
      <c r="E527" s="35" t="str">
        <f>IF(ISNUMBER(SMALL(Order_Form!$C:$C,1+($C527))),(VLOOKUP(SMALL(Order_Form!$C:$C,1+($C527)),Order_Form!$B:$Q,4,FALSE)),"")</f>
        <v/>
      </c>
      <c r="F527" s="35" t="str">
        <f>IF(ISNUMBER(SMALL(Order_Form!$C:$C,1+($C527))),(VLOOKUP(SMALL(Order_Form!$C:$C,1+($C527)),Order_Form!$B:$Q,5,FALSE)),"")</f>
        <v/>
      </c>
      <c r="G527" s="35" t="str">
        <f>IF(ISNUMBER(SMALL(Order_Form!$C:$C,1+($C527))),(VLOOKUP(SMALL(Order_Form!$C:$C,1+($C527)),Order_Form!$B:$Q,6,FALSE)),"")</f>
        <v/>
      </c>
      <c r="H527" s="32" t="str">
        <f>IF(ISNUMBER(SMALL(Order_Form!$C:$C,1+($C527))),(VLOOKUP(SMALL(Order_Form!$C:$C,1+($C527)),Order_Form!$B:$Q,7,FALSE)),"")</f>
        <v/>
      </c>
      <c r="I527" s="15"/>
      <c r="J527" s="15"/>
      <c r="K527" s="35" t="str">
        <f>IF(ISNUMBER(SMALL(Order_Form!$C:$C,1+($C527))),(VLOOKUP(SMALL(Order_Form!$C:$C,1+($C527)),Order_Form!$B:$Q,8,FALSE)),"")</f>
        <v/>
      </c>
      <c r="L527" s="35" t="str">
        <f>IF(ISNUMBER(SMALL(Order_Form!$C:$C,1+($C527))),(VLOOKUP(SMALL(Order_Form!$C:$C,1+($C527)),Order_Form!$B:$Q,9,FALSE)),"")</f>
        <v/>
      </c>
      <c r="M527" s="35" t="str">
        <f>IF(ISNUMBER(SMALL(Order_Form!$C:$C,1+($C527))),(VLOOKUP(SMALL(Order_Form!$C:$C,1+($C527)),Order_Form!$B:$Q,10,FALSE)),"")</f>
        <v/>
      </c>
      <c r="N527" s="35" t="str">
        <f>IF(ISNUMBER(SMALL(Order_Form!$C:$C,1+($C527))),(VLOOKUP(SMALL(Order_Form!$C:$C,1+($C527)),Order_Form!$B:$Q,11,FALSE)),"")</f>
        <v/>
      </c>
      <c r="O527" s="35" t="str">
        <f>IF(ISNUMBER(SMALL(Order_Form!$C:$C,1+($C527))),(VLOOKUP(SMALL(Order_Form!$C:$C,1+($C527)),Order_Form!$B:$Q,12,FALSE)),"")</f>
        <v/>
      </c>
      <c r="P527" s="35" t="str">
        <f>IF(ISNUMBER(SMALL(Order_Form!$C:$C,1+($C527))),(VLOOKUP(SMALL(Order_Form!$C:$C,1+($C527)),Order_Form!$B:$Q,13,FALSE)),"")</f>
        <v/>
      </c>
      <c r="Q527" s="35" t="str">
        <f>IF(ISNUMBER(SMALL(Order_Form!$C:$C,1+($C527))),(VLOOKUP(SMALL(Order_Form!$C:$C,1+($C527)),Order_Form!$B:$Q,14,FALSE)),"")</f>
        <v/>
      </c>
      <c r="R527" s="35" t="str">
        <f>IF(ISNUMBER(SMALL(Order_Form!$C:$C,1+($C527))),(VLOOKUP(SMALL(Order_Form!$C:$C,1+($C527)),Order_Form!$B:$Q,15,FALSE)),"")</f>
        <v/>
      </c>
      <c r="U527" s="14">
        <f t="shared" si="21"/>
        <v>0</v>
      </c>
      <c r="V527" s="14">
        <f t="shared" si="22"/>
        <v>0</v>
      </c>
      <c r="W527" s="14">
        <f t="shared" si="23"/>
        <v>0</v>
      </c>
    </row>
    <row r="528" spans="3:23" ht="22.9" customHeight="1" x14ac:dyDescent="0.2">
      <c r="C528" s="14">
        <v>510</v>
      </c>
      <c r="D528" s="15" t="str">
        <f>IF(ISNUMBER(SMALL(Order_Form!$C:$C,1+($C528))),(VLOOKUP(SMALL(Order_Form!$C:$C,1+($C528)),Order_Form!$B:$Q,3,FALSE)),"")</f>
        <v/>
      </c>
      <c r="E528" s="35" t="str">
        <f>IF(ISNUMBER(SMALL(Order_Form!$C:$C,1+($C528))),(VLOOKUP(SMALL(Order_Form!$C:$C,1+($C528)),Order_Form!$B:$Q,4,FALSE)),"")</f>
        <v/>
      </c>
      <c r="F528" s="35" t="str">
        <f>IF(ISNUMBER(SMALL(Order_Form!$C:$C,1+($C528))),(VLOOKUP(SMALL(Order_Form!$C:$C,1+($C528)),Order_Form!$B:$Q,5,FALSE)),"")</f>
        <v/>
      </c>
      <c r="G528" s="35" t="str">
        <f>IF(ISNUMBER(SMALL(Order_Form!$C:$C,1+($C528))),(VLOOKUP(SMALL(Order_Form!$C:$C,1+($C528)),Order_Form!$B:$Q,6,FALSE)),"")</f>
        <v/>
      </c>
      <c r="H528" s="32" t="str">
        <f>IF(ISNUMBER(SMALL(Order_Form!$C:$C,1+($C528))),(VLOOKUP(SMALL(Order_Form!$C:$C,1+($C528)),Order_Form!$B:$Q,7,FALSE)),"")</f>
        <v/>
      </c>
      <c r="I528" s="15"/>
      <c r="J528" s="15"/>
      <c r="K528" s="35" t="str">
        <f>IF(ISNUMBER(SMALL(Order_Form!$C:$C,1+($C528))),(VLOOKUP(SMALL(Order_Form!$C:$C,1+($C528)),Order_Form!$B:$Q,8,FALSE)),"")</f>
        <v/>
      </c>
      <c r="L528" s="35" t="str">
        <f>IF(ISNUMBER(SMALL(Order_Form!$C:$C,1+($C528))),(VLOOKUP(SMALL(Order_Form!$C:$C,1+($C528)),Order_Form!$B:$Q,9,FALSE)),"")</f>
        <v/>
      </c>
      <c r="M528" s="35" t="str">
        <f>IF(ISNUMBER(SMALL(Order_Form!$C:$C,1+($C528))),(VLOOKUP(SMALL(Order_Form!$C:$C,1+($C528)),Order_Form!$B:$Q,10,FALSE)),"")</f>
        <v/>
      </c>
      <c r="N528" s="35" t="str">
        <f>IF(ISNUMBER(SMALL(Order_Form!$C:$C,1+($C528))),(VLOOKUP(SMALL(Order_Form!$C:$C,1+($C528)),Order_Form!$B:$Q,11,FALSE)),"")</f>
        <v/>
      </c>
      <c r="O528" s="35" t="str">
        <f>IF(ISNUMBER(SMALL(Order_Form!$C:$C,1+($C528))),(VLOOKUP(SMALL(Order_Form!$C:$C,1+($C528)),Order_Form!$B:$Q,12,FALSE)),"")</f>
        <v/>
      </c>
      <c r="P528" s="35" t="str">
        <f>IF(ISNUMBER(SMALL(Order_Form!$C:$C,1+($C528))),(VLOOKUP(SMALL(Order_Form!$C:$C,1+($C528)),Order_Form!$B:$Q,13,FALSE)),"")</f>
        <v/>
      </c>
      <c r="Q528" s="35" t="str">
        <f>IF(ISNUMBER(SMALL(Order_Form!$C:$C,1+($C528))),(VLOOKUP(SMALL(Order_Form!$C:$C,1+($C528)),Order_Form!$B:$Q,14,FALSE)),"")</f>
        <v/>
      </c>
      <c r="R528" s="35" t="str">
        <f>IF(ISNUMBER(SMALL(Order_Form!$C:$C,1+($C528))),(VLOOKUP(SMALL(Order_Form!$C:$C,1+($C528)),Order_Form!$B:$Q,15,FALSE)),"")</f>
        <v/>
      </c>
      <c r="U528" s="14">
        <f t="shared" si="21"/>
        <v>0</v>
      </c>
      <c r="V528" s="14">
        <f t="shared" si="22"/>
        <v>0</v>
      </c>
      <c r="W528" s="14">
        <f t="shared" si="23"/>
        <v>0</v>
      </c>
    </row>
    <row r="529" spans="3:23" ht="22.9" customHeight="1" x14ac:dyDescent="0.2">
      <c r="C529" s="14">
        <v>511</v>
      </c>
      <c r="D529" s="15" t="str">
        <f>IF(ISNUMBER(SMALL(Order_Form!$C:$C,1+($C529))),(VLOOKUP(SMALL(Order_Form!$C:$C,1+($C529)),Order_Form!$B:$Q,3,FALSE)),"")</f>
        <v/>
      </c>
      <c r="E529" s="35" t="str">
        <f>IF(ISNUMBER(SMALL(Order_Form!$C:$C,1+($C529))),(VLOOKUP(SMALL(Order_Form!$C:$C,1+($C529)),Order_Form!$B:$Q,4,FALSE)),"")</f>
        <v/>
      </c>
      <c r="F529" s="35" t="str">
        <f>IF(ISNUMBER(SMALL(Order_Form!$C:$C,1+($C529))),(VLOOKUP(SMALL(Order_Form!$C:$C,1+($C529)),Order_Form!$B:$Q,5,FALSE)),"")</f>
        <v/>
      </c>
      <c r="G529" s="35" t="str">
        <f>IF(ISNUMBER(SMALL(Order_Form!$C:$C,1+($C529))),(VLOOKUP(SMALL(Order_Form!$C:$C,1+($C529)),Order_Form!$B:$Q,6,FALSE)),"")</f>
        <v/>
      </c>
      <c r="H529" s="32" t="str">
        <f>IF(ISNUMBER(SMALL(Order_Form!$C:$C,1+($C529))),(VLOOKUP(SMALL(Order_Form!$C:$C,1+($C529)),Order_Form!$B:$Q,7,FALSE)),"")</f>
        <v/>
      </c>
      <c r="I529" s="15"/>
      <c r="J529" s="15"/>
      <c r="K529" s="35" t="str">
        <f>IF(ISNUMBER(SMALL(Order_Form!$C:$C,1+($C529))),(VLOOKUP(SMALL(Order_Form!$C:$C,1+($C529)),Order_Form!$B:$Q,8,FALSE)),"")</f>
        <v/>
      </c>
      <c r="L529" s="35" t="str">
        <f>IF(ISNUMBER(SMALL(Order_Form!$C:$C,1+($C529))),(VLOOKUP(SMALL(Order_Form!$C:$C,1+($C529)),Order_Form!$B:$Q,9,FALSE)),"")</f>
        <v/>
      </c>
      <c r="M529" s="35" t="str">
        <f>IF(ISNUMBER(SMALL(Order_Form!$C:$C,1+($C529))),(VLOOKUP(SMALL(Order_Form!$C:$C,1+($C529)),Order_Form!$B:$Q,10,FALSE)),"")</f>
        <v/>
      </c>
      <c r="N529" s="35" t="str">
        <f>IF(ISNUMBER(SMALL(Order_Form!$C:$C,1+($C529))),(VLOOKUP(SMALL(Order_Form!$C:$C,1+($C529)),Order_Form!$B:$Q,11,FALSE)),"")</f>
        <v/>
      </c>
      <c r="O529" s="35" t="str">
        <f>IF(ISNUMBER(SMALL(Order_Form!$C:$C,1+($C529))),(VLOOKUP(SMALL(Order_Form!$C:$C,1+($C529)),Order_Form!$B:$Q,12,FALSE)),"")</f>
        <v/>
      </c>
      <c r="P529" s="35" t="str">
        <f>IF(ISNUMBER(SMALL(Order_Form!$C:$C,1+($C529))),(VLOOKUP(SMALL(Order_Form!$C:$C,1+($C529)),Order_Form!$B:$Q,13,FALSE)),"")</f>
        <v/>
      </c>
      <c r="Q529" s="35" t="str">
        <f>IF(ISNUMBER(SMALL(Order_Form!$C:$C,1+($C529))),(VLOOKUP(SMALL(Order_Form!$C:$C,1+($C529)),Order_Form!$B:$Q,14,FALSE)),"")</f>
        <v/>
      </c>
      <c r="R529" s="35" t="str">
        <f>IF(ISNUMBER(SMALL(Order_Form!$C:$C,1+($C529))),(VLOOKUP(SMALL(Order_Form!$C:$C,1+($C529)),Order_Form!$B:$Q,15,FALSE)),"")</f>
        <v/>
      </c>
      <c r="U529" s="14">
        <f t="shared" si="21"/>
        <v>0</v>
      </c>
      <c r="V529" s="14">
        <f t="shared" si="22"/>
        <v>0</v>
      </c>
      <c r="W529" s="14">
        <f t="shared" si="23"/>
        <v>0</v>
      </c>
    </row>
    <row r="530" spans="3:23" ht="22.9" customHeight="1" x14ac:dyDescent="0.2">
      <c r="C530" s="14">
        <v>512</v>
      </c>
      <c r="D530" s="15" t="str">
        <f>IF(ISNUMBER(SMALL(Order_Form!$C:$C,1+($C530))),(VLOOKUP(SMALL(Order_Form!$C:$C,1+($C530)),Order_Form!$B:$Q,3,FALSE)),"")</f>
        <v/>
      </c>
      <c r="E530" s="35" t="str">
        <f>IF(ISNUMBER(SMALL(Order_Form!$C:$C,1+($C530))),(VLOOKUP(SMALL(Order_Form!$C:$C,1+($C530)),Order_Form!$B:$Q,4,FALSE)),"")</f>
        <v/>
      </c>
      <c r="F530" s="35" t="str">
        <f>IF(ISNUMBER(SMALL(Order_Form!$C:$C,1+($C530))),(VLOOKUP(SMALL(Order_Form!$C:$C,1+($C530)),Order_Form!$B:$Q,5,FALSE)),"")</f>
        <v/>
      </c>
      <c r="G530" s="35" t="str">
        <f>IF(ISNUMBER(SMALL(Order_Form!$C:$C,1+($C530))),(VLOOKUP(SMALL(Order_Form!$C:$C,1+($C530)),Order_Form!$B:$Q,6,FALSE)),"")</f>
        <v/>
      </c>
      <c r="H530" s="32" t="str">
        <f>IF(ISNUMBER(SMALL(Order_Form!$C:$C,1+($C530))),(VLOOKUP(SMALL(Order_Form!$C:$C,1+($C530)),Order_Form!$B:$Q,7,FALSE)),"")</f>
        <v/>
      </c>
      <c r="I530" s="15"/>
      <c r="J530" s="15"/>
      <c r="K530" s="35" t="str">
        <f>IF(ISNUMBER(SMALL(Order_Form!$C:$C,1+($C530))),(VLOOKUP(SMALL(Order_Form!$C:$C,1+($C530)),Order_Form!$B:$Q,8,FALSE)),"")</f>
        <v/>
      </c>
      <c r="L530" s="35" t="str">
        <f>IF(ISNUMBER(SMALL(Order_Form!$C:$C,1+($C530))),(VLOOKUP(SMALL(Order_Form!$C:$C,1+($C530)),Order_Form!$B:$Q,9,FALSE)),"")</f>
        <v/>
      </c>
      <c r="M530" s="35" t="str">
        <f>IF(ISNUMBER(SMALL(Order_Form!$C:$C,1+($C530))),(VLOOKUP(SMALL(Order_Form!$C:$C,1+($C530)),Order_Form!$B:$Q,10,FALSE)),"")</f>
        <v/>
      </c>
      <c r="N530" s="35" t="str">
        <f>IF(ISNUMBER(SMALL(Order_Form!$C:$C,1+($C530))),(VLOOKUP(SMALL(Order_Form!$C:$C,1+($C530)),Order_Form!$B:$Q,11,FALSE)),"")</f>
        <v/>
      </c>
      <c r="O530" s="35" t="str">
        <f>IF(ISNUMBER(SMALL(Order_Form!$C:$C,1+($C530))),(VLOOKUP(SMALL(Order_Form!$C:$C,1+($C530)),Order_Form!$B:$Q,12,FALSE)),"")</f>
        <v/>
      </c>
      <c r="P530" s="35" t="str">
        <f>IF(ISNUMBER(SMALL(Order_Form!$C:$C,1+($C530))),(VLOOKUP(SMALL(Order_Form!$C:$C,1+($C530)),Order_Form!$B:$Q,13,FALSE)),"")</f>
        <v/>
      </c>
      <c r="Q530" s="35" t="str">
        <f>IF(ISNUMBER(SMALL(Order_Form!$C:$C,1+($C530))),(VLOOKUP(SMALL(Order_Form!$C:$C,1+($C530)),Order_Form!$B:$Q,14,FALSE)),"")</f>
        <v/>
      </c>
      <c r="R530" s="35" t="str">
        <f>IF(ISNUMBER(SMALL(Order_Form!$C:$C,1+($C530))),(VLOOKUP(SMALL(Order_Form!$C:$C,1+($C530)),Order_Form!$B:$Q,15,FALSE)),"")</f>
        <v/>
      </c>
      <c r="U530" s="14">
        <f t="shared" ref="U530:U593" si="24">IF(AND(G530&gt;0,ISNONTEXT(G530)),1,0)</f>
        <v>0</v>
      </c>
      <c r="V530" s="14">
        <f t="shared" ref="V530:V593" si="25">IF(OR(U530=1,D530=2),1,0)</f>
        <v>0</v>
      </c>
      <c r="W530" s="14">
        <f t="shared" si="23"/>
        <v>0</v>
      </c>
    </row>
    <row r="531" spans="3:23" ht="22.9" customHeight="1" x14ac:dyDescent="0.2">
      <c r="C531" s="14">
        <v>513</v>
      </c>
      <c r="D531" s="15" t="str">
        <f>IF(ISNUMBER(SMALL(Order_Form!$C:$C,1+($C531))),(VLOOKUP(SMALL(Order_Form!$C:$C,1+($C531)),Order_Form!$B:$Q,3,FALSE)),"")</f>
        <v/>
      </c>
      <c r="E531" s="35" t="str">
        <f>IF(ISNUMBER(SMALL(Order_Form!$C:$C,1+($C531))),(VLOOKUP(SMALL(Order_Form!$C:$C,1+($C531)),Order_Form!$B:$Q,4,FALSE)),"")</f>
        <v/>
      </c>
      <c r="F531" s="35" t="str">
        <f>IF(ISNUMBER(SMALL(Order_Form!$C:$C,1+($C531))),(VLOOKUP(SMALL(Order_Form!$C:$C,1+($C531)),Order_Form!$B:$Q,5,FALSE)),"")</f>
        <v/>
      </c>
      <c r="G531" s="35" t="str">
        <f>IF(ISNUMBER(SMALL(Order_Form!$C:$C,1+($C531))),(VLOOKUP(SMALL(Order_Form!$C:$C,1+($C531)),Order_Form!$B:$Q,6,FALSE)),"")</f>
        <v/>
      </c>
      <c r="H531" s="32" t="str">
        <f>IF(ISNUMBER(SMALL(Order_Form!$C:$C,1+($C531))),(VLOOKUP(SMALL(Order_Form!$C:$C,1+($C531)),Order_Form!$B:$Q,7,FALSE)),"")</f>
        <v/>
      </c>
      <c r="I531" s="15"/>
      <c r="J531" s="15"/>
      <c r="K531" s="35" t="str">
        <f>IF(ISNUMBER(SMALL(Order_Form!$C:$C,1+($C531))),(VLOOKUP(SMALL(Order_Form!$C:$C,1+($C531)),Order_Form!$B:$Q,8,FALSE)),"")</f>
        <v/>
      </c>
      <c r="L531" s="35" t="str">
        <f>IF(ISNUMBER(SMALL(Order_Form!$C:$C,1+($C531))),(VLOOKUP(SMALL(Order_Form!$C:$C,1+($C531)),Order_Form!$B:$Q,9,FALSE)),"")</f>
        <v/>
      </c>
      <c r="M531" s="35" t="str">
        <f>IF(ISNUMBER(SMALL(Order_Form!$C:$C,1+($C531))),(VLOOKUP(SMALL(Order_Form!$C:$C,1+($C531)),Order_Form!$B:$Q,10,FALSE)),"")</f>
        <v/>
      </c>
      <c r="N531" s="35" t="str">
        <f>IF(ISNUMBER(SMALL(Order_Form!$C:$C,1+($C531))),(VLOOKUP(SMALL(Order_Form!$C:$C,1+($C531)),Order_Form!$B:$Q,11,FALSE)),"")</f>
        <v/>
      </c>
      <c r="O531" s="35" t="str">
        <f>IF(ISNUMBER(SMALL(Order_Form!$C:$C,1+($C531))),(VLOOKUP(SMALL(Order_Form!$C:$C,1+($C531)),Order_Form!$B:$Q,12,FALSE)),"")</f>
        <v/>
      </c>
      <c r="P531" s="35" t="str">
        <f>IF(ISNUMBER(SMALL(Order_Form!$C:$C,1+($C531))),(VLOOKUP(SMALL(Order_Form!$C:$C,1+($C531)),Order_Form!$B:$Q,13,FALSE)),"")</f>
        <v/>
      </c>
      <c r="Q531" s="35" t="str">
        <f>IF(ISNUMBER(SMALL(Order_Form!$C:$C,1+($C531))),(VLOOKUP(SMALL(Order_Form!$C:$C,1+($C531)),Order_Form!$B:$Q,14,FALSE)),"")</f>
        <v/>
      </c>
      <c r="R531" s="35" t="str">
        <f>IF(ISNUMBER(SMALL(Order_Form!$C:$C,1+($C531))),(VLOOKUP(SMALL(Order_Form!$C:$C,1+($C531)),Order_Form!$B:$Q,15,FALSE)),"")</f>
        <v/>
      </c>
      <c r="U531" s="14">
        <f t="shared" si="24"/>
        <v>0</v>
      </c>
      <c r="V531" s="14">
        <f t="shared" si="25"/>
        <v>0</v>
      </c>
      <c r="W531" s="14">
        <f t="shared" ref="W531:W594" si="26">IF(OR(AND(K531&gt;0,ISNONTEXT(K531)),K531="Assorted"),1,0)</f>
        <v>0</v>
      </c>
    </row>
    <row r="532" spans="3:23" ht="22.9" customHeight="1" x14ac:dyDescent="0.2">
      <c r="C532" s="14">
        <v>514</v>
      </c>
      <c r="D532" s="15" t="str">
        <f>IF(ISNUMBER(SMALL(Order_Form!$C:$C,1+($C532))),(VLOOKUP(SMALL(Order_Form!$C:$C,1+($C532)),Order_Form!$B:$Q,3,FALSE)),"")</f>
        <v/>
      </c>
      <c r="E532" s="35" t="str">
        <f>IF(ISNUMBER(SMALL(Order_Form!$C:$C,1+($C532))),(VLOOKUP(SMALL(Order_Form!$C:$C,1+($C532)),Order_Form!$B:$Q,4,FALSE)),"")</f>
        <v/>
      </c>
      <c r="F532" s="35" t="str">
        <f>IF(ISNUMBER(SMALL(Order_Form!$C:$C,1+($C532))),(VLOOKUP(SMALL(Order_Form!$C:$C,1+($C532)),Order_Form!$B:$Q,5,FALSE)),"")</f>
        <v/>
      </c>
      <c r="G532" s="35" t="str">
        <f>IF(ISNUMBER(SMALL(Order_Form!$C:$C,1+($C532))),(VLOOKUP(SMALL(Order_Form!$C:$C,1+($C532)),Order_Form!$B:$Q,6,FALSE)),"")</f>
        <v/>
      </c>
      <c r="H532" s="32" t="str">
        <f>IF(ISNUMBER(SMALL(Order_Form!$C:$C,1+($C532))),(VLOOKUP(SMALL(Order_Form!$C:$C,1+($C532)),Order_Form!$B:$Q,7,FALSE)),"")</f>
        <v/>
      </c>
      <c r="I532" s="15"/>
      <c r="J532" s="15"/>
      <c r="K532" s="35" t="str">
        <f>IF(ISNUMBER(SMALL(Order_Form!$C:$C,1+($C532))),(VLOOKUP(SMALL(Order_Form!$C:$C,1+($C532)),Order_Form!$B:$Q,8,FALSE)),"")</f>
        <v/>
      </c>
      <c r="L532" s="35" t="str">
        <f>IF(ISNUMBER(SMALL(Order_Form!$C:$C,1+($C532))),(VLOOKUP(SMALL(Order_Form!$C:$C,1+($C532)),Order_Form!$B:$Q,9,FALSE)),"")</f>
        <v/>
      </c>
      <c r="M532" s="35" t="str">
        <f>IF(ISNUMBER(SMALL(Order_Form!$C:$C,1+($C532))),(VLOOKUP(SMALL(Order_Form!$C:$C,1+($C532)),Order_Form!$B:$Q,10,FALSE)),"")</f>
        <v/>
      </c>
      <c r="N532" s="35" t="str">
        <f>IF(ISNUMBER(SMALL(Order_Form!$C:$C,1+($C532))),(VLOOKUP(SMALL(Order_Form!$C:$C,1+($C532)),Order_Form!$B:$Q,11,FALSE)),"")</f>
        <v/>
      </c>
      <c r="O532" s="35" t="str">
        <f>IF(ISNUMBER(SMALL(Order_Form!$C:$C,1+($C532))),(VLOOKUP(SMALL(Order_Form!$C:$C,1+($C532)),Order_Form!$B:$Q,12,FALSE)),"")</f>
        <v/>
      </c>
      <c r="P532" s="35" t="str">
        <f>IF(ISNUMBER(SMALL(Order_Form!$C:$C,1+($C532))),(VLOOKUP(SMALL(Order_Form!$C:$C,1+($C532)),Order_Form!$B:$Q,13,FALSE)),"")</f>
        <v/>
      </c>
      <c r="Q532" s="35" t="str">
        <f>IF(ISNUMBER(SMALL(Order_Form!$C:$C,1+($C532))),(VLOOKUP(SMALL(Order_Form!$C:$C,1+($C532)),Order_Form!$B:$Q,14,FALSE)),"")</f>
        <v/>
      </c>
      <c r="R532" s="35" t="str">
        <f>IF(ISNUMBER(SMALL(Order_Form!$C:$C,1+($C532))),(VLOOKUP(SMALL(Order_Form!$C:$C,1+($C532)),Order_Form!$B:$Q,15,FALSE)),"")</f>
        <v/>
      </c>
      <c r="U532" s="14">
        <f t="shared" si="24"/>
        <v>0</v>
      </c>
      <c r="V532" s="14">
        <f t="shared" si="25"/>
        <v>0</v>
      </c>
      <c r="W532" s="14">
        <f t="shared" si="26"/>
        <v>0</v>
      </c>
    </row>
    <row r="533" spans="3:23" ht="22.9" customHeight="1" x14ac:dyDescent="0.2">
      <c r="C533" s="14">
        <v>515</v>
      </c>
      <c r="D533" s="15" t="str">
        <f>IF(ISNUMBER(SMALL(Order_Form!$C:$C,1+($C533))),(VLOOKUP(SMALL(Order_Form!$C:$C,1+($C533)),Order_Form!$B:$Q,3,FALSE)),"")</f>
        <v/>
      </c>
      <c r="E533" s="35" t="str">
        <f>IF(ISNUMBER(SMALL(Order_Form!$C:$C,1+($C533))),(VLOOKUP(SMALL(Order_Form!$C:$C,1+($C533)),Order_Form!$B:$Q,4,FALSE)),"")</f>
        <v/>
      </c>
      <c r="F533" s="35" t="str">
        <f>IF(ISNUMBER(SMALL(Order_Form!$C:$C,1+($C533))),(VLOOKUP(SMALL(Order_Form!$C:$C,1+($C533)),Order_Form!$B:$Q,5,FALSE)),"")</f>
        <v/>
      </c>
      <c r="G533" s="35" t="str">
        <f>IF(ISNUMBER(SMALL(Order_Form!$C:$C,1+($C533))),(VLOOKUP(SMALL(Order_Form!$C:$C,1+($C533)),Order_Form!$B:$Q,6,FALSE)),"")</f>
        <v/>
      </c>
      <c r="H533" s="32" t="str">
        <f>IF(ISNUMBER(SMALL(Order_Form!$C:$C,1+($C533))),(VLOOKUP(SMALL(Order_Form!$C:$C,1+($C533)),Order_Form!$B:$Q,7,FALSE)),"")</f>
        <v/>
      </c>
      <c r="I533" s="15"/>
      <c r="J533" s="15"/>
      <c r="K533" s="35" t="str">
        <f>IF(ISNUMBER(SMALL(Order_Form!$C:$C,1+($C533))),(VLOOKUP(SMALL(Order_Form!$C:$C,1+($C533)),Order_Form!$B:$Q,8,FALSE)),"")</f>
        <v/>
      </c>
      <c r="L533" s="35" t="str">
        <f>IF(ISNUMBER(SMALL(Order_Form!$C:$C,1+($C533))),(VLOOKUP(SMALL(Order_Form!$C:$C,1+($C533)),Order_Form!$B:$Q,9,FALSE)),"")</f>
        <v/>
      </c>
      <c r="M533" s="35" t="str">
        <f>IF(ISNUMBER(SMALL(Order_Form!$C:$C,1+($C533))),(VLOOKUP(SMALL(Order_Form!$C:$C,1+($C533)),Order_Form!$B:$Q,10,FALSE)),"")</f>
        <v/>
      </c>
      <c r="N533" s="35" t="str">
        <f>IF(ISNUMBER(SMALL(Order_Form!$C:$C,1+($C533))),(VLOOKUP(SMALL(Order_Form!$C:$C,1+($C533)),Order_Form!$B:$Q,11,FALSE)),"")</f>
        <v/>
      </c>
      <c r="O533" s="35" t="str">
        <f>IF(ISNUMBER(SMALL(Order_Form!$C:$C,1+($C533))),(VLOOKUP(SMALL(Order_Form!$C:$C,1+($C533)),Order_Form!$B:$Q,12,FALSE)),"")</f>
        <v/>
      </c>
      <c r="P533" s="35" t="str">
        <f>IF(ISNUMBER(SMALL(Order_Form!$C:$C,1+($C533))),(VLOOKUP(SMALL(Order_Form!$C:$C,1+($C533)),Order_Form!$B:$Q,13,FALSE)),"")</f>
        <v/>
      </c>
      <c r="Q533" s="35" t="str">
        <f>IF(ISNUMBER(SMALL(Order_Form!$C:$C,1+($C533))),(VLOOKUP(SMALL(Order_Form!$C:$C,1+($C533)),Order_Form!$B:$Q,14,FALSE)),"")</f>
        <v/>
      </c>
      <c r="R533" s="35" t="str">
        <f>IF(ISNUMBER(SMALL(Order_Form!$C:$C,1+($C533))),(VLOOKUP(SMALL(Order_Form!$C:$C,1+($C533)),Order_Form!$B:$Q,15,FALSE)),"")</f>
        <v/>
      </c>
      <c r="U533" s="14">
        <f t="shared" si="24"/>
        <v>0</v>
      </c>
      <c r="V533" s="14">
        <f t="shared" si="25"/>
        <v>0</v>
      </c>
      <c r="W533" s="14">
        <f t="shared" si="26"/>
        <v>0</v>
      </c>
    </row>
    <row r="534" spans="3:23" ht="22.9" customHeight="1" x14ac:dyDescent="0.2">
      <c r="C534" s="14">
        <v>516</v>
      </c>
      <c r="D534" s="15" t="str">
        <f>IF(ISNUMBER(SMALL(Order_Form!$C:$C,1+($C534))),(VLOOKUP(SMALL(Order_Form!$C:$C,1+($C534)),Order_Form!$B:$Q,3,FALSE)),"")</f>
        <v/>
      </c>
      <c r="E534" s="35" t="str">
        <f>IF(ISNUMBER(SMALL(Order_Form!$C:$C,1+($C534))),(VLOOKUP(SMALL(Order_Form!$C:$C,1+($C534)),Order_Form!$B:$Q,4,FALSE)),"")</f>
        <v/>
      </c>
      <c r="F534" s="35" t="str">
        <f>IF(ISNUMBER(SMALL(Order_Form!$C:$C,1+($C534))),(VLOOKUP(SMALL(Order_Form!$C:$C,1+($C534)),Order_Form!$B:$Q,5,FALSE)),"")</f>
        <v/>
      </c>
      <c r="G534" s="35" t="str">
        <f>IF(ISNUMBER(SMALL(Order_Form!$C:$C,1+($C534))),(VLOOKUP(SMALL(Order_Form!$C:$C,1+($C534)),Order_Form!$B:$Q,6,FALSE)),"")</f>
        <v/>
      </c>
      <c r="H534" s="32" t="str">
        <f>IF(ISNUMBER(SMALL(Order_Form!$C:$C,1+($C534))),(VLOOKUP(SMALL(Order_Form!$C:$C,1+($C534)),Order_Form!$B:$Q,7,FALSE)),"")</f>
        <v/>
      </c>
      <c r="I534" s="15"/>
      <c r="J534" s="15"/>
      <c r="K534" s="35" t="str">
        <f>IF(ISNUMBER(SMALL(Order_Form!$C:$C,1+($C534))),(VLOOKUP(SMALL(Order_Form!$C:$C,1+($C534)),Order_Form!$B:$Q,8,FALSE)),"")</f>
        <v/>
      </c>
      <c r="L534" s="35" t="str">
        <f>IF(ISNUMBER(SMALL(Order_Form!$C:$C,1+($C534))),(VLOOKUP(SMALL(Order_Form!$C:$C,1+($C534)),Order_Form!$B:$Q,9,FALSE)),"")</f>
        <v/>
      </c>
      <c r="M534" s="35" t="str">
        <f>IF(ISNUMBER(SMALL(Order_Form!$C:$C,1+($C534))),(VLOOKUP(SMALL(Order_Form!$C:$C,1+($C534)),Order_Form!$B:$Q,10,FALSE)),"")</f>
        <v/>
      </c>
      <c r="N534" s="35" t="str">
        <f>IF(ISNUMBER(SMALL(Order_Form!$C:$C,1+($C534))),(VLOOKUP(SMALL(Order_Form!$C:$C,1+($C534)),Order_Form!$B:$Q,11,FALSE)),"")</f>
        <v/>
      </c>
      <c r="O534" s="35" t="str">
        <f>IF(ISNUMBER(SMALL(Order_Form!$C:$C,1+($C534))),(VLOOKUP(SMALL(Order_Form!$C:$C,1+($C534)),Order_Form!$B:$Q,12,FALSE)),"")</f>
        <v/>
      </c>
      <c r="P534" s="35" t="str">
        <f>IF(ISNUMBER(SMALL(Order_Form!$C:$C,1+($C534))),(VLOOKUP(SMALL(Order_Form!$C:$C,1+($C534)),Order_Form!$B:$Q,13,FALSE)),"")</f>
        <v/>
      </c>
      <c r="Q534" s="35" t="str">
        <f>IF(ISNUMBER(SMALL(Order_Form!$C:$C,1+($C534))),(VLOOKUP(SMALL(Order_Form!$C:$C,1+($C534)),Order_Form!$B:$Q,14,FALSE)),"")</f>
        <v/>
      </c>
      <c r="R534" s="35" t="str">
        <f>IF(ISNUMBER(SMALL(Order_Form!$C:$C,1+($C534))),(VLOOKUP(SMALL(Order_Form!$C:$C,1+($C534)),Order_Form!$B:$Q,15,FALSE)),"")</f>
        <v/>
      </c>
      <c r="U534" s="14">
        <f t="shared" si="24"/>
        <v>0</v>
      </c>
      <c r="V534" s="14">
        <f t="shared" si="25"/>
        <v>0</v>
      </c>
      <c r="W534" s="14">
        <f t="shared" si="26"/>
        <v>0</v>
      </c>
    </row>
    <row r="535" spans="3:23" ht="22.9" customHeight="1" x14ac:dyDescent="0.2">
      <c r="C535" s="14">
        <v>517</v>
      </c>
      <c r="D535" s="15" t="str">
        <f>IF(ISNUMBER(SMALL(Order_Form!$C:$C,1+($C535))),(VLOOKUP(SMALL(Order_Form!$C:$C,1+($C535)),Order_Form!$B:$Q,3,FALSE)),"")</f>
        <v/>
      </c>
      <c r="E535" s="35" t="str">
        <f>IF(ISNUMBER(SMALL(Order_Form!$C:$C,1+($C535))),(VLOOKUP(SMALL(Order_Form!$C:$C,1+($C535)),Order_Form!$B:$Q,4,FALSE)),"")</f>
        <v/>
      </c>
      <c r="F535" s="35" t="str">
        <f>IF(ISNUMBER(SMALL(Order_Form!$C:$C,1+($C535))),(VLOOKUP(SMALL(Order_Form!$C:$C,1+($C535)),Order_Form!$B:$Q,5,FALSE)),"")</f>
        <v/>
      </c>
      <c r="G535" s="35" t="str">
        <f>IF(ISNUMBER(SMALL(Order_Form!$C:$C,1+($C535))),(VLOOKUP(SMALL(Order_Form!$C:$C,1+($C535)),Order_Form!$B:$Q,6,FALSE)),"")</f>
        <v/>
      </c>
      <c r="H535" s="32" t="str">
        <f>IF(ISNUMBER(SMALL(Order_Form!$C:$C,1+($C535))),(VLOOKUP(SMALL(Order_Form!$C:$C,1+($C535)),Order_Form!$B:$Q,7,FALSE)),"")</f>
        <v/>
      </c>
      <c r="I535" s="15"/>
      <c r="J535" s="15"/>
      <c r="K535" s="35" t="str">
        <f>IF(ISNUMBER(SMALL(Order_Form!$C:$C,1+($C535))),(VLOOKUP(SMALL(Order_Form!$C:$C,1+($C535)),Order_Form!$B:$Q,8,FALSE)),"")</f>
        <v/>
      </c>
      <c r="L535" s="35" t="str">
        <f>IF(ISNUMBER(SMALL(Order_Form!$C:$C,1+($C535))),(VLOOKUP(SMALL(Order_Form!$C:$C,1+($C535)),Order_Form!$B:$Q,9,FALSE)),"")</f>
        <v/>
      </c>
      <c r="M535" s="35" t="str">
        <f>IF(ISNUMBER(SMALL(Order_Form!$C:$C,1+($C535))),(VLOOKUP(SMALL(Order_Form!$C:$C,1+($C535)),Order_Form!$B:$Q,10,FALSE)),"")</f>
        <v/>
      </c>
      <c r="N535" s="35" t="str">
        <f>IF(ISNUMBER(SMALL(Order_Form!$C:$C,1+($C535))),(VLOOKUP(SMALL(Order_Form!$C:$C,1+($C535)),Order_Form!$B:$Q,11,FALSE)),"")</f>
        <v/>
      </c>
      <c r="O535" s="35" t="str">
        <f>IF(ISNUMBER(SMALL(Order_Form!$C:$C,1+($C535))),(VLOOKUP(SMALL(Order_Form!$C:$C,1+($C535)),Order_Form!$B:$Q,12,FALSE)),"")</f>
        <v/>
      </c>
      <c r="P535" s="35" t="str">
        <f>IF(ISNUMBER(SMALL(Order_Form!$C:$C,1+($C535))),(VLOOKUP(SMALL(Order_Form!$C:$C,1+($C535)),Order_Form!$B:$Q,13,FALSE)),"")</f>
        <v/>
      </c>
      <c r="Q535" s="35" t="str">
        <f>IF(ISNUMBER(SMALL(Order_Form!$C:$C,1+($C535))),(VLOOKUP(SMALL(Order_Form!$C:$C,1+($C535)),Order_Form!$B:$Q,14,FALSE)),"")</f>
        <v/>
      </c>
      <c r="R535" s="35" t="str">
        <f>IF(ISNUMBER(SMALL(Order_Form!$C:$C,1+($C535))),(VLOOKUP(SMALL(Order_Form!$C:$C,1+($C535)),Order_Form!$B:$Q,15,FALSE)),"")</f>
        <v/>
      </c>
      <c r="U535" s="14">
        <f t="shared" si="24"/>
        <v>0</v>
      </c>
      <c r="V535" s="14">
        <f t="shared" si="25"/>
        <v>0</v>
      </c>
      <c r="W535" s="14">
        <f t="shared" si="26"/>
        <v>0</v>
      </c>
    </row>
    <row r="536" spans="3:23" ht="22.9" customHeight="1" x14ac:dyDescent="0.2">
      <c r="C536" s="14">
        <v>518</v>
      </c>
      <c r="D536" s="15" t="str">
        <f>IF(ISNUMBER(SMALL(Order_Form!$C:$C,1+($C536))),(VLOOKUP(SMALL(Order_Form!$C:$C,1+($C536)),Order_Form!$B:$Q,3,FALSE)),"")</f>
        <v/>
      </c>
      <c r="E536" s="35" t="str">
        <f>IF(ISNUMBER(SMALL(Order_Form!$C:$C,1+($C536))),(VLOOKUP(SMALL(Order_Form!$C:$C,1+($C536)),Order_Form!$B:$Q,4,FALSE)),"")</f>
        <v/>
      </c>
      <c r="F536" s="35" t="str">
        <f>IF(ISNUMBER(SMALL(Order_Form!$C:$C,1+($C536))),(VLOOKUP(SMALL(Order_Form!$C:$C,1+($C536)),Order_Form!$B:$Q,5,FALSE)),"")</f>
        <v/>
      </c>
      <c r="G536" s="35" t="str">
        <f>IF(ISNUMBER(SMALL(Order_Form!$C:$C,1+($C536))),(VLOOKUP(SMALL(Order_Form!$C:$C,1+($C536)),Order_Form!$B:$Q,6,FALSE)),"")</f>
        <v/>
      </c>
      <c r="H536" s="32" t="str">
        <f>IF(ISNUMBER(SMALL(Order_Form!$C:$C,1+($C536))),(VLOOKUP(SMALL(Order_Form!$C:$C,1+($C536)),Order_Form!$B:$Q,7,FALSE)),"")</f>
        <v/>
      </c>
      <c r="I536" s="15"/>
      <c r="J536" s="15"/>
      <c r="K536" s="35" t="str">
        <f>IF(ISNUMBER(SMALL(Order_Form!$C:$C,1+($C536))),(VLOOKUP(SMALL(Order_Form!$C:$C,1+($C536)),Order_Form!$B:$Q,8,FALSE)),"")</f>
        <v/>
      </c>
      <c r="L536" s="35" t="str">
        <f>IF(ISNUMBER(SMALL(Order_Form!$C:$C,1+($C536))),(VLOOKUP(SMALL(Order_Form!$C:$C,1+($C536)),Order_Form!$B:$Q,9,FALSE)),"")</f>
        <v/>
      </c>
      <c r="M536" s="35" t="str">
        <f>IF(ISNUMBER(SMALL(Order_Form!$C:$C,1+($C536))),(VLOOKUP(SMALL(Order_Form!$C:$C,1+($C536)),Order_Form!$B:$Q,10,FALSE)),"")</f>
        <v/>
      </c>
      <c r="N536" s="35" t="str">
        <f>IF(ISNUMBER(SMALL(Order_Form!$C:$C,1+($C536))),(VLOOKUP(SMALL(Order_Form!$C:$C,1+($C536)),Order_Form!$B:$Q,11,FALSE)),"")</f>
        <v/>
      </c>
      <c r="O536" s="35" t="str">
        <f>IF(ISNUMBER(SMALL(Order_Form!$C:$C,1+($C536))),(VLOOKUP(SMALL(Order_Form!$C:$C,1+($C536)),Order_Form!$B:$Q,12,FALSE)),"")</f>
        <v/>
      </c>
      <c r="P536" s="35" t="str">
        <f>IF(ISNUMBER(SMALL(Order_Form!$C:$C,1+($C536))),(VLOOKUP(SMALL(Order_Form!$C:$C,1+($C536)),Order_Form!$B:$Q,13,FALSE)),"")</f>
        <v/>
      </c>
      <c r="Q536" s="35" t="str">
        <f>IF(ISNUMBER(SMALL(Order_Form!$C:$C,1+($C536))),(VLOOKUP(SMALL(Order_Form!$C:$C,1+($C536)),Order_Form!$B:$Q,14,FALSE)),"")</f>
        <v/>
      </c>
      <c r="R536" s="35" t="str">
        <f>IF(ISNUMBER(SMALL(Order_Form!$C:$C,1+($C536))),(VLOOKUP(SMALL(Order_Form!$C:$C,1+($C536)),Order_Form!$B:$Q,15,FALSE)),"")</f>
        <v/>
      </c>
      <c r="U536" s="14">
        <f t="shared" si="24"/>
        <v>0</v>
      </c>
      <c r="V536" s="14">
        <f t="shared" si="25"/>
        <v>0</v>
      </c>
      <c r="W536" s="14">
        <f t="shared" si="26"/>
        <v>0</v>
      </c>
    </row>
    <row r="537" spans="3:23" ht="22.9" customHeight="1" x14ac:dyDescent="0.2">
      <c r="C537" s="14">
        <v>519</v>
      </c>
      <c r="D537" s="15" t="str">
        <f>IF(ISNUMBER(SMALL(Order_Form!$C:$C,1+($C537))),(VLOOKUP(SMALL(Order_Form!$C:$C,1+($C537)),Order_Form!$B:$Q,3,FALSE)),"")</f>
        <v/>
      </c>
      <c r="E537" s="35" t="str">
        <f>IF(ISNUMBER(SMALL(Order_Form!$C:$C,1+($C537))),(VLOOKUP(SMALL(Order_Form!$C:$C,1+($C537)),Order_Form!$B:$Q,4,FALSE)),"")</f>
        <v/>
      </c>
      <c r="F537" s="35" t="str">
        <f>IF(ISNUMBER(SMALL(Order_Form!$C:$C,1+($C537))),(VLOOKUP(SMALL(Order_Form!$C:$C,1+($C537)),Order_Form!$B:$Q,5,FALSE)),"")</f>
        <v/>
      </c>
      <c r="G537" s="35" t="str">
        <f>IF(ISNUMBER(SMALL(Order_Form!$C:$C,1+($C537))),(VLOOKUP(SMALL(Order_Form!$C:$C,1+($C537)),Order_Form!$B:$Q,6,FALSE)),"")</f>
        <v/>
      </c>
      <c r="H537" s="32" t="str">
        <f>IF(ISNUMBER(SMALL(Order_Form!$C:$C,1+($C537))),(VLOOKUP(SMALL(Order_Form!$C:$C,1+($C537)),Order_Form!$B:$Q,7,FALSE)),"")</f>
        <v/>
      </c>
      <c r="I537" s="15"/>
      <c r="J537" s="15"/>
      <c r="K537" s="35" t="str">
        <f>IF(ISNUMBER(SMALL(Order_Form!$C:$C,1+($C537))),(VLOOKUP(SMALL(Order_Form!$C:$C,1+($C537)),Order_Form!$B:$Q,8,FALSE)),"")</f>
        <v/>
      </c>
      <c r="L537" s="35" t="str">
        <f>IF(ISNUMBER(SMALL(Order_Form!$C:$C,1+($C537))),(VLOOKUP(SMALL(Order_Form!$C:$C,1+($C537)),Order_Form!$B:$Q,9,FALSE)),"")</f>
        <v/>
      </c>
      <c r="M537" s="35" t="str">
        <f>IF(ISNUMBER(SMALL(Order_Form!$C:$C,1+($C537))),(VLOOKUP(SMALL(Order_Form!$C:$C,1+($C537)),Order_Form!$B:$Q,10,FALSE)),"")</f>
        <v/>
      </c>
      <c r="N537" s="35" t="str">
        <f>IF(ISNUMBER(SMALL(Order_Form!$C:$C,1+($C537))),(VLOOKUP(SMALL(Order_Form!$C:$C,1+($C537)),Order_Form!$B:$Q,11,FALSE)),"")</f>
        <v/>
      </c>
      <c r="O537" s="35" t="str">
        <f>IF(ISNUMBER(SMALL(Order_Form!$C:$C,1+($C537))),(VLOOKUP(SMALL(Order_Form!$C:$C,1+($C537)),Order_Form!$B:$Q,12,FALSE)),"")</f>
        <v/>
      </c>
      <c r="P537" s="35" t="str">
        <f>IF(ISNUMBER(SMALL(Order_Form!$C:$C,1+($C537))),(VLOOKUP(SMALL(Order_Form!$C:$C,1+($C537)),Order_Form!$B:$Q,13,FALSE)),"")</f>
        <v/>
      </c>
      <c r="Q537" s="35" t="str">
        <f>IF(ISNUMBER(SMALL(Order_Form!$C:$C,1+($C537))),(VLOOKUP(SMALL(Order_Form!$C:$C,1+($C537)),Order_Form!$B:$Q,14,FALSE)),"")</f>
        <v/>
      </c>
      <c r="R537" s="35" t="str">
        <f>IF(ISNUMBER(SMALL(Order_Form!$C:$C,1+($C537))),(VLOOKUP(SMALL(Order_Form!$C:$C,1+($C537)),Order_Form!$B:$Q,15,FALSE)),"")</f>
        <v/>
      </c>
      <c r="U537" s="14">
        <f t="shared" si="24"/>
        <v>0</v>
      </c>
      <c r="V537" s="14">
        <f t="shared" si="25"/>
        <v>0</v>
      </c>
      <c r="W537" s="14">
        <f t="shared" si="26"/>
        <v>0</v>
      </c>
    </row>
    <row r="538" spans="3:23" ht="22.9" customHeight="1" x14ac:dyDescent="0.2">
      <c r="C538" s="14">
        <v>520</v>
      </c>
      <c r="D538" s="15" t="str">
        <f>IF(ISNUMBER(SMALL(Order_Form!$C:$C,1+($C538))),(VLOOKUP(SMALL(Order_Form!$C:$C,1+($C538)),Order_Form!$B:$Q,3,FALSE)),"")</f>
        <v/>
      </c>
      <c r="E538" s="35" t="str">
        <f>IF(ISNUMBER(SMALL(Order_Form!$C:$C,1+($C538))),(VLOOKUP(SMALL(Order_Form!$C:$C,1+($C538)),Order_Form!$B:$Q,4,FALSE)),"")</f>
        <v/>
      </c>
      <c r="F538" s="35" t="str">
        <f>IF(ISNUMBER(SMALL(Order_Form!$C:$C,1+($C538))),(VLOOKUP(SMALL(Order_Form!$C:$C,1+($C538)),Order_Form!$B:$Q,5,FALSE)),"")</f>
        <v/>
      </c>
      <c r="G538" s="35" t="str">
        <f>IF(ISNUMBER(SMALL(Order_Form!$C:$C,1+($C538))),(VLOOKUP(SMALL(Order_Form!$C:$C,1+($C538)),Order_Form!$B:$Q,6,FALSE)),"")</f>
        <v/>
      </c>
      <c r="H538" s="32" t="str">
        <f>IF(ISNUMBER(SMALL(Order_Form!$C:$C,1+($C538))),(VLOOKUP(SMALL(Order_Form!$C:$C,1+($C538)),Order_Form!$B:$Q,7,FALSE)),"")</f>
        <v/>
      </c>
      <c r="I538" s="15"/>
      <c r="J538" s="15"/>
      <c r="K538" s="35" t="str">
        <f>IF(ISNUMBER(SMALL(Order_Form!$C:$C,1+($C538))),(VLOOKUP(SMALL(Order_Form!$C:$C,1+($C538)),Order_Form!$B:$Q,8,FALSE)),"")</f>
        <v/>
      </c>
      <c r="L538" s="35" t="str">
        <f>IF(ISNUMBER(SMALL(Order_Form!$C:$C,1+($C538))),(VLOOKUP(SMALL(Order_Form!$C:$C,1+($C538)),Order_Form!$B:$Q,9,FALSE)),"")</f>
        <v/>
      </c>
      <c r="M538" s="35" t="str">
        <f>IF(ISNUMBER(SMALL(Order_Form!$C:$C,1+($C538))),(VLOOKUP(SMALL(Order_Form!$C:$C,1+($C538)),Order_Form!$B:$Q,10,FALSE)),"")</f>
        <v/>
      </c>
      <c r="N538" s="35" t="str">
        <f>IF(ISNUMBER(SMALL(Order_Form!$C:$C,1+($C538))),(VLOOKUP(SMALL(Order_Form!$C:$C,1+($C538)),Order_Form!$B:$Q,11,FALSE)),"")</f>
        <v/>
      </c>
      <c r="O538" s="35" t="str">
        <f>IF(ISNUMBER(SMALL(Order_Form!$C:$C,1+($C538))),(VLOOKUP(SMALL(Order_Form!$C:$C,1+($C538)),Order_Form!$B:$Q,12,FALSE)),"")</f>
        <v/>
      </c>
      <c r="P538" s="35" t="str">
        <f>IF(ISNUMBER(SMALL(Order_Form!$C:$C,1+($C538))),(VLOOKUP(SMALL(Order_Form!$C:$C,1+($C538)),Order_Form!$B:$Q,13,FALSE)),"")</f>
        <v/>
      </c>
      <c r="Q538" s="35" t="str">
        <f>IF(ISNUMBER(SMALL(Order_Form!$C:$C,1+($C538))),(VLOOKUP(SMALL(Order_Form!$C:$C,1+($C538)),Order_Form!$B:$Q,14,FALSE)),"")</f>
        <v/>
      </c>
      <c r="R538" s="35" t="str">
        <f>IF(ISNUMBER(SMALL(Order_Form!$C:$C,1+($C538))),(VLOOKUP(SMALL(Order_Form!$C:$C,1+($C538)),Order_Form!$B:$Q,15,FALSE)),"")</f>
        <v/>
      </c>
      <c r="U538" s="14">
        <f t="shared" si="24"/>
        <v>0</v>
      </c>
      <c r="V538" s="14">
        <f t="shared" si="25"/>
        <v>0</v>
      </c>
      <c r="W538" s="14">
        <f t="shared" si="26"/>
        <v>0</v>
      </c>
    </row>
    <row r="539" spans="3:23" ht="22.9" customHeight="1" x14ac:dyDescent="0.2">
      <c r="C539" s="14">
        <v>521</v>
      </c>
      <c r="D539" s="15" t="str">
        <f>IF(ISNUMBER(SMALL(Order_Form!$C:$C,1+($C539))),(VLOOKUP(SMALL(Order_Form!$C:$C,1+($C539)),Order_Form!$B:$Q,3,FALSE)),"")</f>
        <v/>
      </c>
      <c r="E539" s="35" t="str">
        <f>IF(ISNUMBER(SMALL(Order_Form!$C:$C,1+($C539))),(VLOOKUP(SMALL(Order_Form!$C:$C,1+($C539)),Order_Form!$B:$Q,4,FALSE)),"")</f>
        <v/>
      </c>
      <c r="F539" s="35" t="str">
        <f>IF(ISNUMBER(SMALL(Order_Form!$C:$C,1+($C539))),(VLOOKUP(SMALL(Order_Form!$C:$C,1+($C539)),Order_Form!$B:$Q,5,FALSE)),"")</f>
        <v/>
      </c>
      <c r="G539" s="35" t="str">
        <f>IF(ISNUMBER(SMALL(Order_Form!$C:$C,1+($C539))),(VLOOKUP(SMALL(Order_Form!$C:$C,1+($C539)),Order_Form!$B:$Q,6,FALSE)),"")</f>
        <v/>
      </c>
      <c r="H539" s="32" t="str">
        <f>IF(ISNUMBER(SMALL(Order_Form!$C:$C,1+($C539))),(VLOOKUP(SMALL(Order_Form!$C:$C,1+($C539)),Order_Form!$B:$Q,7,FALSE)),"")</f>
        <v/>
      </c>
      <c r="I539" s="15"/>
      <c r="J539" s="15"/>
      <c r="K539" s="35" t="str">
        <f>IF(ISNUMBER(SMALL(Order_Form!$C:$C,1+($C539))),(VLOOKUP(SMALL(Order_Form!$C:$C,1+($C539)),Order_Form!$B:$Q,8,FALSE)),"")</f>
        <v/>
      </c>
      <c r="L539" s="35" t="str">
        <f>IF(ISNUMBER(SMALL(Order_Form!$C:$C,1+($C539))),(VLOOKUP(SMALL(Order_Form!$C:$C,1+($C539)),Order_Form!$B:$Q,9,FALSE)),"")</f>
        <v/>
      </c>
      <c r="M539" s="35" t="str">
        <f>IF(ISNUMBER(SMALL(Order_Form!$C:$C,1+($C539))),(VLOOKUP(SMALL(Order_Form!$C:$C,1+($C539)),Order_Form!$B:$Q,10,FALSE)),"")</f>
        <v/>
      </c>
      <c r="N539" s="35" t="str">
        <f>IF(ISNUMBER(SMALL(Order_Form!$C:$C,1+($C539))),(VLOOKUP(SMALL(Order_Form!$C:$C,1+($C539)),Order_Form!$B:$Q,11,FALSE)),"")</f>
        <v/>
      </c>
      <c r="O539" s="35" t="str">
        <f>IF(ISNUMBER(SMALL(Order_Form!$C:$C,1+($C539))),(VLOOKUP(SMALL(Order_Form!$C:$C,1+($C539)),Order_Form!$B:$Q,12,FALSE)),"")</f>
        <v/>
      </c>
      <c r="P539" s="35" t="str">
        <f>IF(ISNUMBER(SMALL(Order_Form!$C:$C,1+($C539))),(VLOOKUP(SMALL(Order_Form!$C:$C,1+($C539)),Order_Form!$B:$Q,13,FALSE)),"")</f>
        <v/>
      </c>
      <c r="Q539" s="35" t="str">
        <f>IF(ISNUMBER(SMALL(Order_Form!$C:$C,1+($C539))),(VLOOKUP(SMALL(Order_Form!$C:$C,1+($C539)),Order_Form!$B:$Q,14,FALSE)),"")</f>
        <v/>
      </c>
      <c r="R539" s="35" t="str">
        <f>IF(ISNUMBER(SMALL(Order_Form!$C:$C,1+($C539))),(VLOOKUP(SMALL(Order_Form!$C:$C,1+($C539)),Order_Form!$B:$Q,15,FALSE)),"")</f>
        <v/>
      </c>
      <c r="U539" s="14">
        <f t="shared" si="24"/>
        <v>0</v>
      </c>
      <c r="V539" s="14">
        <f t="shared" si="25"/>
        <v>0</v>
      </c>
      <c r="W539" s="14">
        <f t="shared" si="26"/>
        <v>0</v>
      </c>
    </row>
    <row r="540" spans="3:23" ht="22.9" customHeight="1" x14ac:dyDescent="0.2">
      <c r="C540" s="14">
        <v>522</v>
      </c>
      <c r="D540" s="15" t="str">
        <f>IF(ISNUMBER(SMALL(Order_Form!$C:$C,1+($C540))),(VLOOKUP(SMALL(Order_Form!$C:$C,1+($C540)),Order_Form!$B:$Q,3,FALSE)),"")</f>
        <v/>
      </c>
      <c r="E540" s="35" t="str">
        <f>IF(ISNUMBER(SMALL(Order_Form!$C:$C,1+($C540))),(VLOOKUP(SMALL(Order_Form!$C:$C,1+($C540)),Order_Form!$B:$Q,4,FALSE)),"")</f>
        <v/>
      </c>
      <c r="F540" s="35" t="str">
        <f>IF(ISNUMBER(SMALL(Order_Form!$C:$C,1+($C540))),(VLOOKUP(SMALL(Order_Form!$C:$C,1+($C540)),Order_Form!$B:$Q,5,FALSE)),"")</f>
        <v/>
      </c>
      <c r="G540" s="35" t="str">
        <f>IF(ISNUMBER(SMALL(Order_Form!$C:$C,1+($C540))),(VLOOKUP(SMALL(Order_Form!$C:$C,1+($C540)),Order_Form!$B:$Q,6,FALSE)),"")</f>
        <v/>
      </c>
      <c r="H540" s="32" t="str">
        <f>IF(ISNUMBER(SMALL(Order_Form!$C:$C,1+($C540))),(VLOOKUP(SMALL(Order_Form!$C:$C,1+($C540)),Order_Form!$B:$Q,7,FALSE)),"")</f>
        <v/>
      </c>
      <c r="I540" s="15"/>
      <c r="J540" s="15"/>
      <c r="K540" s="35" t="str">
        <f>IF(ISNUMBER(SMALL(Order_Form!$C:$C,1+($C540))),(VLOOKUP(SMALL(Order_Form!$C:$C,1+($C540)),Order_Form!$B:$Q,8,FALSE)),"")</f>
        <v/>
      </c>
      <c r="L540" s="35" t="str">
        <f>IF(ISNUMBER(SMALL(Order_Form!$C:$C,1+($C540))),(VLOOKUP(SMALL(Order_Form!$C:$C,1+($C540)),Order_Form!$B:$Q,9,FALSE)),"")</f>
        <v/>
      </c>
      <c r="M540" s="35" t="str">
        <f>IF(ISNUMBER(SMALL(Order_Form!$C:$C,1+($C540))),(VLOOKUP(SMALL(Order_Form!$C:$C,1+($C540)),Order_Form!$B:$Q,10,FALSE)),"")</f>
        <v/>
      </c>
      <c r="N540" s="35" t="str">
        <f>IF(ISNUMBER(SMALL(Order_Form!$C:$C,1+($C540))),(VLOOKUP(SMALL(Order_Form!$C:$C,1+($C540)),Order_Form!$B:$Q,11,FALSE)),"")</f>
        <v/>
      </c>
      <c r="O540" s="35" t="str">
        <f>IF(ISNUMBER(SMALL(Order_Form!$C:$C,1+($C540))),(VLOOKUP(SMALL(Order_Form!$C:$C,1+($C540)),Order_Form!$B:$Q,12,FALSE)),"")</f>
        <v/>
      </c>
      <c r="P540" s="35" t="str">
        <f>IF(ISNUMBER(SMALL(Order_Form!$C:$C,1+($C540))),(VLOOKUP(SMALL(Order_Form!$C:$C,1+($C540)),Order_Form!$B:$Q,13,FALSE)),"")</f>
        <v/>
      </c>
      <c r="Q540" s="35" t="str">
        <f>IF(ISNUMBER(SMALL(Order_Form!$C:$C,1+($C540))),(VLOOKUP(SMALL(Order_Form!$C:$C,1+($C540)),Order_Form!$B:$Q,14,FALSE)),"")</f>
        <v/>
      </c>
      <c r="R540" s="35" t="str">
        <f>IF(ISNUMBER(SMALL(Order_Form!$C:$C,1+($C540))),(VLOOKUP(SMALL(Order_Form!$C:$C,1+($C540)),Order_Form!$B:$Q,15,FALSE)),"")</f>
        <v/>
      </c>
      <c r="U540" s="14">
        <f t="shared" si="24"/>
        <v>0</v>
      </c>
      <c r="V540" s="14">
        <f t="shared" si="25"/>
        <v>0</v>
      </c>
      <c r="W540" s="14">
        <f t="shared" si="26"/>
        <v>0</v>
      </c>
    </row>
    <row r="541" spans="3:23" ht="22.9" customHeight="1" x14ac:dyDescent="0.2">
      <c r="C541" s="14">
        <v>523</v>
      </c>
      <c r="D541" s="15" t="str">
        <f>IF(ISNUMBER(SMALL(Order_Form!$C:$C,1+($C541))),(VLOOKUP(SMALL(Order_Form!$C:$C,1+($C541)),Order_Form!$B:$Q,3,FALSE)),"")</f>
        <v/>
      </c>
      <c r="E541" s="35" t="str">
        <f>IF(ISNUMBER(SMALL(Order_Form!$C:$C,1+($C541))),(VLOOKUP(SMALL(Order_Form!$C:$C,1+($C541)),Order_Form!$B:$Q,4,FALSE)),"")</f>
        <v/>
      </c>
      <c r="F541" s="35" t="str">
        <f>IF(ISNUMBER(SMALL(Order_Form!$C:$C,1+($C541))),(VLOOKUP(SMALL(Order_Form!$C:$C,1+($C541)),Order_Form!$B:$Q,5,FALSE)),"")</f>
        <v/>
      </c>
      <c r="G541" s="35" t="str">
        <f>IF(ISNUMBER(SMALL(Order_Form!$C:$C,1+($C541))),(VLOOKUP(SMALL(Order_Form!$C:$C,1+($C541)),Order_Form!$B:$Q,6,FALSE)),"")</f>
        <v/>
      </c>
      <c r="H541" s="32" t="str">
        <f>IF(ISNUMBER(SMALL(Order_Form!$C:$C,1+($C541))),(VLOOKUP(SMALL(Order_Form!$C:$C,1+($C541)),Order_Form!$B:$Q,7,FALSE)),"")</f>
        <v/>
      </c>
      <c r="I541" s="15"/>
      <c r="J541" s="15"/>
      <c r="K541" s="35" t="str">
        <f>IF(ISNUMBER(SMALL(Order_Form!$C:$C,1+($C541))),(VLOOKUP(SMALL(Order_Form!$C:$C,1+($C541)),Order_Form!$B:$Q,8,FALSE)),"")</f>
        <v/>
      </c>
      <c r="L541" s="35" t="str">
        <f>IF(ISNUMBER(SMALL(Order_Form!$C:$C,1+($C541))),(VLOOKUP(SMALL(Order_Form!$C:$C,1+($C541)),Order_Form!$B:$Q,9,FALSE)),"")</f>
        <v/>
      </c>
      <c r="M541" s="35" t="str">
        <f>IF(ISNUMBER(SMALL(Order_Form!$C:$C,1+($C541))),(VLOOKUP(SMALL(Order_Form!$C:$C,1+($C541)),Order_Form!$B:$Q,10,FALSE)),"")</f>
        <v/>
      </c>
      <c r="N541" s="35" t="str">
        <f>IF(ISNUMBER(SMALL(Order_Form!$C:$C,1+($C541))),(VLOOKUP(SMALL(Order_Form!$C:$C,1+($C541)),Order_Form!$B:$Q,11,FALSE)),"")</f>
        <v/>
      </c>
      <c r="O541" s="35" t="str">
        <f>IF(ISNUMBER(SMALL(Order_Form!$C:$C,1+($C541))),(VLOOKUP(SMALL(Order_Form!$C:$C,1+($C541)),Order_Form!$B:$Q,12,FALSE)),"")</f>
        <v/>
      </c>
      <c r="P541" s="35" t="str">
        <f>IF(ISNUMBER(SMALL(Order_Form!$C:$C,1+($C541))),(VLOOKUP(SMALL(Order_Form!$C:$C,1+($C541)),Order_Form!$B:$Q,13,FALSE)),"")</f>
        <v/>
      </c>
      <c r="Q541" s="35" t="str">
        <f>IF(ISNUMBER(SMALL(Order_Form!$C:$C,1+($C541))),(VLOOKUP(SMALL(Order_Form!$C:$C,1+($C541)),Order_Form!$B:$Q,14,FALSE)),"")</f>
        <v/>
      </c>
      <c r="R541" s="35" t="str">
        <f>IF(ISNUMBER(SMALL(Order_Form!$C:$C,1+($C541))),(VLOOKUP(SMALL(Order_Form!$C:$C,1+($C541)),Order_Form!$B:$Q,15,FALSE)),"")</f>
        <v/>
      </c>
      <c r="U541" s="14">
        <f t="shared" si="24"/>
        <v>0</v>
      </c>
      <c r="V541" s="14">
        <f t="shared" si="25"/>
        <v>0</v>
      </c>
      <c r="W541" s="14">
        <f t="shared" si="26"/>
        <v>0</v>
      </c>
    </row>
    <row r="542" spans="3:23" ht="22.9" customHeight="1" x14ac:dyDescent="0.2">
      <c r="C542" s="14">
        <v>524</v>
      </c>
      <c r="D542" s="15" t="str">
        <f>IF(ISNUMBER(SMALL(Order_Form!$C:$C,1+($C542))),(VLOOKUP(SMALL(Order_Form!$C:$C,1+($C542)),Order_Form!$B:$Q,3,FALSE)),"")</f>
        <v/>
      </c>
      <c r="E542" s="35" t="str">
        <f>IF(ISNUMBER(SMALL(Order_Form!$C:$C,1+($C542))),(VLOOKUP(SMALL(Order_Form!$C:$C,1+($C542)),Order_Form!$B:$Q,4,FALSE)),"")</f>
        <v/>
      </c>
      <c r="F542" s="35" t="str">
        <f>IF(ISNUMBER(SMALL(Order_Form!$C:$C,1+($C542))),(VLOOKUP(SMALL(Order_Form!$C:$C,1+($C542)),Order_Form!$B:$Q,5,FALSE)),"")</f>
        <v/>
      </c>
      <c r="G542" s="35" t="str">
        <f>IF(ISNUMBER(SMALL(Order_Form!$C:$C,1+($C542))),(VLOOKUP(SMALL(Order_Form!$C:$C,1+($C542)),Order_Form!$B:$Q,6,FALSE)),"")</f>
        <v/>
      </c>
      <c r="H542" s="32" t="str">
        <f>IF(ISNUMBER(SMALL(Order_Form!$C:$C,1+($C542))),(VLOOKUP(SMALL(Order_Form!$C:$C,1+($C542)),Order_Form!$B:$Q,7,FALSE)),"")</f>
        <v/>
      </c>
      <c r="I542" s="15"/>
      <c r="J542" s="15"/>
      <c r="K542" s="35" t="str">
        <f>IF(ISNUMBER(SMALL(Order_Form!$C:$C,1+($C542))),(VLOOKUP(SMALL(Order_Form!$C:$C,1+($C542)),Order_Form!$B:$Q,8,FALSE)),"")</f>
        <v/>
      </c>
      <c r="L542" s="35" t="str">
        <f>IF(ISNUMBER(SMALL(Order_Form!$C:$C,1+($C542))),(VLOOKUP(SMALL(Order_Form!$C:$C,1+($C542)),Order_Form!$B:$Q,9,FALSE)),"")</f>
        <v/>
      </c>
      <c r="M542" s="35" t="str">
        <f>IF(ISNUMBER(SMALL(Order_Form!$C:$C,1+($C542))),(VLOOKUP(SMALL(Order_Form!$C:$C,1+($C542)),Order_Form!$B:$Q,10,FALSE)),"")</f>
        <v/>
      </c>
      <c r="N542" s="35" t="str">
        <f>IF(ISNUMBER(SMALL(Order_Form!$C:$C,1+($C542))),(VLOOKUP(SMALL(Order_Form!$C:$C,1+($C542)),Order_Form!$B:$Q,11,FALSE)),"")</f>
        <v/>
      </c>
      <c r="O542" s="35" t="str">
        <f>IF(ISNUMBER(SMALL(Order_Form!$C:$C,1+($C542))),(VLOOKUP(SMALL(Order_Form!$C:$C,1+($C542)),Order_Form!$B:$Q,12,FALSE)),"")</f>
        <v/>
      </c>
      <c r="P542" s="35" t="str">
        <f>IF(ISNUMBER(SMALL(Order_Form!$C:$C,1+($C542))),(VLOOKUP(SMALL(Order_Form!$C:$C,1+($C542)),Order_Form!$B:$Q,13,FALSE)),"")</f>
        <v/>
      </c>
      <c r="Q542" s="35" t="str">
        <f>IF(ISNUMBER(SMALL(Order_Form!$C:$C,1+($C542))),(VLOOKUP(SMALL(Order_Form!$C:$C,1+($C542)),Order_Form!$B:$Q,14,FALSE)),"")</f>
        <v/>
      </c>
      <c r="R542" s="35" t="str">
        <f>IF(ISNUMBER(SMALL(Order_Form!$C:$C,1+($C542))),(VLOOKUP(SMALL(Order_Form!$C:$C,1+($C542)),Order_Form!$B:$Q,15,FALSE)),"")</f>
        <v/>
      </c>
      <c r="U542" s="14">
        <f t="shared" si="24"/>
        <v>0</v>
      </c>
      <c r="V542" s="14">
        <f t="shared" si="25"/>
        <v>0</v>
      </c>
      <c r="W542" s="14">
        <f t="shared" si="26"/>
        <v>0</v>
      </c>
    </row>
    <row r="543" spans="3:23" ht="22.9" customHeight="1" x14ac:dyDescent="0.2">
      <c r="C543" s="14">
        <v>525</v>
      </c>
      <c r="D543" s="15" t="str">
        <f>IF(ISNUMBER(SMALL(Order_Form!$C:$C,1+($C543))),(VLOOKUP(SMALL(Order_Form!$C:$C,1+($C543)),Order_Form!$B:$Q,3,FALSE)),"")</f>
        <v/>
      </c>
      <c r="E543" s="35" t="str">
        <f>IF(ISNUMBER(SMALL(Order_Form!$C:$C,1+($C543))),(VLOOKUP(SMALL(Order_Form!$C:$C,1+($C543)),Order_Form!$B:$Q,4,FALSE)),"")</f>
        <v/>
      </c>
      <c r="F543" s="35" t="str">
        <f>IF(ISNUMBER(SMALL(Order_Form!$C:$C,1+($C543))),(VLOOKUP(SMALL(Order_Form!$C:$C,1+($C543)),Order_Form!$B:$Q,5,FALSE)),"")</f>
        <v/>
      </c>
      <c r="G543" s="35" t="str">
        <f>IF(ISNUMBER(SMALL(Order_Form!$C:$C,1+($C543))),(VLOOKUP(SMALL(Order_Form!$C:$C,1+($C543)),Order_Form!$B:$Q,6,FALSE)),"")</f>
        <v/>
      </c>
      <c r="H543" s="32" t="str">
        <f>IF(ISNUMBER(SMALL(Order_Form!$C:$C,1+($C543))),(VLOOKUP(SMALL(Order_Form!$C:$C,1+($C543)),Order_Form!$B:$Q,7,FALSE)),"")</f>
        <v/>
      </c>
      <c r="I543" s="15"/>
      <c r="J543" s="15"/>
      <c r="K543" s="35" t="str">
        <f>IF(ISNUMBER(SMALL(Order_Form!$C:$C,1+($C543))),(VLOOKUP(SMALL(Order_Form!$C:$C,1+($C543)),Order_Form!$B:$Q,8,FALSE)),"")</f>
        <v/>
      </c>
      <c r="L543" s="35" t="str">
        <f>IF(ISNUMBER(SMALL(Order_Form!$C:$C,1+($C543))),(VLOOKUP(SMALL(Order_Form!$C:$C,1+($C543)),Order_Form!$B:$Q,9,FALSE)),"")</f>
        <v/>
      </c>
      <c r="M543" s="35" t="str">
        <f>IF(ISNUMBER(SMALL(Order_Form!$C:$C,1+($C543))),(VLOOKUP(SMALL(Order_Form!$C:$C,1+($C543)),Order_Form!$B:$Q,10,FALSE)),"")</f>
        <v/>
      </c>
      <c r="N543" s="35" t="str">
        <f>IF(ISNUMBER(SMALL(Order_Form!$C:$C,1+($C543))),(VLOOKUP(SMALL(Order_Form!$C:$C,1+($C543)),Order_Form!$B:$Q,11,FALSE)),"")</f>
        <v/>
      </c>
      <c r="O543" s="35" t="str">
        <f>IF(ISNUMBER(SMALL(Order_Form!$C:$C,1+($C543))),(VLOOKUP(SMALL(Order_Form!$C:$C,1+($C543)),Order_Form!$B:$Q,12,FALSE)),"")</f>
        <v/>
      </c>
      <c r="P543" s="35" t="str">
        <f>IF(ISNUMBER(SMALL(Order_Form!$C:$C,1+($C543))),(VLOOKUP(SMALL(Order_Form!$C:$C,1+($C543)),Order_Form!$B:$Q,13,FALSE)),"")</f>
        <v/>
      </c>
      <c r="Q543" s="35" t="str">
        <f>IF(ISNUMBER(SMALL(Order_Form!$C:$C,1+($C543))),(VLOOKUP(SMALL(Order_Form!$C:$C,1+($C543)),Order_Form!$B:$Q,14,FALSE)),"")</f>
        <v/>
      </c>
      <c r="R543" s="35" t="str">
        <f>IF(ISNUMBER(SMALL(Order_Form!$C:$C,1+($C543))),(VLOOKUP(SMALL(Order_Form!$C:$C,1+($C543)),Order_Form!$B:$Q,15,FALSE)),"")</f>
        <v/>
      </c>
      <c r="U543" s="14">
        <f t="shared" si="24"/>
        <v>0</v>
      </c>
      <c r="V543" s="14">
        <f t="shared" si="25"/>
        <v>0</v>
      </c>
      <c r="W543" s="14">
        <f t="shared" si="26"/>
        <v>0</v>
      </c>
    </row>
    <row r="544" spans="3:23" ht="22.9" customHeight="1" x14ac:dyDescent="0.2">
      <c r="C544" s="14">
        <v>526</v>
      </c>
      <c r="D544" s="15" t="str">
        <f>IF(ISNUMBER(SMALL(Order_Form!$C:$C,1+($C544))),(VLOOKUP(SMALL(Order_Form!$C:$C,1+($C544)),Order_Form!$B:$Q,3,FALSE)),"")</f>
        <v/>
      </c>
      <c r="E544" s="35" t="str">
        <f>IF(ISNUMBER(SMALL(Order_Form!$C:$C,1+($C544))),(VLOOKUP(SMALL(Order_Form!$C:$C,1+($C544)),Order_Form!$B:$Q,4,FALSE)),"")</f>
        <v/>
      </c>
      <c r="F544" s="35" t="str">
        <f>IF(ISNUMBER(SMALL(Order_Form!$C:$C,1+($C544))),(VLOOKUP(SMALL(Order_Form!$C:$C,1+($C544)),Order_Form!$B:$Q,5,FALSE)),"")</f>
        <v/>
      </c>
      <c r="G544" s="35" t="str">
        <f>IF(ISNUMBER(SMALL(Order_Form!$C:$C,1+($C544))),(VLOOKUP(SMALL(Order_Form!$C:$C,1+($C544)),Order_Form!$B:$Q,6,FALSE)),"")</f>
        <v/>
      </c>
      <c r="H544" s="32" t="str">
        <f>IF(ISNUMBER(SMALL(Order_Form!$C:$C,1+($C544))),(VLOOKUP(SMALL(Order_Form!$C:$C,1+($C544)),Order_Form!$B:$Q,7,FALSE)),"")</f>
        <v/>
      </c>
      <c r="I544" s="15"/>
      <c r="J544" s="15"/>
      <c r="K544" s="35" t="str">
        <f>IF(ISNUMBER(SMALL(Order_Form!$C:$C,1+($C544))),(VLOOKUP(SMALL(Order_Form!$C:$C,1+($C544)),Order_Form!$B:$Q,8,FALSE)),"")</f>
        <v/>
      </c>
      <c r="L544" s="35" t="str">
        <f>IF(ISNUMBER(SMALL(Order_Form!$C:$C,1+($C544))),(VLOOKUP(SMALL(Order_Form!$C:$C,1+($C544)),Order_Form!$B:$Q,9,FALSE)),"")</f>
        <v/>
      </c>
      <c r="M544" s="35" t="str">
        <f>IF(ISNUMBER(SMALL(Order_Form!$C:$C,1+($C544))),(VLOOKUP(SMALL(Order_Form!$C:$C,1+($C544)),Order_Form!$B:$Q,10,FALSE)),"")</f>
        <v/>
      </c>
      <c r="N544" s="35" t="str">
        <f>IF(ISNUMBER(SMALL(Order_Form!$C:$C,1+($C544))),(VLOOKUP(SMALL(Order_Form!$C:$C,1+($C544)),Order_Form!$B:$Q,11,FALSE)),"")</f>
        <v/>
      </c>
      <c r="O544" s="35" t="str">
        <f>IF(ISNUMBER(SMALL(Order_Form!$C:$C,1+($C544))),(VLOOKUP(SMALL(Order_Form!$C:$C,1+($C544)),Order_Form!$B:$Q,12,FALSE)),"")</f>
        <v/>
      </c>
      <c r="P544" s="35" t="str">
        <f>IF(ISNUMBER(SMALL(Order_Form!$C:$C,1+($C544))),(VLOOKUP(SMALL(Order_Form!$C:$C,1+($C544)),Order_Form!$B:$Q,13,FALSE)),"")</f>
        <v/>
      </c>
      <c r="Q544" s="35" t="str">
        <f>IF(ISNUMBER(SMALL(Order_Form!$C:$C,1+($C544))),(VLOOKUP(SMALL(Order_Form!$C:$C,1+($C544)),Order_Form!$B:$Q,14,FALSE)),"")</f>
        <v/>
      </c>
      <c r="R544" s="35" t="str">
        <f>IF(ISNUMBER(SMALL(Order_Form!$C:$C,1+($C544))),(VLOOKUP(SMALL(Order_Form!$C:$C,1+($C544)),Order_Form!$B:$Q,15,FALSE)),"")</f>
        <v/>
      </c>
      <c r="U544" s="14">
        <f t="shared" si="24"/>
        <v>0</v>
      </c>
      <c r="V544" s="14">
        <f t="shared" si="25"/>
        <v>0</v>
      </c>
      <c r="W544" s="14">
        <f t="shared" si="26"/>
        <v>0</v>
      </c>
    </row>
    <row r="545" spans="3:23" ht="22.9" customHeight="1" x14ac:dyDescent="0.2">
      <c r="C545" s="14">
        <v>527</v>
      </c>
      <c r="D545" s="15" t="str">
        <f>IF(ISNUMBER(SMALL(Order_Form!$C:$C,1+($C545))),(VLOOKUP(SMALL(Order_Form!$C:$C,1+($C545)),Order_Form!$B:$Q,3,FALSE)),"")</f>
        <v/>
      </c>
      <c r="E545" s="35" t="str">
        <f>IF(ISNUMBER(SMALL(Order_Form!$C:$C,1+($C545))),(VLOOKUP(SMALL(Order_Form!$C:$C,1+($C545)),Order_Form!$B:$Q,4,FALSE)),"")</f>
        <v/>
      </c>
      <c r="F545" s="35" t="str">
        <f>IF(ISNUMBER(SMALL(Order_Form!$C:$C,1+($C545))),(VLOOKUP(SMALL(Order_Form!$C:$C,1+($C545)),Order_Form!$B:$Q,5,FALSE)),"")</f>
        <v/>
      </c>
      <c r="G545" s="35" t="str">
        <f>IF(ISNUMBER(SMALL(Order_Form!$C:$C,1+($C545))),(VLOOKUP(SMALL(Order_Form!$C:$C,1+($C545)),Order_Form!$B:$Q,6,FALSE)),"")</f>
        <v/>
      </c>
      <c r="H545" s="32" t="str">
        <f>IF(ISNUMBER(SMALL(Order_Form!$C:$C,1+($C545))),(VLOOKUP(SMALL(Order_Form!$C:$C,1+($C545)),Order_Form!$B:$Q,7,FALSE)),"")</f>
        <v/>
      </c>
      <c r="I545" s="15"/>
      <c r="J545" s="15"/>
      <c r="K545" s="35" t="str">
        <f>IF(ISNUMBER(SMALL(Order_Form!$C:$C,1+($C545))),(VLOOKUP(SMALL(Order_Form!$C:$C,1+($C545)),Order_Form!$B:$Q,8,FALSE)),"")</f>
        <v/>
      </c>
      <c r="L545" s="35" t="str">
        <f>IF(ISNUMBER(SMALL(Order_Form!$C:$C,1+($C545))),(VLOOKUP(SMALL(Order_Form!$C:$C,1+($C545)),Order_Form!$B:$Q,9,FALSE)),"")</f>
        <v/>
      </c>
      <c r="M545" s="35" t="str">
        <f>IF(ISNUMBER(SMALL(Order_Form!$C:$C,1+($C545))),(VLOOKUP(SMALL(Order_Form!$C:$C,1+($C545)),Order_Form!$B:$Q,10,FALSE)),"")</f>
        <v/>
      </c>
      <c r="N545" s="35" t="str">
        <f>IF(ISNUMBER(SMALL(Order_Form!$C:$C,1+($C545))),(VLOOKUP(SMALL(Order_Form!$C:$C,1+($C545)),Order_Form!$B:$Q,11,FALSE)),"")</f>
        <v/>
      </c>
      <c r="O545" s="35" t="str">
        <f>IF(ISNUMBER(SMALL(Order_Form!$C:$C,1+($C545))),(VLOOKUP(SMALL(Order_Form!$C:$C,1+($C545)),Order_Form!$B:$Q,12,FALSE)),"")</f>
        <v/>
      </c>
      <c r="P545" s="35" t="str">
        <f>IF(ISNUMBER(SMALL(Order_Form!$C:$C,1+($C545))),(VLOOKUP(SMALL(Order_Form!$C:$C,1+($C545)),Order_Form!$B:$Q,13,FALSE)),"")</f>
        <v/>
      </c>
      <c r="Q545" s="35" t="str">
        <f>IF(ISNUMBER(SMALL(Order_Form!$C:$C,1+($C545))),(VLOOKUP(SMALL(Order_Form!$C:$C,1+($C545)),Order_Form!$B:$Q,14,FALSE)),"")</f>
        <v/>
      </c>
      <c r="R545" s="35" t="str">
        <f>IF(ISNUMBER(SMALL(Order_Form!$C:$C,1+($C545))),(VLOOKUP(SMALL(Order_Form!$C:$C,1+($C545)),Order_Form!$B:$Q,15,FALSE)),"")</f>
        <v/>
      </c>
      <c r="U545" s="14">
        <f t="shared" si="24"/>
        <v>0</v>
      </c>
      <c r="V545" s="14">
        <f t="shared" si="25"/>
        <v>0</v>
      </c>
      <c r="W545" s="14">
        <f t="shared" si="26"/>
        <v>0</v>
      </c>
    </row>
    <row r="546" spans="3:23" ht="22.9" customHeight="1" x14ac:dyDescent="0.2">
      <c r="C546" s="14">
        <v>528</v>
      </c>
      <c r="D546" s="15" t="str">
        <f>IF(ISNUMBER(SMALL(Order_Form!$C:$C,1+($C546))),(VLOOKUP(SMALL(Order_Form!$C:$C,1+($C546)),Order_Form!$B:$Q,3,FALSE)),"")</f>
        <v/>
      </c>
      <c r="E546" s="35" t="str">
        <f>IF(ISNUMBER(SMALL(Order_Form!$C:$C,1+($C546))),(VLOOKUP(SMALL(Order_Form!$C:$C,1+($C546)),Order_Form!$B:$Q,4,FALSE)),"")</f>
        <v/>
      </c>
      <c r="F546" s="35" t="str">
        <f>IF(ISNUMBER(SMALL(Order_Form!$C:$C,1+($C546))),(VLOOKUP(SMALL(Order_Form!$C:$C,1+($C546)),Order_Form!$B:$Q,5,FALSE)),"")</f>
        <v/>
      </c>
      <c r="G546" s="35" t="str">
        <f>IF(ISNUMBER(SMALL(Order_Form!$C:$C,1+($C546))),(VLOOKUP(SMALL(Order_Form!$C:$C,1+($C546)),Order_Form!$B:$Q,6,FALSE)),"")</f>
        <v/>
      </c>
      <c r="H546" s="32" t="str">
        <f>IF(ISNUMBER(SMALL(Order_Form!$C:$C,1+($C546))),(VLOOKUP(SMALL(Order_Form!$C:$C,1+($C546)),Order_Form!$B:$Q,7,FALSE)),"")</f>
        <v/>
      </c>
      <c r="I546" s="15"/>
      <c r="J546" s="15"/>
      <c r="K546" s="35" t="str">
        <f>IF(ISNUMBER(SMALL(Order_Form!$C:$C,1+($C546))),(VLOOKUP(SMALL(Order_Form!$C:$C,1+($C546)),Order_Form!$B:$Q,8,FALSE)),"")</f>
        <v/>
      </c>
      <c r="L546" s="35" t="str">
        <f>IF(ISNUMBER(SMALL(Order_Form!$C:$C,1+($C546))),(VLOOKUP(SMALL(Order_Form!$C:$C,1+($C546)),Order_Form!$B:$Q,9,FALSE)),"")</f>
        <v/>
      </c>
      <c r="M546" s="35" t="str">
        <f>IF(ISNUMBER(SMALL(Order_Form!$C:$C,1+($C546))),(VLOOKUP(SMALL(Order_Form!$C:$C,1+($C546)),Order_Form!$B:$Q,10,FALSE)),"")</f>
        <v/>
      </c>
      <c r="N546" s="35" t="str">
        <f>IF(ISNUMBER(SMALL(Order_Form!$C:$C,1+($C546))),(VLOOKUP(SMALL(Order_Form!$C:$C,1+($C546)),Order_Form!$B:$Q,11,FALSE)),"")</f>
        <v/>
      </c>
      <c r="O546" s="35" t="str">
        <f>IF(ISNUMBER(SMALL(Order_Form!$C:$C,1+($C546))),(VLOOKUP(SMALL(Order_Form!$C:$C,1+($C546)),Order_Form!$B:$Q,12,FALSE)),"")</f>
        <v/>
      </c>
      <c r="P546" s="35" t="str">
        <f>IF(ISNUMBER(SMALL(Order_Form!$C:$C,1+($C546))),(VLOOKUP(SMALL(Order_Form!$C:$C,1+($C546)),Order_Form!$B:$Q,13,FALSE)),"")</f>
        <v/>
      </c>
      <c r="Q546" s="35" t="str">
        <f>IF(ISNUMBER(SMALL(Order_Form!$C:$C,1+($C546))),(VLOOKUP(SMALL(Order_Form!$C:$C,1+($C546)),Order_Form!$B:$Q,14,FALSE)),"")</f>
        <v/>
      </c>
      <c r="R546" s="35" t="str">
        <f>IF(ISNUMBER(SMALL(Order_Form!$C:$C,1+($C546))),(VLOOKUP(SMALL(Order_Form!$C:$C,1+($C546)),Order_Form!$B:$Q,15,FALSE)),"")</f>
        <v/>
      </c>
      <c r="U546" s="14">
        <f t="shared" si="24"/>
        <v>0</v>
      </c>
      <c r="V546" s="14">
        <f t="shared" si="25"/>
        <v>0</v>
      </c>
      <c r="W546" s="14">
        <f t="shared" si="26"/>
        <v>0</v>
      </c>
    </row>
    <row r="547" spans="3:23" ht="22.9" customHeight="1" x14ac:dyDescent="0.2">
      <c r="C547" s="14">
        <v>529</v>
      </c>
      <c r="D547" s="15" t="str">
        <f>IF(ISNUMBER(SMALL(Order_Form!$C:$C,1+($C547))),(VLOOKUP(SMALL(Order_Form!$C:$C,1+($C547)),Order_Form!$B:$Q,3,FALSE)),"")</f>
        <v/>
      </c>
      <c r="E547" s="35" t="str">
        <f>IF(ISNUMBER(SMALL(Order_Form!$C:$C,1+($C547))),(VLOOKUP(SMALL(Order_Form!$C:$C,1+($C547)),Order_Form!$B:$Q,4,FALSE)),"")</f>
        <v/>
      </c>
      <c r="F547" s="35" t="str">
        <f>IF(ISNUMBER(SMALL(Order_Form!$C:$C,1+($C547))),(VLOOKUP(SMALL(Order_Form!$C:$C,1+($C547)),Order_Form!$B:$Q,5,FALSE)),"")</f>
        <v/>
      </c>
      <c r="G547" s="35" t="str">
        <f>IF(ISNUMBER(SMALL(Order_Form!$C:$C,1+($C547))),(VLOOKUP(SMALL(Order_Form!$C:$C,1+($C547)),Order_Form!$B:$Q,6,FALSE)),"")</f>
        <v/>
      </c>
      <c r="H547" s="32" t="str">
        <f>IF(ISNUMBER(SMALL(Order_Form!$C:$C,1+($C547))),(VLOOKUP(SMALL(Order_Form!$C:$C,1+($C547)),Order_Form!$B:$Q,7,FALSE)),"")</f>
        <v/>
      </c>
      <c r="I547" s="15"/>
      <c r="J547" s="15"/>
      <c r="K547" s="35" t="str">
        <f>IF(ISNUMBER(SMALL(Order_Form!$C:$C,1+($C547))),(VLOOKUP(SMALL(Order_Form!$C:$C,1+($C547)),Order_Form!$B:$Q,8,FALSE)),"")</f>
        <v/>
      </c>
      <c r="L547" s="35" t="str">
        <f>IF(ISNUMBER(SMALL(Order_Form!$C:$C,1+($C547))),(VLOOKUP(SMALL(Order_Form!$C:$C,1+($C547)),Order_Form!$B:$Q,9,FALSE)),"")</f>
        <v/>
      </c>
      <c r="M547" s="35" t="str">
        <f>IF(ISNUMBER(SMALL(Order_Form!$C:$C,1+($C547))),(VLOOKUP(SMALL(Order_Form!$C:$C,1+($C547)),Order_Form!$B:$Q,10,FALSE)),"")</f>
        <v/>
      </c>
      <c r="N547" s="35" t="str">
        <f>IF(ISNUMBER(SMALL(Order_Form!$C:$C,1+($C547))),(VLOOKUP(SMALL(Order_Form!$C:$C,1+($C547)),Order_Form!$B:$Q,11,FALSE)),"")</f>
        <v/>
      </c>
      <c r="O547" s="35" t="str">
        <f>IF(ISNUMBER(SMALL(Order_Form!$C:$C,1+($C547))),(VLOOKUP(SMALL(Order_Form!$C:$C,1+($C547)),Order_Form!$B:$Q,12,FALSE)),"")</f>
        <v/>
      </c>
      <c r="P547" s="35" t="str">
        <f>IF(ISNUMBER(SMALL(Order_Form!$C:$C,1+($C547))),(VLOOKUP(SMALL(Order_Form!$C:$C,1+($C547)),Order_Form!$B:$Q,13,FALSE)),"")</f>
        <v/>
      </c>
      <c r="Q547" s="35" t="str">
        <f>IF(ISNUMBER(SMALL(Order_Form!$C:$C,1+($C547))),(VLOOKUP(SMALL(Order_Form!$C:$C,1+($C547)),Order_Form!$B:$Q,14,FALSE)),"")</f>
        <v/>
      </c>
      <c r="R547" s="35" t="str">
        <f>IF(ISNUMBER(SMALL(Order_Form!$C:$C,1+($C547))),(VLOOKUP(SMALL(Order_Form!$C:$C,1+($C547)),Order_Form!$B:$Q,15,FALSE)),"")</f>
        <v/>
      </c>
      <c r="U547" s="14">
        <f t="shared" si="24"/>
        <v>0</v>
      </c>
      <c r="V547" s="14">
        <f t="shared" si="25"/>
        <v>0</v>
      </c>
      <c r="W547" s="14">
        <f t="shared" si="26"/>
        <v>0</v>
      </c>
    </row>
    <row r="548" spans="3:23" ht="22.9" customHeight="1" x14ac:dyDescent="0.2">
      <c r="C548" s="14">
        <v>530</v>
      </c>
      <c r="D548" s="15" t="str">
        <f>IF(ISNUMBER(SMALL(Order_Form!$C:$C,1+($C548))),(VLOOKUP(SMALL(Order_Form!$C:$C,1+($C548)),Order_Form!$B:$Q,3,FALSE)),"")</f>
        <v/>
      </c>
      <c r="E548" s="35" t="str">
        <f>IF(ISNUMBER(SMALL(Order_Form!$C:$C,1+($C548))),(VLOOKUP(SMALL(Order_Form!$C:$C,1+($C548)),Order_Form!$B:$Q,4,FALSE)),"")</f>
        <v/>
      </c>
      <c r="F548" s="35" t="str">
        <f>IF(ISNUMBER(SMALL(Order_Form!$C:$C,1+($C548))),(VLOOKUP(SMALL(Order_Form!$C:$C,1+($C548)),Order_Form!$B:$Q,5,FALSE)),"")</f>
        <v/>
      </c>
      <c r="G548" s="35" t="str">
        <f>IF(ISNUMBER(SMALL(Order_Form!$C:$C,1+($C548))),(VLOOKUP(SMALL(Order_Form!$C:$C,1+($C548)),Order_Form!$B:$Q,6,FALSE)),"")</f>
        <v/>
      </c>
      <c r="H548" s="32" t="str">
        <f>IF(ISNUMBER(SMALL(Order_Form!$C:$C,1+($C548))),(VLOOKUP(SMALL(Order_Form!$C:$C,1+($C548)),Order_Form!$B:$Q,7,FALSE)),"")</f>
        <v/>
      </c>
      <c r="I548" s="15"/>
      <c r="J548" s="15"/>
      <c r="K548" s="35" t="str">
        <f>IF(ISNUMBER(SMALL(Order_Form!$C:$C,1+($C548))),(VLOOKUP(SMALL(Order_Form!$C:$C,1+($C548)),Order_Form!$B:$Q,8,FALSE)),"")</f>
        <v/>
      </c>
      <c r="L548" s="35" t="str">
        <f>IF(ISNUMBER(SMALL(Order_Form!$C:$C,1+($C548))),(VLOOKUP(SMALL(Order_Form!$C:$C,1+($C548)),Order_Form!$B:$Q,9,FALSE)),"")</f>
        <v/>
      </c>
      <c r="M548" s="35" t="str">
        <f>IF(ISNUMBER(SMALL(Order_Form!$C:$C,1+($C548))),(VLOOKUP(SMALL(Order_Form!$C:$C,1+($C548)),Order_Form!$B:$Q,10,FALSE)),"")</f>
        <v/>
      </c>
      <c r="N548" s="35" t="str">
        <f>IF(ISNUMBER(SMALL(Order_Form!$C:$C,1+($C548))),(VLOOKUP(SMALL(Order_Form!$C:$C,1+($C548)),Order_Form!$B:$Q,11,FALSE)),"")</f>
        <v/>
      </c>
      <c r="O548" s="35" t="str">
        <f>IF(ISNUMBER(SMALL(Order_Form!$C:$C,1+($C548))),(VLOOKUP(SMALL(Order_Form!$C:$C,1+($C548)),Order_Form!$B:$Q,12,FALSE)),"")</f>
        <v/>
      </c>
      <c r="P548" s="35" t="str">
        <f>IF(ISNUMBER(SMALL(Order_Form!$C:$C,1+($C548))),(VLOOKUP(SMALL(Order_Form!$C:$C,1+($C548)),Order_Form!$B:$Q,13,FALSE)),"")</f>
        <v/>
      </c>
      <c r="Q548" s="35" t="str">
        <f>IF(ISNUMBER(SMALL(Order_Form!$C:$C,1+($C548))),(VLOOKUP(SMALL(Order_Form!$C:$C,1+($C548)),Order_Form!$B:$Q,14,FALSE)),"")</f>
        <v/>
      </c>
      <c r="R548" s="35" t="str">
        <f>IF(ISNUMBER(SMALL(Order_Form!$C:$C,1+($C548))),(VLOOKUP(SMALL(Order_Form!$C:$C,1+($C548)),Order_Form!$B:$Q,15,FALSE)),"")</f>
        <v/>
      </c>
      <c r="U548" s="14">
        <f t="shared" si="24"/>
        <v>0</v>
      </c>
      <c r="V548" s="14">
        <f t="shared" si="25"/>
        <v>0</v>
      </c>
      <c r="W548" s="14">
        <f t="shared" si="26"/>
        <v>0</v>
      </c>
    </row>
    <row r="549" spans="3:23" ht="22.9" customHeight="1" x14ac:dyDescent="0.2">
      <c r="C549" s="14">
        <v>531</v>
      </c>
      <c r="D549" s="15" t="str">
        <f>IF(ISNUMBER(SMALL(Order_Form!$C:$C,1+($C549))),(VLOOKUP(SMALL(Order_Form!$C:$C,1+($C549)),Order_Form!$B:$Q,3,FALSE)),"")</f>
        <v/>
      </c>
      <c r="E549" s="35" t="str">
        <f>IF(ISNUMBER(SMALL(Order_Form!$C:$C,1+($C549))),(VLOOKUP(SMALL(Order_Form!$C:$C,1+($C549)),Order_Form!$B:$Q,4,FALSE)),"")</f>
        <v/>
      </c>
      <c r="F549" s="35" t="str">
        <f>IF(ISNUMBER(SMALL(Order_Form!$C:$C,1+($C549))),(VLOOKUP(SMALL(Order_Form!$C:$C,1+($C549)),Order_Form!$B:$Q,5,FALSE)),"")</f>
        <v/>
      </c>
      <c r="G549" s="35" t="str">
        <f>IF(ISNUMBER(SMALL(Order_Form!$C:$C,1+($C549))),(VLOOKUP(SMALL(Order_Form!$C:$C,1+($C549)),Order_Form!$B:$Q,6,FALSE)),"")</f>
        <v/>
      </c>
      <c r="H549" s="32" t="str">
        <f>IF(ISNUMBER(SMALL(Order_Form!$C:$C,1+($C549))),(VLOOKUP(SMALL(Order_Form!$C:$C,1+($C549)),Order_Form!$B:$Q,7,FALSE)),"")</f>
        <v/>
      </c>
      <c r="I549" s="15"/>
      <c r="J549" s="15"/>
      <c r="K549" s="35" t="str">
        <f>IF(ISNUMBER(SMALL(Order_Form!$C:$C,1+($C549))),(VLOOKUP(SMALL(Order_Form!$C:$C,1+($C549)),Order_Form!$B:$Q,8,FALSE)),"")</f>
        <v/>
      </c>
      <c r="L549" s="35" t="str">
        <f>IF(ISNUMBER(SMALL(Order_Form!$C:$C,1+($C549))),(VLOOKUP(SMALL(Order_Form!$C:$C,1+($C549)),Order_Form!$B:$Q,9,FALSE)),"")</f>
        <v/>
      </c>
      <c r="M549" s="35" t="str">
        <f>IF(ISNUMBER(SMALL(Order_Form!$C:$C,1+($C549))),(VLOOKUP(SMALL(Order_Form!$C:$C,1+($C549)),Order_Form!$B:$Q,10,FALSE)),"")</f>
        <v/>
      </c>
      <c r="N549" s="35" t="str">
        <f>IF(ISNUMBER(SMALL(Order_Form!$C:$C,1+($C549))),(VLOOKUP(SMALL(Order_Form!$C:$C,1+($C549)),Order_Form!$B:$Q,11,FALSE)),"")</f>
        <v/>
      </c>
      <c r="O549" s="35" t="str">
        <f>IF(ISNUMBER(SMALL(Order_Form!$C:$C,1+($C549))),(VLOOKUP(SMALL(Order_Form!$C:$C,1+($C549)),Order_Form!$B:$Q,12,FALSE)),"")</f>
        <v/>
      </c>
      <c r="P549" s="35" t="str">
        <f>IF(ISNUMBER(SMALL(Order_Form!$C:$C,1+($C549))),(VLOOKUP(SMALL(Order_Form!$C:$C,1+($C549)),Order_Form!$B:$Q,13,FALSE)),"")</f>
        <v/>
      </c>
      <c r="Q549" s="35" t="str">
        <f>IF(ISNUMBER(SMALL(Order_Form!$C:$C,1+($C549))),(VLOOKUP(SMALL(Order_Form!$C:$C,1+($C549)),Order_Form!$B:$Q,14,FALSE)),"")</f>
        <v/>
      </c>
      <c r="R549" s="35" t="str">
        <f>IF(ISNUMBER(SMALL(Order_Form!$C:$C,1+($C549))),(VLOOKUP(SMALL(Order_Form!$C:$C,1+($C549)),Order_Form!$B:$Q,15,FALSE)),"")</f>
        <v/>
      </c>
      <c r="U549" s="14">
        <f t="shared" si="24"/>
        <v>0</v>
      </c>
      <c r="V549" s="14">
        <f t="shared" si="25"/>
        <v>0</v>
      </c>
      <c r="W549" s="14">
        <f t="shared" si="26"/>
        <v>0</v>
      </c>
    </row>
    <row r="550" spans="3:23" ht="22.9" customHeight="1" x14ac:dyDescent="0.2">
      <c r="C550" s="14">
        <v>532</v>
      </c>
      <c r="D550" s="15" t="str">
        <f>IF(ISNUMBER(SMALL(Order_Form!$C:$C,1+($C550))),(VLOOKUP(SMALL(Order_Form!$C:$C,1+($C550)),Order_Form!$B:$Q,3,FALSE)),"")</f>
        <v/>
      </c>
      <c r="E550" s="35" t="str">
        <f>IF(ISNUMBER(SMALL(Order_Form!$C:$C,1+($C550))),(VLOOKUP(SMALL(Order_Form!$C:$C,1+($C550)),Order_Form!$B:$Q,4,FALSE)),"")</f>
        <v/>
      </c>
      <c r="F550" s="35" t="str">
        <f>IF(ISNUMBER(SMALL(Order_Form!$C:$C,1+($C550))),(VLOOKUP(SMALL(Order_Form!$C:$C,1+($C550)),Order_Form!$B:$Q,5,FALSE)),"")</f>
        <v/>
      </c>
      <c r="G550" s="35" t="str">
        <f>IF(ISNUMBER(SMALL(Order_Form!$C:$C,1+($C550))),(VLOOKUP(SMALL(Order_Form!$C:$C,1+($C550)),Order_Form!$B:$Q,6,FALSE)),"")</f>
        <v/>
      </c>
      <c r="H550" s="32" t="str">
        <f>IF(ISNUMBER(SMALL(Order_Form!$C:$C,1+($C550))),(VLOOKUP(SMALL(Order_Form!$C:$C,1+($C550)),Order_Form!$B:$Q,7,FALSE)),"")</f>
        <v/>
      </c>
      <c r="I550" s="15"/>
      <c r="J550" s="15"/>
      <c r="K550" s="35" t="str">
        <f>IF(ISNUMBER(SMALL(Order_Form!$C:$C,1+($C550))),(VLOOKUP(SMALL(Order_Form!$C:$C,1+($C550)),Order_Form!$B:$Q,8,FALSE)),"")</f>
        <v/>
      </c>
      <c r="L550" s="35" t="str">
        <f>IF(ISNUMBER(SMALL(Order_Form!$C:$C,1+($C550))),(VLOOKUP(SMALL(Order_Form!$C:$C,1+($C550)),Order_Form!$B:$Q,9,FALSE)),"")</f>
        <v/>
      </c>
      <c r="M550" s="35" t="str">
        <f>IF(ISNUMBER(SMALL(Order_Form!$C:$C,1+($C550))),(VLOOKUP(SMALL(Order_Form!$C:$C,1+($C550)),Order_Form!$B:$Q,10,FALSE)),"")</f>
        <v/>
      </c>
      <c r="N550" s="35" t="str">
        <f>IF(ISNUMBER(SMALL(Order_Form!$C:$C,1+($C550))),(VLOOKUP(SMALL(Order_Form!$C:$C,1+($C550)),Order_Form!$B:$Q,11,FALSE)),"")</f>
        <v/>
      </c>
      <c r="O550" s="35" t="str">
        <f>IF(ISNUMBER(SMALL(Order_Form!$C:$C,1+($C550))),(VLOOKUP(SMALL(Order_Form!$C:$C,1+($C550)),Order_Form!$B:$Q,12,FALSE)),"")</f>
        <v/>
      </c>
      <c r="P550" s="35" t="str">
        <f>IF(ISNUMBER(SMALL(Order_Form!$C:$C,1+($C550))),(VLOOKUP(SMALL(Order_Form!$C:$C,1+($C550)),Order_Form!$B:$Q,13,FALSE)),"")</f>
        <v/>
      </c>
      <c r="Q550" s="35" t="str">
        <f>IF(ISNUMBER(SMALL(Order_Form!$C:$C,1+($C550))),(VLOOKUP(SMALL(Order_Form!$C:$C,1+($C550)),Order_Form!$B:$Q,14,FALSE)),"")</f>
        <v/>
      </c>
      <c r="R550" s="35" t="str">
        <f>IF(ISNUMBER(SMALL(Order_Form!$C:$C,1+($C550))),(VLOOKUP(SMALL(Order_Form!$C:$C,1+($C550)),Order_Form!$B:$Q,15,FALSE)),"")</f>
        <v/>
      </c>
      <c r="U550" s="14">
        <f t="shared" si="24"/>
        <v>0</v>
      </c>
      <c r="V550" s="14">
        <f t="shared" si="25"/>
        <v>0</v>
      </c>
      <c r="W550" s="14">
        <f t="shared" si="26"/>
        <v>0</v>
      </c>
    </row>
    <row r="551" spans="3:23" ht="22.9" customHeight="1" x14ac:dyDescent="0.2">
      <c r="C551" s="14">
        <v>533</v>
      </c>
      <c r="D551" s="15" t="str">
        <f>IF(ISNUMBER(SMALL(Order_Form!$C:$C,1+($C551))),(VLOOKUP(SMALL(Order_Form!$C:$C,1+($C551)),Order_Form!$B:$Q,3,FALSE)),"")</f>
        <v/>
      </c>
      <c r="E551" s="35" t="str">
        <f>IF(ISNUMBER(SMALL(Order_Form!$C:$C,1+($C551))),(VLOOKUP(SMALL(Order_Form!$C:$C,1+($C551)),Order_Form!$B:$Q,4,FALSE)),"")</f>
        <v/>
      </c>
      <c r="F551" s="35" t="str">
        <f>IF(ISNUMBER(SMALL(Order_Form!$C:$C,1+($C551))),(VLOOKUP(SMALL(Order_Form!$C:$C,1+($C551)),Order_Form!$B:$Q,5,FALSE)),"")</f>
        <v/>
      </c>
      <c r="G551" s="35" t="str">
        <f>IF(ISNUMBER(SMALL(Order_Form!$C:$C,1+($C551))),(VLOOKUP(SMALL(Order_Form!$C:$C,1+($C551)),Order_Form!$B:$Q,6,FALSE)),"")</f>
        <v/>
      </c>
      <c r="H551" s="32" t="str">
        <f>IF(ISNUMBER(SMALL(Order_Form!$C:$C,1+($C551))),(VLOOKUP(SMALL(Order_Form!$C:$C,1+($C551)),Order_Form!$B:$Q,7,FALSE)),"")</f>
        <v/>
      </c>
      <c r="I551" s="15"/>
      <c r="J551" s="15"/>
      <c r="K551" s="35" t="str">
        <f>IF(ISNUMBER(SMALL(Order_Form!$C:$C,1+($C551))),(VLOOKUP(SMALL(Order_Form!$C:$C,1+($C551)),Order_Form!$B:$Q,8,FALSE)),"")</f>
        <v/>
      </c>
      <c r="L551" s="35" t="str">
        <f>IF(ISNUMBER(SMALL(Order_Form!$C:$C,1+($C551))),(VLOOKUP(SMALL(Order_Form!$C:$C,1+($C551)),Order_Form!$B:$Q,9,FALSE)),"")</f>
        <v/>
      </c>
      <c r="M551" s="35" t="str">
        <f>IF(ISNUMBER(SMALL(Order_Form!$C:$C,1+($C551))),(VLOOKUP(SMALL(Order_Form!$C:$C,1+($C551)),Order_Form!$B:$Q,10,FALSE)),"")</f>
        <v/>
      </c>
      <c r="N551" s="35" t="str">
        <f>IF(ISNUMBER(SMALL(Order_Form!$C:$C,1+($C551))),(VLOOKUP(SMALL(Order_Form!$C:$C,1+($C551)),Order_Form!$B:$Q,11,FALSE)),"")</f>
        <v/>
      </c>
      <c r="O551" s="35" t="str">
        <f>IF(ISNUMBER(SMALL(Order_Form!$C:$C,1+($C551))),(VLOOKUP(SMALL(Order_Form!$C:$C,1+($C551)),Order_Form!$B:$Q,12,FALSE)),"")</f>
        <v/>
      </c>
      <c r="P551" s="35" t="str">
        <f>IF(ISNUMBER(SMALL(Order_Form!$C:$C,1+($C551))),(VLOOKUP(SMALL(Order_Form!$C:$C,1+($C551)),Order_Form!$B:$Q,13,FALSE)),"")</f>
        <v/>
      </c>
      <c r="Q551" s="35" t="str">
        <f>IF(ISNUMBER(SMALL(Order_Form!$C:$C,1+($C551))),(VLOOKUP(SMALL(Order_Form!$C:$C,1+($C551)),Order_Form!$B:$Q,14,FALSE)),"")</f>
        <v/>
      </c>
      <c r="R551" s="35" t="str">
        <f>IF(ISNUMBER(SMALL(Order_Form!$C:$C,1+($C551))),(VLOOKUP(SMALL(Order_Form!$C:$C,1+($C551)),Order_Form!$B:$Q,15,FALSE)),"")</f>
        <v/>
      </c>
      <c r="U551" s="14">
        <f t="shared" si="24"/>
        <v>0</v>
      </c>
      <c r="V551" s="14">
        <f t="shared" si="25"/>
        <v>0</v>
      </c>
      <c r="W551" s="14">
        <f t="shared" si="26"/>
        <v>0</v>
      </c>
    </row>
    <row r="552" spans="3:23" ht="22.9" customHeight="1" x14ac:dyDescent="0.2">
      <c r="C552" s="14">
        <v>534</v>
      </c>
      <c r="D552" s="15" t="str">
        <f>IF(ISNUMBER(SMALL(Order_Form!$C:$C,1+($C552))),(VLOOKUP(SMALL(Order_Form!$C:$C,1+($C552)),Order_Form!$B:$Q,3,FALSE)),"")</f>
        <v/>
      </c>
      <c r="E552" s="35" t="str">
        <f>IF(ISNUMBER(SMALL(Order_Form!$C:$C,1+($C552))),(VLOOKUP(SMALL(Order_Form!$C:$C,1+($C552)),Order_Form!$B:$Q,4,FALSE)),"")</f>
        <v/>
      </c>
      <c r="F552" s="35" t="str">
        <f>IF(ISNUMBER(SMALL(Order_Form!$C:$C,1+($C552))),(VLOOKUP(SMALL(Order_Form!$C:$C,1+($C552)),Order_Form!$B:$Q,5,FALSE)),"")</f>
        <v/>
      </c>
      <c r="G552" s="35" t="str">
        <f>IF(ISNUMBER(SMALL(Order_Form!$C:$C,1+($C552))),(VLOOKUP(SMALL(Order_Form!$C:$C,1+($C552)),Order_Form!$B:$Q,6,FALSE)),"")</f>
        <v/>
      </c>
      <c r="H552" s="32" t="str">
        <f>IF(ISNUMBER(SMALL(Order_Form!$C:$C,1+($C552))),(VLOOKUP(SMALL(Order_Form!$C:$C,1+($C552)),Order_Form!$B:$Q,7,FALSE)),"")</f>
        <v/>
      </c>
      <c r="I552" s="15"/>
      <c r="J552" s="15"/>
      <c r="K552" s="35" t="str">
        <f>IF(ISNUMBER(SMALL(Order_Form!$C:$C,1+($C552))),(VLOOKUP(SMALL(Order_Form!$C:$C,1+($C552)),Order_Form!$B:$Q,8,FALSE)),"")</f>
        <v/>
      </c>
      <c r="L552" s="35" t="str">
        <f>IF(ISNUMBER(SMALL(Order_Form!$C:$C,1+($C552))),(VLOOKUP(SMALL(Order_Form!$C:$C,1+($C552)),Order_Form!$B:$Q,9,FALSE)),"")</f>
        <v/>
      </c>
      <c r="M552" s="35" t="str">
        <f>IF(ISNUMBER(SMALL(Order_Form!$C:$C,1+($C552))),(VLOOKUP(SMALL(Order_Form!$C:$C,1+($C552)),Order_Form!$B:$Q,10,FALSE)),"")</f>
        <v/>
      </c>
      <c r="N552" s="35" t="str">
        <f>IF(ISNUMBER(SMALL(Order_Form!$C:$C,1+($C552))),(VLOOKUP(SMALL(Order_Form!$C:$C,1+($C552)),Order_Form!$B:$Q,11,FALSE)),"")</f>
        <v/>
      </c>
      <c r="O552" s="35" t="str">
        <f>IF(ISNUMBER(SMALL(Order_Form!$C:$C,1+($C552))),(VLOOKUP(SMALL(Order_Form!$C:$C,1+($C552)),Order_Form!$B:$Q,12,FALSE)),"")</f>
        <v/>
      </c>
      <c r="P552" s="35" t="str">
        <f>IF(ISNUMBER(SMALL(Order_Form!$C:$C,1+($C552))),(VLOOKUP(SMALL(Order_Form!$C:$C,1+($C552)),Order_Form!$B:$Q,13,FALSE)),"")</f>
        <v/>
      </c>
      <c r="Q552" s="35" t="str">
        <f>IF(ISNUMBER(SMALL(Order_Form!$C:$C,1+($C552))),(VLOOKUP(SMALL(Order_Form!$C:$C,1+($C552)),Order_Form!$B:$Q,14,FALSE)),"")</f>
        <v/>
      </c>
      <c r="R552" s="35" t="str">
        <f>IF(ISNUMBER(SMALL(Order_Form!$C:$C,1+($C552))),(VLOOKUP(SMALL(Order_Form!$C:$C,1+($C552)),Order_Form!$B:$Q,15,FALSE)),"")</f>
        <v/>
      </c>
      <c r="U552" s="14">
        <f t="shared" si="24"/>
        <v>0</v>
      </c>
      <c r="V552" s="14">
        <f t="shared" si="25"/>
        <v>0</v>
      </c>
      <c r="W552" s="14">
        <f t="shared" si="26"/>
        <v>0</v>
      </c>
    </row>
    <row r="553" spans="3:23" ht="22.9" customHeight="1" x14ac:dyDescent="0.2">
      <c r="C553" s="14">
        <v>535</v>
      </c>
      <c r="D553" s="15" t="str">
        <f>IF(ISNUMBER(SMALL(Order_Form!$C:$C,1+($C553))),(VLOOKUP(SMALL(Order_Form!$C:$C,1+($C553)),Order_Form!$B:$Q,3,FALSE)),"")</f>
        <v/>
      </c>
      <c r="E553" s="35" t="str">
        <f>IF(ISNUMBER(SMALL(Order_Form!$C:$C,1+($C553))),(VLOOKUP(SMALL(Order_Form!$C:$C,1+($C553)),Order_Form!$B:$Q,4,FALSE)),"")</f>
        <v/>
      </c>
      <c r="F553" s="35" t="str">
        <f>IF(ISNUMBER(SMALL(Order_Form!$C:$C,1+($C553))),(VLOOKUP(SMALL(Order_Form!$C:$C,1+($C553)),Order_Form!$B:$Q,5,FALSE)),"")</f>
        <v/>
      </c>
      <c r="G553" s="35" t="str">
        <f>IF(ISNUMBER(SMALL(Order_Form!$C:$C,1+($C553))),(VLOOKUP(SMALL(Order_Form!$C:$C,1+($C553)),Order_Form!$B:$Q,6,FALSE)),"")</f>
        <v/>
      </c>
      <c r="H553" s="32" t="str">
        <f>IF(ISNUMBER(SMALL(Order_Form!$C:$C,1+($C553))),(VLOOKUP(SMALL(Order_Form!$C:$C,1+($C553)),Order_Form!$B:$Q,7,FALSE)),"")</f>
        <v/>
      </c>
      <c r="I553" s="15"/>
      <c r="J553" s="15"/>
      <c r="K553" s="35" t="str">
        <f>IF(ISNUMBER(SMALL(Order_Form!$C:$C,1+($C553))),(VLOOKUP(SMALL(Order_Form!$C:$C,1+($C553)),Order_Form!$B:$Q,8,FALSE)),"")</f>
        <v/>
      </c>
      <c r="L553" s="35" t="str">
        <f>IF(ISNUMBER(SMALL(Order_Form!$C:$C,1+($C553))),(VLOOKUP(SMALL(Order_Form!$C:$C,1+($C553)),Order_Form!$B:$Q,9,FALSE)),"")</f>
        <v/>
      </c>
      <c r="M553" s="35" t="str">
        <f>IF(ISNUMBER(SMALL(Order_Form!$C:$C,1+($C553))),(VLOOKUP(SMALL(Order_Form!$C:$C,1+($C553)),Order_Form!$B:$Q,10,FALSE)),"")</f>
        <v/>
      </c>
      <c r="N553" s="35" t="str">
        <f>IF(ISNUMBER(SMALL(Order_Form!$C:$C,1+($C553))),(VLOOKUP(SMALL(Order_Form!$C:$C,1+($C553)),Order_Form!$B:$Q,11,FALSE)),"")</f>
        <v/>
      </c>
      <c r="O553" s="35" t="str">
        <f>IF(ISNUMBER(SMALL(Order_Form!$C:$C,1+($C553))),(VLOOKUP(SMALL(Order_Form!$C:$C,1+($C553)),Order_Form!$B:$Q,12,FALSE)),"")</f>
        <v/>
      </c>
      <c r="P553" s="35" t="str">
        <f>IF(ISNUMBER(SMALL(Order_Form!$C:$C,1+($C553))),(VLOOKUP(SMALL(Order_Form!$C:$C,1+($C553)),Order_Form!$B:$Q,13,FALSE)),"")</f>
        <v/>
      </c>
      <c r="Q553" s="35" t="str">
        <f>IF(ISNUMBER(SMALL(Order_Form!$C:$C,1+($C553))),(VLOOKUP(SMALL(Order_Form!$C:$C,1+($C553)),Order_Form!$B:$Q,14,FALSE)),"")</f>
        <v/>
      </c>
      <c r="R553" s="35" t="str">
        <f>IF(ISNUMBER(SMALL(Order_Form!$C:$C,1+($C553))),(VLOOKUP(SMALL(Order_Form!$C:$C,1+($C553)),Order_Form!$B:$Q,15,FALSE)),"")</f>
        <v/>
      </c>
      <c r="U553" s="14">
        <f t="shared" si="24"/>
        <v>0</v>
      </c>
      <c r="V553" s="14">
        <f t="shared" si="25"/>
        <v>0</v>
      </c>
      <c r="W553" s="14">
        <f t="shared" si="26"/>
        <v>0</v>
      </c>
    </row>
    <row r="554" spans="3:23" ht="22.9" customHeight="1" x14ac:dyDescent="0.2">
      <c r="C554" s="14">
        <v>536</v>
      </c>
      <c r="D554" s="15" t="str">
        <f>IF(ISNUMBER(SMALL(Order_Form!$C:$C,1+($C554))),(VLOOKUP(SMALL(Order_Form!$C:$C,1+($C554)),Order_Form!$B:$Q,3,FALSE)),"")</f>
        <v/>
      </c>
      <c r="E554" s="35" t="str">
        <f>IF(ISNUMBER(SMALL(Order_Form!$C:$C,1+($C554))),(VLOOKUP(SMALL(Order_Form!$C:$C,1+($C554)),Order_Form!$B:$Q,4,FALSE)),"")</f>
        <v/>
      </c>
      <c r="F554" s="35" t="str">
        <f>IF(ISNUMBER(SMALL(Order_Form!$C:$C,1+($C554))),(VLOOKUP(SMALL(Order_Form!$C:$C,1+($C554)),Order_Form!$B:$Q,5,FALSE)),"")</f>
        <v/>
      </c>
      <c r="G554" s="35" t="str">
        <f>IF(ISNUMBER(SMALL(Order_Form!$C:$C,1+($C554))),(VLOOKUP(SMALL(Order_Form!$C:$C,1+($C554)),Order_Form!$B:$Q,6,FALSE)),"")</f>
        <v/>
      </c>
      <c r="H554" s="32" t="str">
        <f>IF(ISNUMBER(SMALL(Order_Form!$C:$C,1+($C554))),(VLOOKUP(SMALL(Order_Form!$C:$C,1+($C554)),Order_Form!$B:$Q,7,FALSE)),"")</f>
        <v/>
      </c>
      <c r="I554" s="15"/>
      <c r="J554" s="15"/>
      <c r="K554" s="35" t="str">
        <f>IF(ISNUMBER(SMALL(Order_Form!$C:$C,1+($C554))),(VLOOKUP(SMALL(Order_Form!$C:$C,1+($C554)),Order_Form!$B:$Q,8,FALSE)),"")</f>
        <v/>
      </c>
      <c r="L554" s="35" t="str">
        <f>IF(ISNUMBER(SMALL(Order_Form!$C:$C,1+($C554))),(VLOOKUP(SMALL(Order_Form!$C:$C,1+($C554)),Order_Form!$B:$Q,9,FALSE)),"")</f>
        <v/>
      </c>
      <c r="M554" s="35" t="str">
        <f>IF(ISNUMBER(SMALL(Order_Form!$C:$C,1+($C554))),(VLOOKUP(SMALL(Order_Form!$C:$C,1+($C554)),Order_Form!$B:$Q,10,FALSE)),"")</f>
        <v/>
      </c>
      <c r="N554" s="35" t="str">
        <f>IF(ISNUMBER(SMALL(Order_Form!$C:$C,1+($C554))),(VLOOKUP(SMALL(Order_Form!$C:$C,1+($C554)),Order_Form!$B:$Q,11,FALSE)),"")</f>
        <v/>
      </c>
      <c r="O554" s="35" t="str">
        <f>IF(ISNUMBER(SMALL(Order_Form!$C:$C,1+($C554))),(VLOOKUP(SMALL(Order_Form!$C:$C,1+($C554)),Order_Form!$B:$Q,12,FALSE)),"")</f>
        <v/>
      </c>
      <c r="P554" s="35" t="str">
        <f>IF(ISNUMBER(SMALL(Order_Form!$C:$C,1+($C554))),(VLOOKUP(SMALL(Order_Form!$C:$C,1+($C554)),Order_Form!$B:$Q,13,FALSE)),"")</f>
        <v/>
      </c>
      <c r="Q554" s="35" t="str">
        <f>IF(ISNUMBER(SMALL(Order_Form!$C:$C,1+($C554))),(VLOOKUP(SMALL(Order_Form!$C:$C,1+($C554)),Order_Form!$B:$Q,14,FALSE)),"")</f>
        <v/>
      </c>
      <c r="R554" s="35" t="str">
        <f>IF(ISNUMBER(SMALL(Order_Form!$C:$C,1+($C554))),(VLOOKUP(SMALL(Order_Form!$C:$C,1+($C554)),Order_Form!$B:$Q,15,FALSE)),"")</f>
        <v/>
      </c>
      <c r="U554" s="14">
        <f t="shared" si="24"/>
        <v>0</v>
      </c>
      <c r="V554" s="14">
        <f t="shared" si="25"/>
        <v>0</v>
      </c>
      <c r="W554" s="14">
        <f t="shared" si="26"/>
        <v>0</v>
      </c>
    </row>
    <row r="555" spans="3:23" ht="22.9" customHeight="1" x14ac:dyDescent="0.2">
      <c r="C555" s="14">
        <v>537</v>
      </c>
      <c r="D555" s="15" t="str">
        <f>IF(ISNUMBER(SMALL(Order_Form!$C:$C,1+($C555))),(VLOOKUP(SMALL(Order_Form!$C:$C,1+($C555)),Order_Form!$B:$Q,3,FALSE)),"")</f>
        <v/>
      </c>
      <c r="E555" s="35" t="str">
        <f>IF(ISNUMBER(SMALL(Order_Form!$C:$C,1+($C555))),(VLOOKUP(SMALL(Order_Form!$C:$C,1+($C555)),Order_Form!$B:$Q,4,FALSE)),"")</f>
        <v/>
      </c>
      <c r="F555" s="35" t="str">
        <f>IF(ISNUMBER(SMALL(Order_Form!$C:$C,1+($C555))),(VLOOKUP(SMALL(Order_Form!$C:$C,1+($C555)),Order_Form!$B:$Q,5,FALSE)),"")</f>
        <v/>
      </c>
      <c r="G555" s="35" t="str">
        <f>IF(ISNUMBER(SMALL(Order_Form!$C:$C,1+($C555))),(VLOOKUP(SMALL(Order_Form!$C:$C,1+($C555)),Order_Form!$B:$Q,6,FALSE)),"")</f>
        <v/>
      </c>
      <c r="H555" s="32" t="str">
        <f>IF(ISNUMBER(SMALL(Order_Form!$C:$C,1+($C555))),(VLOOKUP(SMALL(Order_Form!$C:$C,1+($C555)),Order_Form!$B:$Q,7,FALSE)),"")</f>
        <v/>
      </c>
      <c r="I555" s="15"/>
      <c r="J555" s="15"/>
      <c r="K555" s="35" t="str">
        <f>IF(ISNUMBER(SMALL(Order_Form!$C:$C,1+($C555))),(VLOOKUP(SMALL(Order_Form!$C:$C,1+($C555)),Order_Form!$B:$Q,8,FALSE)),"")</f>
        <v/>
      </c>
      <c r="L555" s="35" t="str">
        <f>IF(ISNUMBER(SMALL(Order_Form!$C:$C,1+($C555))),(VLOOKUP(SMALL(Order_Form!$C:$C,1+($C555)),Order_Form!$B:$Q,9,FALSE)),"")</f>
        <v/>
      </c>
      <c r="M555" s="35" t="str">
        <f>IF(ISNUMBER(SMALL(Order_Form!$C:$C,1+($C555))),(VLOOKUP(SMALL(Order_Form!$C:$C,1+($C555)),Order_Form!$B:$Q,10,FALSE)),"")</f>
        <v/>
      </c>
      <c r="N555" s="35" t="str">
        <f>IF(ISNUMBER(SMALL(Order_Form!$C:$C,1+($C555))),(VLOOKUP(SMALL(Order_Form!$C:$C,1+($C555)),Order_Form!$B:$Q,11,FALSE)),"")</f>
        <v/>
      </c>
      <c r="O555" s="35" t="str">
        <f>IF(ISNUMBER(SMALL(Order_Form!$C:$C,1+($C555))),(VLOOKUP(SMALL(Order_Form!$C:$C,1+($C555)),Order_Form!$B:$Q,12,FALSE)),"")</f>
        <v/>
      </c>
      <c r="P555" s="35" t="str">
        <f>IF(ISNUMBER(SMALL(Order_Form!$C:$C,1+($C555))),(VLOOKUP(SMALL(Order_Form!$C:$C,1+($C555)),Order_Form!$B:$Q,13,FALSE)),"")</f>
        <v/>
      </c>
      <c r="Q555" s="35" t="str">
        <f>IF(ISNUMBER(SMALL(Order_Form!$C:$C,1+($C555))),(VLOOKUP(SMALL(Order_Form!$C:$C,1+($C555)),Order_Form!$B:$Q,14,FALSE)),"")</f>
        <v/>
      </c>
      <c r="R555" s="35" t="str">
        <f>IF(ISNUMBER(SMALL(Order_Form!$C:$C,1+($C555))),(VLOOKUP(SMALL(Order_Form!$C:$C,1+($C555)),Order_Form!$B:$Q,15,FALSE)),"")</f>
        <v/>
      </c>
      <c r="U555" s="14">
        <f t="shared" si="24"/>
        <v>0</v>
      </c>
      <c r="V555" s="14">
        <f t="shared" si="25"/>
        <v>0</v>
      </c>
      <c r="W555" s="14">
        <f t="shared" si="26"/>
        <v>0</v>
      </c>
    </row>
    <row r="556" spans="3:23" ht="22.9" customHeight="1" x14ac:dyDescent="0.2">
      <c r="C556" s="14">
        <v>538</v>
      </c>
      <c r="D556" s="15" t="str">
        <f>IF(ISNUMBER(SMALL(Order_Form!$C:$C,1+($C556))),(VLOOKUP(SMALL(Order_Form!$C:$C,1+($C556)),Order_Form!$B:$Q,3,FALSE)),"")</f>
        <v/>
      </c>
      <c r="E556" s="35" t="str">
        <f>IF(ISNUMBER(SMALL(Order_Form!$C:$C,1+($C556))),(VLOOKUP(SMALL(Order_Form!$C:$C,1+($C556)),Order_Form!$B:$Q,4,FALSE)),"")</f>
        <v/>
      </c>
      <c r="F556" s="35" t="str">
        <f>IF(ISNUMBER(SMALL(Order_Form!$C:$C,1+($C556))),(VLOOKUP(SMALL(Order_Form!$C:$C,1+($C556)),Order_Form!$B:$Q,5,FALSE)),"")</f>
        <v/>
      </c>
      <c r="G556" s="35" t="str">
        <f>IF(ISNUMBER(SMALL(Order_Form!$C:$C,1+($C556))),(VLOOKUP(SMALL(Order_Form!$C:$C,1+($C556)),Order_Form!$B:$Q,6,FALSE)),"")</f>
        <v/>
      </c>
      <c r="H556" s="32" t="str">
        <f>IF(ISNUMBER(SMALL(Order_Form!$C:$C,1+($C556))),(VLOOKUP(SMALL(Order_Form!$C:$C,1+($C556)),Order_Form!$B:$Q,7,FALSE)),"")</f>
        <v/>
      </c>
      <c r="I556" s="15"/>
      <c r="J556" s="15"/>
      <c r="K556" s="35" t="str">
        <f>IF(ISNUMBER(SMALL(Order_Form!$C:$C,1+($C556))),(VLOOKUP(SMALL(Order_Form!$C:$C,1+($C556)),Order_Form!$B:$Q,8,FALSE)),"")</f>
        <v/>
      </c>
      <c r="L556" s="35" t="str">
        <f>IF(ISNUMBER(SMALL(Order_Form!$C:$C,1+($C556))),(VLOOKUP(SMALL(Order_Form!$C:$C,1+($C556)),Order_Form!$B:$Q,9,FALSE)),"")</f>
        <v/>
      </c>
      <c r="M556" s="35" t="str">
        <f>IF(ISNUMBER(SMALL(Order_Form!$C:$C,1+($C556))),(VLOOKUP(SMALL(Order_Form!$C:$C,1+($C556)),Order_Form!$B:$Q,10,FALSE)),"")</f>
        <v/>
      </c>
      <c r="N556" s="35" t="str">
        <f>IF(ISNUMBER(SMALL(Order_Form!$C:$C,1+($C556))),(VLOOKUP(SMALL(Order_Form!$C:$C,1+($C556)),Order_Form!$B:$Q,11,FALSE)),"")</f>
        <v/>
      </c>
      <c r="O556" s="35" t="str">
        <f>IF(ISNUMBER(SMALL(Order_Form!$C:$C,1+($C556))),(VLOOKUP(SMALL(Order_Form!$C:$C,1+($C556)),Order_Form!$B:$Q,12,FALSE)),"")</f>
        <v/>
      </c>
      <c r="P556" s="35" t="str">
        <f>IF(ISNUMBER(SMALL(Order_Form!$C:$C,1+($C556))),(VLOOKUP(SMALL(Order_Form!$C:$C,1+($C556)),Order_Form!$B:$Q,13,FALSE)),"")</f>
        <v/>
      </c>
      <c r="Q556" s="35" t="str">
        <f>IF(ISNUMBER(SMALL(Order_Form!$C:$C,1+($C556))),(VLOOKUP(SMALL(Order_Form!$C:$C,1+($C556)),Order_Form!$B:$Q,14,FALSE)),"")</f>
        <v/>
      </c>
      <c r="R556" s="35" t="str">
        <f>IF(ISNUMBER(SMALL(Order_Form!$C:$C,1+($C556))),(VLOOKUP(SMALL(Order_Form!$C:$C,1+($C556)),Order_Form!$B:$Q,15,FALSE)),"")</f>
        <v/>
      </c>
      <c r="U556" s="14">
        <f t="shared" si="24"/>
        <v>0</v>
      </c>
      <c r="V556" s="14">
        <f t="shared" si="25"/>
        <v>0</v>
      </c>
      <c r="W556" s="14">
        <f t="shared" si="26"/>
        <v>0</v>
      </c>
    </row>
    <row r="557" spans="3:23" ht="22.9" customHeight="1" x14ac:dyDescent="0.2">
      <c r="C557" s="14">
        <v>539</v>
      </c>
      <c r="D557" s="15" t="str">
        <f>IF(ISNUMBER(SMALL(Order_Form!$C:$C,1+($C557))),(VLOOKUP(SMALL(Order_Form!$C:$C,1+($C557)),Order_Form!$B:$Q,3,FALSE)),"")</f>
        <v/>
      </c>
      <c r="E557" s="35" t="str">
        <f>IF(ISNUMBER(SMALL(Order_Form!$C:$C,1+($C557))),(VLOOKUP(SMALL(Order_Form!$C:$C,1+($C557)),Order_Form!$B:$Q,4,FALSE)),"")</f>
        <v/>
      </c>
      <c r="F557" s="35" t="str">
        <f>IF(ISNUMBER(SMALL(Order_Form!$C:$C,1+($C557))),(VLOOKUP(SMALL(Order_Form!$C:$C,1+($C557)),Order_Form!$B:$Q,5,FALSE)),"")</f>
        <v/>
      </c>
      <c r="G557" s="35" t="str">
        <f>IF(ISNUMBER(SMALL(Order_Form!$C:$C,1+($C557))),(VLOOKUP(SMALL(Order_Form!$C:$C,1+($C557)),Order_Form!$B:$Q,6,FALSE)),"")</f>
        <v/>
      </c>
      <c r="H557" s="32" t="str">
        <f>IF(ISNUMBER(SMALL(Order_Form!$C:$C,1+($C557))),(VLOOKUP(SMALL(Order_Form!$C:$C,1+($C557)),Order_Form!$B:$Q,7,FALSE)),"")</f>
        <v/>
      </c>
      <c r="I557" s="15"/>
      <c r="J557" s="15"/>
      <c r="K557" s="35" t="str">
        <f>IF(ISNUMBER(SMALL(Order_Form!$C:$C,1+($C557))),(VLOOKUP(SMALL(Order_Form!$C:$C,1+($C557)),Order_Form!$B:$Q,8,FALSE)),"")</f>
        <v/>
      </c>
      <c r="L557" s="35" t="str">
        <f>IF(ISNUMBER(SMALL(Order_Form!$C:$C,1+($C557))),(VLOOKUP(SMALL(Order_Form!$C:$C,1+($C557)),Order_Form!$B:$Q,9,FALSE)),"")</f>
        <v/>
      </c>
      <c r="M557" s="35" t="str">
        <f>IF(ISNUMBER(SMALL(Order_Form!$C:$C,1+($C557))),(VLOOKUP(SMALL(Order_Form!$C:$C,1+($C557)),Order_Form!$B:$Q,10,FALSE)),"")</f>
        <v/>
      </c>
      <c r="N557" s="35" t="str">
        <f>IF(ISNUMBER(SMALL(Order_Form!$C:$C,1+($C557))),(VLOOKUP(SMALL(Order_Form!$C:$C,1+($C557)),Order_Form!$B:$Q,11,FALSE)),"")</f>
        <v/>
      </c>
      <c r="O557" s="35" t="str">
        <f>IF(ISNUMBER(SMALL(Order_Form!$C:$C,1+($C557))),(VLOOKUP(SMALL(Order_Form!$C:$C,1+($C557)),Order_Form!$B:$Q,12,FALSE)),"")</f>
        <v/>
      </c>
      <c r="P557" s="35" t="str">
        <f>IF(ISNUMBER(SMALL(Order_Form!$C:$C,1+($C557))),(VLOOKUP(SMALL(Order_Form!$C:$C,1+($C557)),Order_Form!$B:$Q,13,FALSE)),"")</f>
        <v/>
      </c>
      <c r="Q557" s="35" t="str">
        <f>IF(ISNUMBER(SMALL(Order_Form!$C:$C,1+($C557))),(VLOOKUP(SMALL(Order_Form!$C:$C,1+($C557)),Order_Form!$B:$Q,14,FALSE)),"")</f>
        <v/>
      </c>
      <c r="R557" s="35" t="str">
        <f>IF(ISNUMBER(SMALL(Order_Form!$C:$C,1+($C557))),(VLOOKUP(SMALL(Order_Form!$C:$C,1+($C557)),Order_Form!$B:$Q,15,FALSE)),"")</f>
        <v/>
      </c>
      <c r="U557" s="14">
        <f t="shared" si="24"/>
        <v>0</v>
      </c>
      <c r="V557" s="14">
        <f t="shared" si="25"/>
        <v>0</v>
      </c>
      <c r="W557" s="14">
        <f t="shared" si="26"/>
        <v>0</v>
      </c>
    </row>
    <row r="558" spans="3:23" ht="22.9" customHeight="1" x14ac:dyDescent="0.2">
      <c r="C558" s="14">
        <v>540</v>
      </c>
      <c r="D558" s="15" t="str">
        <f>IF(ISNUMBER(SMALL(Order_Form!$C:$C,1+($C558))),(VLOOKUP(SMALL(Order_Form!$C:$C,1+($C558)),Order_Form!$B:$Q,3,FALSE)),"")</f>
        <v/>
      </c>
      <c r="E558" s="35" t="str">
        <f>IF(ISNUMBER(SMALL(Order_Form!$C:$C,1+($C558))),(VLOOKUP(SMALL(Order_Form!$C:$C,1+($C558)),Order_Form!$B:$Q,4,FALSE)),"")</f>
        <v/>
      </c>
      <c r="F558" s="35" t="str">
        <f>IF(ISNUMBER(SMALL(Order_Form!$C:$C,1+($C558))),(VLOOKUP(SMALL(Order_Form!$C:$C,1+($C558)),Order_Form!$B:$Q,5,FALSE)),"")</f>
        <v/>
      </c>
      <c r="G558" s="35" t="str">
        <f>IF(ISNUMBER(SMALL(Order_Form!$C:$C,1+($C558))),(VLOOKUP(SMALL(Order_Form!$C:$C,1+($C558)),Order_Form!$B:$Q,6,FALSE)),"")</f>
        <v/>
      </c>
      <c r="H558" s="32" t="str">
        <f>IF(ISNUMBER(SMALL(Order_Form!$C:$C,1+($C558))),(VLOOKUP(SMALL(Order_Form!$C:$C,1+($C558)),Order_Form!$B:$Q,7,FALSE)),"")</f>
        <v/>
      </c>
      <c r="I558" s="15"/>
      <c r="J558" s="15"/>
      <c r="K558" s="35" t="str">
        <f>IF(ISNUMBER(SMALL(Order_Form!$C:$C,1+($C558))),(VLOOKUP(SMALL(Order_Form!$C:$C,1+($C558)),Order_Form!$B:$Q,8,FALSE)),"")</f>
        <v/>
      </c>
      <c r="L558" s="35" t="str">
        <f>IF(ISNUMBER(SMALL(Order_Form!$C:$C,1+($C558))),(VLOOKUP(SMALL(Order_Form!$C:$C,1+($C558)),Order_Form!$B:$Q,9,FALSE)),"")</f>
        <v/>
      </c>
      <c r="M558" s="35" t="str">
        <f>IF(ISNUMBER(SMALL(Order_Form!$C:$C,1+($C558))),(VLOOKUP(SMALL(Order_Form!$C:$C,1+($C558)),Order_Form!$B:$Q,10,FALSE)),"")</f>
        <v/>
      </c>
      <c r="N558" s="35" t="str">
        <f>IF(ISNUMBER(SMALL(Order_Form!$C:$C,1+($C558))),(VLOOKUP(SMALL(Order_Form!$C:$C,1+($C558)),Order_Form!$B:$Q,11,FALSE)),"")</f>
        <v/>
      </c>
      <c r="O558" s="35" t="str">
        <f>IF(ISNUMBER(SMALL(Order_Form!$C:$C,1+($C558))),(VLOOKUP(SMALL(Order_Form!$C:$C,1+($C558)),Order_Form!$B:$Q,12,FALSE)),"")</f>
        <v/>
      </c>
      <c r="P558" s="35" t="str">
        <f>IF(ISNUMBER(SMALL(Order_Form!$C:$C,1+($C558))),(VLOOKUP(SMALL(Order_Form!$C:$C,1+($C558)),Order_Form!$B:$Q,13,FALSE)),"")</f>
        <v/>
      </c>
      <c r="Q558" s="35" t="str">
        <f>IF(ISNUMBER(SMALL(Order_Form!$C:$C,1+($C558))),(VLOOKUP(SMALL(Order_Form!$C:$C,1+($C558)),Order_Form!$B:$Q,14,FALSE)),"")</f>
        <v/>
      </c>
      <c r="R558" s="35" t="str">
        <f>IF(ISNUMBER(SMALL(Order_Form!$C:$C,1+($C558))),(VLOOKUP(SMALL(Order_Form!$C:$C,1+($C558)),Order_Form!$B:$Q,15,FALSE)),"")</f>
        <v/>
      </c>
      <c r="U558" s="14">
        <f t="shared" si="24"/>
        <v>0</v>
      </c>
      <c r="V558" s="14">
        <f t="shared" si="25"/>
        <v>0</v>
      </c>
      <c r="W558" s="14">
        <f t="shared" si="26"/>
        <v>0</v>
      </c>
    </row>
    <row r="559" spans="3:23" ht="22.9" customHeight="1" x14ac:dyDescent="0.2">
      <c r="C559" s="14">
        <v>541</v>
      </c>
      <c r="D559" s="15" t="str">
        <f>IF(ISNUMBER(SMALL(Order_Form!$C:$C,1+($C559))),(VLOOKUP(SMALL(Order_Form!$C:$C,1+($C559)),Order_Form!$B:$Q,3,FALSE)),"")</f>
        <v/>
      </c>
      <c r="E559" s="35" t="str">
        <f>IF(ISNUMBER(SMALL(Order_Form!$C:$C,1+($C559))),(VLOOKUP(SMALL(Order_Form!$C:$C,1+($C559)),Order_Form!$B:$Q,4,FALSE)),"")</f>
        <v/>
      </c>
      <c r="F559" s="35" t="str">
        <f>IF(ISNUMBER(SMALL(Order_Form!$C:$C,1+($C559))),(VLOOKUP(SMALL(Order_Form!$C:$C,1+($C559)),Order_Form!$B:$Q,5,FALSE)),"")</f>
        <v/>
      </c>
      <c r="G559" s="35" t="str">
        <f>IF(ISNUMBER(SMALL(Order_Form!$C:$C,1+($C559))),(VLOOKUP(SMALL(Order_Form!$C:$C,1+($C559)),Order_Form!$B:$Q,6,FALSE)),"")</f>
        <v/>
      </c>
      <c r="H559" s="32" t="str">
        <f>IF(ISNUMBER(SMALL(Order_Form!$C:$C,1+($C559))),(VLOOKUP(SMALL(Order_Form!$C:$C,1+($C559)),Order_Form!$B:$Q,7,FALSE)),"")</f>
        <v/>
      </c>
      <c r="I559" s="15"/>
      <c r="J559" s="15"/>
      <c r="K559" s="35" t="str">
        <f>IF(ISNUMBER(SMALL(Order_Form!$C:$C,1+($C559))),(VLOOKUP(SMALL(Order_Form!$C:$C,1+($C559)),Order_Form!$B:$Q,8,FALSE)),"")</f>
        <v/>
      </c>
      <c r="L559" s="35" t="str">
        <f>IF(ISNUMBER(SMALL(Order_Form!$C:$C,1+($C559))),(VLOOKUP(SMALL(Order_Form!$C:$C,1+($C559)),Order_Form!$B:$Q,9,FALSE)),"")</f>
        <v/>
      </c>
      <c r="M559" s="35" t="str">
        <f>IF(ISNUMBER(SMALL(Order_Form!$C:$C,1+($C559))),(VLOOKUP(SMALL(Order_Form!$C:$C,1+($C559)),Order_Form!$B:$Q,10,FALSE)),"")</f>
        <v/>
      </c>
      <c r="N559" s="35" t="str">
        <f>IF(ISNUMBER(SMALL(Order_Form!$C:$C,1+($C559))),(VLOOKUP(SMALL(Order_Form!$C:$C,1+($C559)),Order_Form!$B:$Q,11,FALSE)),"")</f>
        <v/>
      </c>
      <c r="O559" s="35" t="str">
        <f>IF(ISNUMBER(SMALL(Order_Form!$C:$C,1+($C559))),(VLOOKUP(SMALL(Order_Form!$C:$C,1+($C559)),Order_Form!$B:$Q,12,FALSE)),"")</f>
        <v/>
      </c>
      <c r="P559" s="35" t="str">
        <f>IF(ISNUMBER(SMALL(Order_Form!$C:$C,1+($C559))),(VLOOKUP(SMALL(Order_Form!$C:$C,1+($C559)),Order_Form!$B:$Q,13,FALSE)),"")</f>
        <v/>
      </c>
      <c r="Q559" s="35" t="str">
        <f>IF(ISNUMBER(SMALL(Order_Form!$C:$C,1+($C559))),(VLOOKUP(SMALL(Order_Form!$C:$C,1+($C559)),Order_Form!$B:$Q,14,FALSE)),"")</f>
        <v/>
      </c>
      <c r="R559" s="35" t="str">
        <f>IF(ISNUMBER(SMALL(Order_Form!$C:$C,1+($C559))),(VLOOKUP(SMALL(Order_Form!$C:$C,1+($C559)),Order_Form!$B:$Q,15,FALSE)),"")</f>
        <v/>
      </c>
      <c r="U559" s="14">
        <f t="shared" si="24"/>
        <v>0</v>
      </c>
      <c r="V559" s="14">
        <f t="shared" si="25"/>
        <v>0</v>
      </c>
      <c r="W559" s="14">
        <f t="shared" si="26"/>
        <v>0</v>
      </c>
    </row>
    <row r="560" spans="3:23" ht="22.9" customHeight="1" x14ac:dyDescent="0.2">
      <c r="C560" s="14">
        <v>542</v>
      </c>
      <c r="D560" s="15" t="str">
        <f>IF(ISNUMBER(SMALL(Order_Form!$C:$C,1+($C560))),(VLOOKUP(SMALL(Order_Form!$C:$C,1+($C560)),Order_Form!$B:$Q,3,FALSE)),"")</f>
        <v/>
      </c>
      <c r="E560" s="35" t="str">
        <f>IF(ISNUMBER(SMALL(Order_Form!$C:$C,1+($C560))),(VLOOKUP(SMALL(Order_Form!$C:$C,1+($C560)),Order_Form!$B:$Q,4,FALSE)),"")</f>
        <v/>
      </c>
      <c r="F560" s="35" t="str">
        <f>IF(ISNUMBER(SMALL(Order_Form!$C:$C,1+($C560))),(VLOOKUP(SMALL(Order_Form!$C:$C,1+($C560)),Order_Form!$B:$Q,5,FALSE)),"")</f>
        <v/>
      </c>
      <c r="G560" s="35" t="str">
        <f>IF(ISNUMBER(SMALL(Order_Form!$C:$C,1+($C560))),(VLOOKUP(SMALL(Order_Form!$C:$C,1+($C560)),Order_Form!$B:$Q,6,FALSE)),"")</f>
        <v/>
      </c>
      <c r="H560" s="32" t="str">
        <f>IF(ISNUMBER(SMALL(Order_Form!$C:$C,1+($C560))),(VLOOKUP(SMALL(Order_Form!$C:$C,1+($C560)),Order_Form!$B:$Q,7,FALSE)),"")</f>
        <v/>
      </c>
      <c r="I560" s="15"/>
      <c r="J560" s="15"/>
      <c r="K560" s="35" t="str">
        <f>IF(ISNUMBER(SMALL(Order_Form!$C:$C,1+($C560))),(VLOOKUP(SMALL(Order_Form!$C:$C,1+($C560)),Order_Form!$B:$Q,8,FALSE)),"")</f>
        <v/>
      </c>
      <c r="L560" s="35" t="str">
        <f>IF(ISNUMBER(SMALL(Order_Form!$C:$C,1+($C560))),(VLOOKUP(SMALL(Order_Form!$C:$C,1+($C560)),Order_Form!$B:$Q,9,FALSE)),"")</f>
        <v/>
      </c>
      <c r="M560" s="35" t="str">
        <f>IF(ISNUMBER(SMALL(Order_Form!$C:$C,1+($C560))),(VLOOKUP(SMALL(Order_Form!$C:$C,1+($C560)),Order_Form!$B:$Q,10,FALSE)),"")</f>
        <v/>
      </c>
      <c r="N560" s="35" t="str">
        <f>IF(ISNUMBER(SMALL(Order_Form!$C:$C,1+($C560))),(VLOOKUP(SMALL(Order_Form!$C:$C,1+($C560)),Order_Form!$B:$Q,11,FALSE)),"")</f>
        <v/>
      </c>
      <c r="O560" s="35" t="str">
        <f>IF(ISNUMBER(SMALL(Order_Form!$C:$C,1+($C560))),(VLOOKUP(SMALL(Order_Form!$C:$C,1+($C560)),Order_Form!$B:$Q,12,FALSE)),"")</f>
        <v/>
      </c>
      <c r="P560" s="35" t="str">
        <f>IF(ISNUMBER(SMALL(Order_Form!$C:$C,1+($C560))),(VLOOKUP(SMALL(Order_Form!$C:$C,1+($C560)),Order_Form!$B:$Q,13,FALSE)),"")</f>
        <v/>
      </c>
      <c r="Q560" s="35" t="str">
        <f>IF(ISNUMBER(SMALL(Order_Form!$C:$C,1+($C560))),(VLOOKUP(SMALL(Order_Form!$C:$C,1+($C560)),Order_Form!$B:$Q,14,FALSE)),"")</f>
        <v/>
      </c>
      <c r="R560" s="35" t="str">
        <f>IF(ISNUMBER(SMALL(Order_Form!$C:$C,1+($C560))),(VLOOKUP(SMALL(Order_Form!$C:$C,1+($C560)),Order_Form!$B:$Q,15,FALSE)),"")</f>
        <v/>
      </c>
      <c r="U560" s="14">
        <f t="shared" si="24"/>
        <v>0</v>
      </c>
      <c r="V560" s="14">
        <f t="shared" si="25"/>
        <v>0</v>
      </c>
      <c r="W560" s="14">
        <f t="shared" si="26"/>
        <v>0</v>
      </c>
    </row>
    <row r="561" spans="3:23" ht="22.9" customHeight="1" x14ac:dyDescent="0.2">
      <c r="C561" s="14">
        <v>543</v>
      </c>
      <c r="D561" s="15" t="str">
        <f>IF(ISNUMBER(SMALL(Order_Form!$C:$C,1+($C561))),(VLOOKUP(SMALL(Order_Form!$C:$C,1+($C561)),Order_Form!$B:$Q,3,FALSE)),"")</f>
        <v/>
      </c>
      <c r="E561" s="35" t="str">
        <f>IF(ISNUMBER(SMALL(Order_Form!$C:$C,1+($C561))),(VLOOKUP(SMALL(Order_Form!$C:$C,1+($C561)),Order_Form!$B:$Q,4,FALSE)),"")</f>
        <v/>
      </c>
      <c r="F561" s="35" t="str">
        <f>IF(ISNUMBER(SMALL(Order_Form!$C:$C,1+($C561))),(VLOOKUP(SMALL(Order_Form!$C:$C,1+($C561)),Order_Form!$B:$Q,5,FALSE)),"")</f>
        <v/>
      </c>
      <c r="G561" s="35" t="str">
        <f>IF(ISNUMBER(SMALL(Order_Form!$C:$C,1+($C561))),(VLOOKUP(SMALL(Order_Form!$C:$C,1+($C561)),Order_Form!$B:$Q,6,FALSE)),"")</f>
        <v/>
      </c>
      <c r="H561" s="32" t="str">
        <f>IF(ISNUMBER(SMALL(Order_Form!$C:$C,1+($C561))),(VLOOKUP(SMALL(Order_Form!$C:$C,1+($C561)),Order_Form!$B:$Q,7,FALSE)),"")</f>
        <v/>
      </c>
      <c r="I561" s="15"/>
      <c r="J561" s="15"/>
      <c r="K561" s="35" t="str">
        <f>IF(ISNUMBER(SMALL(Order_Form!$C:$C,1+($C561))),(VLOOKUP(SMALL(Order_Form!$C:$C,1+($C561)),Order_Form!$B:$Q,8,FALSE)),"")</f>
        <v/>
      </c>
      <c r="L561" s="35" t="str">
        <f>IF(ISNUMBER(SMALL(Order_Form!$C:$C,1+($C561))),(VLOOKUP(SMALL(Order_Form!$C:$C,1+($C561)),Order_Form!$B:$Q,9,FALSE)),"")</f>
        <v/>
      </c>
      <c r="M561" s="35" t="str">
        <f>IF(ISNUMBER(SMALL(Order_Form!$C:$C,1+($C561))),(VLOOKUP(SMALL(Order_Form!$C:$C,1+($C561)),Order_Form!$B:$Q,10,FALSE)),"")</f>
        <v/>
      </c>
      <c r="N561" s="35" t="str">
        <f>IF(ISNUMBER(SMALL(Order_Form!$C:$C,1+($C561))),(VLOOKUP(SMALL(Order_Form!$C:$C,1+($C561)),Order_Form!$B:$Q,11,FALSE)),"")</f>
        <v/>
      </c>
      <c r="O561" s="35" t="str">
        <f>IF(ISNUMBER(SMALL(Order_Form!$C:$C,1+($C561))),(VLOOKUP(SMALL(Order_Form!$C:$C,1+($C561)),Order_Form!$B:$Q,12,FALSE)),"")</f>
        <v/>
      </c>
      <c r="P561" s="35" t="str">
        <f>IF(ISNUMBER(SMALL(Order_Form!$C:$C,1+($C561))),(VLOOKUP(SMALL(Order_Form!$C:$C,1+($C561)),Order_Form!$B:$Q,13,FALSE)),"")</f>
        <v/>
      </c>
      <c r="Q561" s="35" t="str">
        <f>IF(ISNUMBER(SMALL(Order_Form!$C:$C,1+($C561))),(VLOOKUP(SMALL(Order_Form!$C:$C,1+($C561)),Order_Form!$B:$Q,14,FALSE)),"")</f>
        <v/>
      </c>
      <c r="R561" s="35" t="str">
        <f>IF(ISNUMBER(SMALL(Order_Form!$C:$C,1+($C561))),(VLOOKUP(SMALL(Order_Form!$C:$C,1+($C561)),Order_Form!$B:$Q,15,FALSE)),"")</f>
        <v/>
      </c>
      <c r="U561" s="14">
        <f t="shared" si="24"/>
        <v>0</v>
      </c>
      <c r="V561" s="14">
        <f t="shared" si="25"/>
        <v>0</v>
      </c>
      <c r="W561" s="14">
        <f t="shared" si="26"/>
        <v>0</v>
      </c>
    </row>
    <row r="562" spans="3:23" ht="22.9" customHeight="1" x14ac:dyDescent="0.2">
      <c r="C562" s="14">
        <v>544</v>
      </c>
      <c r="D562" s="15" t="str">
        <f>IF(ISNUMBER(SMALL(Order_Form!$C:$C,1+($C562))),(VLOOKUP(SMALL(Order_Form!$C:$C,1+($C562)),Order_Form!$B:$Q,3,FALSE)),"")</f>
        <v/>
      </c>
      <c r="E562" s="35" t="str">
        <f>IF(ISNUMBER(SMALL(Order_Form!$C:$C,1+($C562))),(VLOOKUP(SMALL(Order_Form!$C:$C,1+($C562)),Order_Form!$B:$Q,4,FALSE)),"")</f>
        <v/>
      </c>
      <c r="F562" s="35" t="str">
        <f>IF(ISNUMBER(SMALL(Order_Form!$C:$C,1+($C562))),(VLOOKUP(SMALL(Order_Form!$C:$C,1+($C562)),Order_Form!$B:$Q,5,FALSE)),"")</f>
        <v/>
      </c>
      <c r="G562" s="35" t="str">
        <f>IF(ISNUMBER(SMALL(Order_Form!$C:$C,1+($C562))),(VLOOKUP(SMALL(Order_Form!$C:$C,1+($C562)),Order_Form!$B:$Q,6,FALSE)),"")</f>
        <v/>
      </c>
      <c r="H562" s="32" t="str">
        <f>IF(ISNUMBER(SMALL(Order_Form!$C:$C,1+($C562))),(VLOOKUP(SMALL(Order_Form!$C:$C,1+($C562)),Order_Form!$B:$Q,7,FALSE)),"")</f>
        <v/>
      </c>
      <c r="I562" s="15"/>
      <c r="J562" s="15"/>
      <c r="K562" s="35" t="str">
        <f>IF(ISNUMBER(SMALL(Order_Form!$C:$C,1+($C562))),(VLOOKUP(SMALL(Order_Form!$C:$C,1+($C562)),Order_Form!$B:$Q,8,FALSE)),"")</f>
        <v/>
      </c>
      <c r="L562" s="35" t="str">
        <f>IF(ISNUMBER(SMALL(Order_Form!$C:$C,1+($C562))),(VLOOKUP(SMALL(Order_Form!$C:$C,1+($C562)),Order_Form!$B:$Q,9,FALSE)),"")</f>
        <v/>
      </c>
      <c r="M562" s="35" t="str">
        <f>IF(ISNUMBER(SMALL(Order_Form!$C:$C,1+($C562))),(VLOOKUP(SMALL(Order_Form!$C:$C,1+($C562)),Order_Form!$B:$Q,10,FALSE)),"")</f>
        <v/>
      </c>
      <c r="N562" s="35" t="str">
        <f>IF(ISNUMBER(SMALL(Order_Form!$C:$C,1+($C562))),(VLOOKUP(SMALL(Order_Form!$C:$C,1+($C562)),Order_Form!$B:$Q,11,FALSE)),"")</f>
        <v/>
      </c>
      <c r="O562" s="35" t="str">
        <f>IF(ISNUMBER(SMALL(Order_Form!$C:$C,1+($C562))),(VLOOKUP(SMALL(Order_Form!$C:$C,1+($C562)),Order_Form!$B:$Q,12,FALSE)),"")</f>
        <v/>
      </c>
      <c r="P562" s="35" t="str">
        <f>IF(ISNUMBER(SMALL(Order_Form!$C:$C,1+($C562))),(VLOOKUP(SMALL(Order_Form!$C:$C,1+($C562)),Order_Form!$B:$Q,13,FALSE)),"")</f>
        <v/>
      </c>
      <c r="Q562" s="35" t="str">
        <f>IF(ISNUMBER(SMALL(Order_Form!$C:$C,1+($C562))),(VLOOKUP(SMALL(Order_Form!$C:$C,1+($C562)),Order_Form!$B:$Q,14,FALSE)),"")</f>
        <v/>
      </c>
      <c r="R562" s="35" t="str">
        <f>IF(ISNUMBER(SMALL(Order_Form!$C:$C,1+($C562))),(VLOOKUP(SMALL(Order_Form!$C:$C,1+($C562)),Order_Form!$B:$Q,15,FALSE)),"")</f>
        <v/>
      </c>
      <c r="U562" s="14">
        <f t="shared" si="24"/>
        <v>0</v>
      </c>
      <c r="V562" s="14">
        <f t="shared" si="25"/>
        <v>0</v>
      </c>
      <c r="W562" s="14">
        <f t="shared" si="26"/>
        <v>0</v>
      </c>
    </row>
    <row r="563" spans="3:23" ht="22.9" customHeight="1" x14ac:dyDescent="0.2">
      <c r="C563" s="14">
        <v>545</v>
      </c>
      <c r="D563" s="15" t="str">
        <f>IF(ISNUMBER(SMALL(Order_Form!$C:$C,1+($C563))),(VLOOKUP(SMALL(Order_Form!$C:$C,1+($C563)),Order_Form!$B:$Q,3,FALSE)),"")</f>
        <v/>
      </c>
      <c r="E563" s="35" t="str">
        <f>IF(ISNUMBER(SMALL(Order_Form!$C:$C,1+($C563))),(VLOOKUP(SMALL(Order_Form!$C:$C,1+($C563)),Order_Form!$B:$Q,4,FALSE)),"")</f>
        <v/>
      </c>
      <c r="F563" s="35" t="str">
        <f>IF(ISNUMBER(SMALL(Order_Form!$C:$C,1+($C563))),(VLOOKUP(SMALL(Order_Form!$C:$C,1+($C563)),Order_Form!$B:$Q,5,FALSE)),"")</f>
        <v/>
      </c>
      <c r="G563" s="35" t="str">
        <f>IF(ISNUMBER(SMALL(Order_Form!$C:$C,1+($C563))),(VLOOKUP(SMALL(Order_Form!$C:$C,1+($C563)),Order_Form!$B:$Q,6,FALSE)),"")</f>
        <v/>
      </c>
      <c r="H563" s="32" t="str">
        <f>IF(ISNUMBER(SMALL(Order_Form!$C:$C,1+($C563))),(VLOOKUP(SMALL(Order_Form!$C:$C,1+($C563)),Order_Form!$B:$Q,7,FALSE)),"")</f>
        <v/>
      </c>
      <c r="I563" s="15"/>
      <c r="J563" s="15"/>
      <c r="K563" s="35" t="str">
        <f>IF(ISNUMBER(SMALL(Order_Form!$C:$C,1+($C563))),(VLOOKUP(SMALL(Order_Form!$C:$C,1+($C563)),Order_Form!$B:$Q,8,FALSE)),"")</f>
        <v/>
      </c>
      <c r="L563" s="35" t="str">
        <f>IF(ISNUMBER(SMALL(Order_Form!$C:$C,1+($C563))),(VLOOKUP(SMALL(Order_Form!$C:$C,1+($C563)),Order_Form!$B:$Q,9,FALSE)),"")</f>
        <v/>
      </c>
      <c r="M563" s="35" t="str">
        <f>IF(ISNUMBER(SMALL(Order_Form!$C:$C,1+($C563))),(VLOOKUP(SMALL(Order_Form!$C:$C,1+($C563)),Order_Form!$B:$Q,10,FALSE)),"")</f>
        <v/>
      </c>
      <c r="N563" s="35" t="str">
        <f>IF(ISNUMBER(SMALL(Order_Form!$C:$C,1+($C563))),(VLOOKUP(SMALL(Order_Form!$C:$C,1+($C563)),Order_Form!$B:$Q,11,FALSE)),"")</f>
        <v/>
      </c>
      <c r="O563" s="35" t="str">
        <f>IF(ISNUMBER(SMALL(Order_Form!$C:$C,1+($C563))),(VLOOKUP(SMALL(Order_Form!$C:$C,1+($C563)),Order_Form!$B:$Q,12,FALSE)),"")</f>
        <v/>
      </c>
      <c r="P563" s="35" t="str">
        <f>IF(ISNUMBER(SMALL(Order_Form!$C:$C,1+($C563))),(VLOOKUP(SMALL(Order_Form!$C:$C,1+($C563)),Order_Form!$B:$Q,13,FALSE)),"")</f>
        <v/>
      </c>
      <c r="Q563" s="35" t="str">
        <f>IF(ISNUMBER(SMALL(Order_Form!$C:$C,1+($C563))),(VLOOKUP(SMALL(Order_Form!$C:$C,1+($C563)),Order_Form!$B:$Q,14,FALSE)),"")</f>
        <v/>
      </c>
      <c r="R563" s="35" t="str">
        <f>IF(ISNUMBER(SMALL(Order_Form!$C:$C,1+($C563))),(VLOOKUP(SMALL(Order_Form!$C:$C,1+($C563)),Order_Form!$B:$Q,15,FALSE)),"")</f>
        <v/>
      </c>
      <c r="U563" s="14">
        <f t="shared" si="24"/>
        <v>0</v>
      </c>
      <c r="V563" s="14">
        <f t="shared" si="25"/>
        <v>0</v>
      </c>
      <c r="W563" s="14">
        <f t="shared" si="26"/>
        <v>0</v>
      </c>
    </row>
    <row r="564" spans="3:23" ht="22.9" customHeight="1" x14ac:dyDescent="0.2">
      <c r="C564" s="14">
        <v>546</v>
      </c>
      <c r="D564" s="15" t="str">
        <f>IF(ISNUMBER(SMALL(Order_Form!$C:$C,1+($C564))),(VLOOKUP(SMALL(Order_Form!$C:$C,1+($C564)),Order_Form!$B:$Q,3,FALSE)),"")</f>
        <v/>
      </c>
      <c r="E564" s="35" t="str">
        <f>IF(ISNUMBER(SMALL(Order_Form!$C:$C,1+($C564))),(VLOOKUP(SMALL(Order_Form!$C:$C,1+($C564)),Order_Form!$B:$Q,4,FALSE)),"")</f>
        <v/>
      </c>
      <c r="F564" s="35" t="str">
        <f>IF(ISNUMBER(SMALL(Order_Form!$C:$C,1+($C564))),(VLOOKUP(SMALL(Order_Form!$C:$C,1+($C564)),Order_Form!$B:$Q,5,FALSE)),"")</f>
        <v/>
      </c>
      <c r="G564" s="35" t="str">
        <f>IF(ISNUMBER(SMALL(Order_Form!$C:$C,1+($C564))),(VLOOKUP(SMALL(Order_Form!$C:$C,1+($C564)),Order_Form!$B:$Q,6,FALSE)),"")</f>
        <v/>
      </c>
      <c r="H564" s="32" t="str">
        <f>IF(ISNUMBER(SMALL(Order_Form!$C:$C,1+($C564))),(VLOOKUP(SMALL(Order_Form!$C:$C,1+($C564)),Order_Form!$B:$Q,7,FALSE)),"")</f>
        <v/>
      </c>
      <c r="I564" s="15"/>
      <c r="J564" s="15"/>
      <c r="K564" s="35" t="str">
        <f>IF(ISNUMBER(SMALL(Order_Form!$C:$C,1+($C564))),(VLOOKUP(SMALL(Order_Form!$C:$C,1+($C564)),Order_Form!$B:$Q,8,FALSE)),"")</f>
        <v/>
      </c>
      <c r="L564" s="35" t="str">
        <f>IF(ISNUMBER(SMALL(Order_Form!$C:$C,1+($C564))),(VLOOKUP(SMALL(Order_Form!$C:$C,1+($C564)),Order_Form!$B:$Q,9,FALSE)),"")</f>
        <v/>
      </c>
      <c r="M564" s="35" t="str">
        <f>IF(ISNUMBER(SMALL(Order_Form!$C:$C,1+($C564))),(VLOOKUP(SMALL(Order_Form!$C:$C,1+($C564)),Order_Form!$B:$Q,10,FALSE)),"")</f>
        <v/>
      </c>
      <c r="N564" s="35" t="str">
        <f>IF(ISNUMBER(SMALL(Order_Form!$C:$C,1+($C564))),(VLOOKUP(SMALL(Order_Form!$C:$C,1+($C564)),Order_Form!$B:$Q,11,FALSE)),"")</f>
        <v/>
      </c>
      <c r="O564" s="35" t="str">
        <f>IF(ISNUMBER(SMALL(Order_Form!$C:$C,1+($C564))),(VLOOKUP(SMALL(Order_Form!$C:$C,1+($C564)),Order_Form!$B:$Q,12,FALSE)),"")</f>
        <v/>
      </c>
      <c r="P564" s="35" t="str">
        <f>IF(ISNUMBER(SMALL(Order_Form!$C:$C,1+($C564))),(VLOOKUP(SMALL(Order_Form!$C:$C,1+($C564)),Order_Form!$B:$Q,13,FALSE)),"")</f>
        <v/>
      </c>
      <c r="Q564" s="35" t="str">
        <f>IF(ISNUMBER(SMALL(Order_Form!$C:$C,1+($C564))),(VLOOKUP(SMALL(Order_Form!$C:$C,1+($C564)),Order_Form!$B:$Q,14,FALSE)),"")</f>
        <v/>
      </c>
      <c r="R564" s="35" t="str">
        <f>IF(ISNUMBER(SMALL(Order_Form!$C:$C,1+($C564))),(VLOOKUP(SMALL(Order_Form!$C:$C,1+($C564)),Order_Form!$B:$Q,15,FALSE)),"")</f>
        <v/>
      </c>
      <c r="U564" s="14">
        <f t="shared" si="24"/>
        <v>0</v>
      </c>
      <c r="V564" s="14">
        <f t="shared" si="25"/>
        <v>0</v>
      </c>
      <c r="W564" s="14">
        <f t="shared" si="26"/>
        <v>0</v>
      </c>
    </row>
    <row r="565" spans="3:23" ht="22.9" customHeight="1" x14ac:dyDescent="0.2">
      <c r="C565" s="14">
        <v>547</v>
      </c>
      <c r="D565" s="15" t="str">
        <f>IF(ISNUMBER(SMALL(Order_Form!$C:$C,1+($C565))),(VLOOKUP(SMALL(Order_Form!$C:$C,1+($C565)),Order_Form!$B:$Q,3,FALSE)),"")</f>
        <v/>
      </c>
      <c r="E565" s="35" t="str">
        <f>IF(ISNUMBER(SMALL(Order_Form!$C:$C,1+($C565))),(VLOOKUP(SMALL(Order_Form!$C:$C,1+($C565)),Order_Form!$B:$Q,4,FALSE)),"")</f>
        <v/>
      </c>
      <c r="F565" s="35" t="str">
        <f>IF(ISNUMBER(SMALL(Order_Form!$C:$C,1+($C565))),(VLOOKUP(SMALL(Order_Form!$C:$C,1+($C565)),Order_Form!$B:$Q,5,FALSE)),"")</f>
        <v/>
      </c>
      <c r="G565" s="35" t="str">
        <f>IF(ISNUMBER(SMALL(Order_Form!$C:$C,1+($C565))),(VLOOKUP(SMALL(Order_Form!$C:$C,1+($C565)),Order_Form!$B:$Q,6,FALSE)),"")</f>
        <v/>
      </c>
      <c r="H565" s="32" t="str">
        <f>IF(ISNUMBER(SMALL(Order_Form!$C:$C,1+($C565))),(VLOOKUP(SMALL(Order_Form!$C:$C,1+($C565)),Order_Form!$B:$Q,7,FALSE)),"")</f>
        <v/>
      </c>
      <c r="I565" s="15"/>
      <c r="J565" s="15"/>
      <c r="K565" s="35" t="str">
        <f>IF(ISNUMBER(SMALL(Order_Form!$C:$C,1+($C565))),(VLOOKUP(SMALL(Order_Form!$C:$C,1+($C565)),Order_Form!$B:$Q,8,FALSE)),"")</f>
        <v/>
      </c>
      <c r="L565" s="35" t="str">
        <f>IF(ISNUMBER(SMALL(Order_Form!$C:$C,1+($C565))),(VLOOKUP(SMALL(Order_Form!$C:$C,1+($C565)),Order_Form!$B:$Q,9,FALSE)),"")</f>
        <v/>
      </c>
      <c r="M565" s="35" t="str">
        <f>IF(ISNUMBER(SMALL(Order_Form!$C:$C,1+($C565))),(VLOOKUP(SMALL(Order_Form!$C:$C,1+($C565)),Order_Form!$B:$Q,10,FALSE)),"")</f>
        <v/>
      </c>
      <c r="N565" s="35" t="str">
        <f>IF(ISNUMBER(SMALL(Order_Form!$C:$C,1+($C565))),(VLOOKUP(SMALL(Order_Form!$C:$C,1+($C565)),Order_Form!$B:$Q,11,FALSE)),"")</f>
        <v/>
      </c>
      <c r="O565" s="35" t="str">
        <f>IF(ISNUMBER(SMALL(Order_Form!$C:$C,1+($C565))),(VLOOKUP(SMALL(Order_Form!$C:$C,1+($C565)),Order_Form!$B:$Q,12,FALSE)),"")</f>
        <v/>
      </c>
      <c r="P565" s="35" t="str">
        <f>IF(ISNUMBER(SMALL(Order_Form!$C:$C,1+($C565))),(VLOOKUP(SMALL(Order_Form!$C:$C,1+($C565)),Order_Form!$B:$Q,13,FALSE)),"")</f>
        <v/>
      </c>
      <c r="Q565" s="35" t="str">
        <f>IF(ISNUMBER(SMALL(Order_Form!$C:$C,1+($C565))),(VLOOKUP(SMALL(Order_Form!$C:$C,1+($C565)),Order_Form!$B:$Q,14,FALSE)),"")</f>
        <v/>
      </c>
      <c r="R565" s="35" t="str">
        <f>IF(ISNUMBER(SMALL(Order_Form!$C:$C,1+($C565))),(VLOOKUP(SMALL(Order_Form!$C:$C,1+($C565)),Order_Form!$B:$Q,15,FALSE)),"")</f>
        <v/>
      </c>
      <c r="U565" s="14">
        <f t="shared" si="24"/>
        <v>0</v>
      </c>
      <c r="V565" s="14">
        <f t="shared" si="25"/>
        <v>0</v>
      </c>
      <c r="W565" s="14">
        <f t="shared" si="26"/>
        <v>0</v>
      </c>
    </row>
    <row r="566" spans="3:23" ht="22.9" customHeight="1" x14ac:dyDescent="0.2">
      <c r="C566" s="14">
        <v>548</v>
      </c>
      <c r="D566" s="15" t="str">
        <f>IF(ISNUMBER(SMALL(Order_Form!$C:$C,1+($C566))),(VLOOKUP(SMALL(Order_Form!$C:$C,1+($C566)),Order_Form!$B:$Q,3,FALSE)),"")</f>
        <v/>
      </c>
      <c r="E566" s="35" t="str">
        <f>IF(ISNUMBER(SMALL(Order_Form!$C:$C,1+($C566))),(VLOOKUP(SMALL(Order_Form!$C:$C,1+($C566)),Order_Form!$B:$Q,4,FALSE)),"")</f>
        <v/>
      </c>
      <c r="F566" s="35" t="str">
        <f>IF(ISNUMBER(SMALL(Order_Form!$C:$C,1+($C566))),(VLOOKUP(SMALL(Order_Form!$C:$C,1+($C566)),Order_Form!$B:$Q,5,FALSE)),"")</f>
        <v/>
      </c>
      <c r="G566" s="35" t="str">
        <f>IF(ISNUMBER(SMALL(Order_Form!$C:$C,1+($C566))),(VLOOKUP(SMALL(Order_Form!$C:$C,1+($C566)),Order_Form!$B:$Q,6,FALSE)),"")</f>
        <v/>
      </c>
      <c r="H566" s="32" t="str">
        <f>IF(ISNUMBER(SMALL(Order_Form!$C:$C,1+($C566))),(VLOOKUP(SMALL(Order_Form!$C:$C,1+($C566)),Order_Form!$B:$Q,7,FALSE)),"")</f>
        <v/>
      </c>
      <c r="I566" s="15"/>
      <c r="J566" s="15"/>
      <c r="K566" s="35" t="str">
        <f>IF(ISNUMBER(SMALL(Order_Form!$C:$C,1+($C566))),(VLOOKUP(SMALL(Order_Form!$C:$C,1+($C566)),Order_Form!$B:$Q,8,FALSE)),"")</f>
        <v/>
      </c>
      <c r="L566" s="35" t="str">
        <f>IF(ISNUMBER(SMALL(Order_Form!$C:$C,1+($C566))),(VLOOKUP(SMALL(Order_Form!$C:$C,1+($C566)),Order_Form!$B:$Q,9,FALSE)),"")</f>
        <v/>
      </c>
      <c r="M566" s="35" t="str">
        <f>IF(ISNUMBER(SMALL(Order_Form!$C:$C,1+($C566))),(VLOOKUP(SMALL(Order_Form!$C:$C,1+($C566)),Order_Form!$B:$Q,10,FALSE)),"")</f>
        <v/>
      </c>
      <c r="N566" s="35" t="str">
        <f>IF(ISNUMBER(SMALL(Order_Form!$C:$C,1+($C566))),(VLOOKUP(SMALL(Order_Form!$C:$C,1+($C566)),Order_Form!$B:$Q,11,FALSE)),"")</f>
        <v/>
      </c>
      <c r="O566" s="35" t="str">
        <f>IF(ISNUMBER(SMALL(Order_Form!$C:$C,1+($C566))),(VLOOKUP(SMALL(Order_Form!$C:$C,1+($C566)),Order_Form!$B:$Q,12,FALSE)),"")</f>
        <v/>
      </c>
      <c r="P566" s="35" t="str">
        <f>IF(ISNUMBER(SMALL(Order_Form!$C:$C,1+($C566))),(VLOOKUP(SMALL(Order_Form!$C:$C,1+($C566)),Order_Form!$B:$Q,13,FALSE)),"")</f>
        <v/>
      </c>
      <c r="Q566" s="35" t="str">
        <f>IF(ISNUMBER(SMALL(Order_Form!$C:$C,1+($C566))),(VLOOKUP(SMALL(Order_Form!$C:$C,1+($C566)),Order_Form!$B:$Q,14,FALSE)),"")</f>
        <v/>
      </c>
      <c r="R566" s="35" t="str">
        <f>IF(ISNUMBER(SMALL(Order_Form!$C:$C,1+($C566))),(VLOOKUP(SMALL(Order_Form!$C:$C,1+($C566)),Order_Form!$B:$Q,15,FALSE)),"")</f>
        <v/>
      </c>
      <c r="U566" s="14">
        <f t="shared" si="24"/>
        <v>0</v>
      </c>
      <c r="V566" s="14">
        <f t="shared" si="25"/>
        <v>0</v>
      </c>
      <c r="W566" s="14">
        <f t="shared" si="26"/>
        <v>0</v>
      </c>
    </row>
    <row r="567" spans="3:23" ht="22.9" customHeight="1" x14ac:dyDescent="0.2">
      <c r="C567" s="14">
        <v>549</v>
      </c>
      <c r="D567" s="15" t="str">
        <f>IF(ISNUMBER(SMALL(Order_Form!$C:$C,1+($C567))),(VLOOKUP(SMALL(Order_Form!$C:$C,1+($C567)),Order_Form!$B:$Q,3,FALSE)),"")</f>
        <v/>
      </c>
      <c r="E567" s="35" t="str">
        <f>IF(ISNUMBER(SMALL(Order_Form!$C:$C,1+($C567))),(VLOOKUP(SMALL(Order_Form!$C:$C,1+($C567)),Order_Form!$B:$Q,4,FALSE)),"")</f>
        <v/>
      </c>
      <c r="F567" s="35" t="str">
        <f>IF(ISNUMBER(SMALL(Order_Form!$C:$C,1+($C567))),(VLOOKUP(SMALL(Order_Form!$C:$C,1+($C567)),Order_Form!$B:$Q,5,FALSE)),"")</f>
        <v/>
      </c>
      <c r="G567" s="35" t="str">
        <f>IF(ISNUMBER(SMALL(Order_Form!$C:$C,1+($C567))),(VLOOKUP(SMALL(Order_Form!$C:$C,1+($C567)),Order_Form!$B:$Q,6,FALSE)),"")</f>
        <v/>
      </c>
      <c r="H567" s="32" t="str">
        <f>IF(ISNUMBER(SMALL(Order_Form!$C:$C,1+($C567))),(VLOOKUP(SMALL(Order_Form!$C:$C,1+($C567)),Order_Form!$B:$Q,7,FALSE)),"")</f>
        <v/>
      </c>
      <c r="I567" s="15"/>
      <c r="J567" s="15"/>
      <c r="K567" s="35" t="str">
        <f>IF(ISNUMBER(SMALL(Order_Form!$C:$C,1+($C567))),(VLOOKUP(SMALL(Order_Form!$C:$C,1+($C567)),Order_Form!$B:$Q,8,FALSE)),"")</f>
        <v/>
      </c>
      <c r="L567" s="35" t="str">
        <f>IF(ISNUMBER(SMALL(Order_Form!$C:$C,1+($C567))),(VLOOKUP(SMALL(Order_Form!$C:$C,1+($C567)),Order_Form!$B:$Q,9,FALSE)),"")</f>
        <v/>
      </c>
      <c r="M567" s="35" t="str">
        <f>IF(ISNUMBER(SMALL(Order_Form!$C:$C,1+($C567))),(VLOOKUP(SMALL(Order_Form!$C:$C,1+($C567)),Order_Form!$B:$Q,10,FALSE)),"")</f>
        <v/>
      </c>
      <c r="N567" s="35" t="str">
        <f>IF(ISNUMBER(SMALL(Order_Form!$C:$C,1+($C567))),(VLOOKUP(SMALL(Order_Form!$C:$C,1+($C567)),Order_Form!$B:$Q,11,FALSE)),"")</f>
        <v/>
      </c>
      <c r="O567" s="35" t="str">
        <f>IF(ISNUMBER(SMALL(Order_Form!$C:$C,1+($C567))),(VLOOKUP(SMALL(Order_Form!$C:$C,1+($C567)),Order_Form!$B:$Q,12,FALSE)),"")</f>
        <v/>
      </c>
      <c r="P567" s="35" t="str">
        <f>IF(ISNUMBER(SMALL(Order_Form!$C:$C,1+($C567))),(VLOOKUP(SMALL(Order_Form!$C:$C,1+($C567)),Order_Form!$B:$Q,13,FALSE)),"")</f>
        <v/>
      </c>
      <c r="Q567" s="35" t="str">
        <f>IF(ISNUMBER(SMALL(Order_Form!$C:$C,1+($C567))),(VLOOKUP(SMALL(Order_Form!$C:$C,1+($C567)),Order_Form!$B:$Q,14,FALSE)),"")</f>
        <v/>
      </c>
      <c r="R567" s="35" t="str">
        <f>IF(ISNUMBER(SMALL(Order_Form!$C:$C,1+($C567))),(VLOOKUP(SMALL(Order_Form!$C:$C,1+($C567)),Order_Form!$B:$Q,15,FALSE)),"")</f>
        <v/>
      </c>
      <c r="U567" s="14">
        <f t="shared" si="24"/>
        <v>0</v>
      </c>
      <c r="V567" s="14">
        <f t="shared" si="25"/>
        <v>0</v>
      </c>
      <c r="W567" s="14">
        <f t="shared" si="26"/>
        <v>0</v>
      </c>
    </row>
    <row r="568" spans="3:23" ht="22.9" customHeight="1" x14ac:dyDescent="0.2">
      <c r="C568" s="14">
        <v>550</v>
      </c>
      <c r="D568" s="15" t="str">
        <f>IF(ISNUMBER(SMALL(Order_Form!$C:$C,1+($C568))),(VLOOKUP(SMALL(Order_Form!$C:$C,1+($C568)),Order_Form!$B:$Q,3,FALSE)),"")</f>
        <v/>
      </c>
      <c r="E568" s="35" t="str">
        <f>IF(ISNUMBER(SMALL(Order_Form!$C:$C,1+($C568))),(VLOOKUP(SMALL(Order_Form!$C:$C,1+($C568)),Order_Form!$B:$Q,4,FALSE)),"")</f>
        <v/>
      </c>
      <c r="F568" s="35" t="str">
        <f>IF(ISNUMBER(SMALL(Order_Form!$C:$C,1+($C568))),(VLOOKUP(SMALL(Order_Form!$C:$C,1+($C568)),Order_Form!$B:$Q,5,FALSE)),"")</f>
        <v/>
      </c>
      <c r="G568" s="35" t="str">
        <f>IF(ISNUMBER(SMALL(Order_Form!$C:$C,1+($C568))),(VLOOKUP(SMALL(Order_Form!$C:$C,1+($C568)),Order_Form!$B:$Q,6,FALSE)),"")</f>
        <v/>
      </c>
      <c r="H568" s="32" t="str">
        <f>IF(ISNUMBER(SMALL(Order_Form!$C:$C,1+($C568))),(VLOOKUP(SMALL(Order_Form!$C:$C,1+($C568)),Order_Form!$B:$Q,7,FALSE)),"")</f>
        <v/>
      </c>
      <c r="I568" s="15"/>
      <c r="J568" s="15"/>
      <c r="K568" s="35" t="str">
        <f>IF(ISNUMBER(SMALL(Order_Form!$C:$C,1+($C568))),(VLOOKUP(SMALL(Order_Form!$C:$C,1+($C568)),Order_Form!$B:$Q,8,FALSE)),"")</f>
        <v/>
      </c>
      <c r="L568" s="35" t="str">
        <f>IF(ISNUMBER(SMALL(Order_Form!$C:$C,1+($C568))),(VLOOKUP(SMALL(Order_Form!$C:$C,1+($C568)),Order_Form!$B:$Q,9,FALSE)),"")</f>
        <v/>
      </c>
      <c r="M568" s="35" t="str">
        <f>IF(ISNUMBER(SMALL(Order_Form!$C:$C,1+($C568))),(VLOOKUP(SMALL(Order_Form!$C:$C,1+($C568)),Order_Form!$B:$Q,10,FALSE)),"")</f>
        <v/>
      </c>
      <c r="N568" s="35" t="str">
        <f>IF(ISNUMBER(SMALL(Order_Form!$C:$C,1+($C568))),(VLOOKUP(SMALL(Order_Form!$C:$C,1+($C568)),Order_Form!$B:$Q,11,FALSE)),"")</f>
        <v/>
      </c>
      <c r="O568" s="35" t="str">
        <f>IF(ISNUMBER(SMALL(Order_Form!$C:$C,1+($C568))),(VLOOKUP(SMALL(Order_Form!$C:$C,1+($C568)),Order_Form!$B:$Q,12,FALSE)),"")</f>
        <v/>
      </c>
      <c r="P568" s="35" t="str">
        <f>IF(ISNUMBER(SMALL(Order_Form!$C:$C,1+($C568))),(VLOOKUP(SMALL(Order_Form!$C:$C,1+($C568)),Order_Form!$B:$Q,13,FALSE)),"")</f>
        <v/>
      </c>
      <c r="Q568" s="35" t="str">
        <f>IF(ISNUMBER(SMALL(Order_Form!$C:$C,1+($C568))),(VLOOKUP(SMALL(Order_Form!$C:$C,1+($C568)),Order_Form!$B:$Q,14,FALSE)),"")</f>
        <v/>
      </c>
      <c r="R568" s="35" t="str">
        <f>IF(ISNUMBER(SMALL(Order_Form!$C:$C,1+($C568))),(VLOOKUP(SMALL(Order_Form!$C:$C,1+($C568)),Order_Form!$B:$Q,15,FALSE)),"")</f>
        <v/>
      </c>
      <c r="U568" s="14">
        <f t="shared" si="24"/>
        <v>0</v>
      </c>
      <c r="V568" s="14">
        <f t="shared" si="25"/>
        <v>0</v>
      </c>
      <c r="W568" s="14">
        <f t="shared" si="26"/>
        <v>0</v>
      </c>
    </row>
    <row r="569" spans="3:23" ht="22.9" customHeight="1" x14ac:dyDescent="0.2">
      <c r="C569" s="14">
        <v>551</v>
      </c>
      <c r="D569" s="15" t="str">
        <f>IF(ISNUMBER(SMALL(Order_Form!$C:$C,1+($C569))),(VLOOKUP(SMALL(Order_Form!$C:$C,1+($C569)),Order_Form!$B:$Q,3,FALSE)),"")</f>
        <v/>
      </c>
      <c r="E569" s="35" t="str">
        <f>IF(ISNUMBER(SMALL(Order_Form!$C:$C,1+($C569))),(VLOOKUP(SMALL(Order_Form!$C:$C,1+($C569)),Order_Form!$B:$Q,4,FALSE)),"")</f>
        <v/>
      </c>
      <c r="F569" s="35" t="str">
        <f>IF(ISNUMBER(SMALL(Order_Form!$C:$C,1+($C569))),(VLOOKUP(SMALL(Order_Form!$C:$C,1+($C569)),Order_Form!$B:$Q,5,FALSE)),"")</f>
        <v/>
      </c>
      <c r="G569" s="35" t="str">
        <f>IF(ISNUMBER(SMALL(Order_Form!$C:$C,1+($C569))),(VLOOKUP(SMALL(Order_Form!$C:$C,1+($C569)),Order_Form!$B:$Q,6,FALSE)),"")</f>
        <v/>
      </c>
      <c r="H569" s="32" t="str">
        <f>IF(ISNUMBER(SMALL(Order_Form!$C:$C,1+($C569))),(VLOOKUP(SMALL(Order_Form!$C:$C,1+($C569)),Order_Form!$B:$Q,7,FALSE)),"")</f>
        <v/>
      </c>
      <c r="I569" s="15"/>
      <c r="J569" s="15"/>
      <c r="K569" s="35" t="str">
        <f>IF(ISNUMBER(SMALL(Order_Form!$C:$C,1+($C569))),(VLOOKUP(SMALL(Order_Form!$C:$C,1+($C569)),Order_Form!$B:$Q,8,FALSE)),"")</f>
        <v/>
      </c>
      <c r="L569" s="35" t="str">
        <f>IF(ISNUMBER(SMALL(Order_Form!$C:$C,1+($C569))),(VLOOKUP(SMALL(Order_Form!$C:$C,1+($C569)),Order_Form!$B:$Q,9,FALSE)),"")</f>
        <v/>
      </c>
      <c r="M569" s="35" t="str">
        <f>IF(ISNUMBER(SMALL(Order_Form!$C:$C,1+($C569))),(VLOOKUP(SMALL(Order_Form!$C:$C,1+($C569)),Order_Form!$B:$Q,10,FALSE)),"")</f>
        <v/>
      </c>
      <c r="N569" s="35" t="str">
        <f>IF(ISNUMBER(SMALL(Order_Form!$C:$C,1+($C569))),(VLOOKUP(SMALL(Order_Form!$C:$C,1+($C569)),Order_Form!$B:$Q,11,FALSE)),"")</f>
        <v/>
      </c>
      <c r="O569" s="35" t="str">
        <f>IF(ISNUMBER(SMALL(Order_Form!$C:$C,1+($C569))),(VLOOKUP(SMALL(Order_Form!$C:$C,1+($C569)),Order_Form!$B:$Q,12,FALSE)),"")</f>
        <v/>
      </c>
      <c r="P569" s="35" t="str">
        <f>IF(ISNUMBER(SMALL(Order_Form!$C:$C,1+($C569))),(VLOOKUP(SMALL(Order_Form!$C:$C,1+($C569)),Order_Form!$B:$Q,13,FALSE)),"")</f>
        <v/>
      </c>
      <c r="Q569" s="35" t="str">
        <f>IF(ISNUMBER(SMALL(Order_Form!$C:$C,1+($C569))),(VLOOKUP(SMALL(Order_Form!$C:$C,1+($C569)),Order_Form!$B:$Q,14,FALSE)),"")</f>
        <v/>
      </c>
      <c r="R569" s="35" t="str">
        <f>IF(ISNUMBER(SMALL(Order_Form!$C:$C,1+($C569))),(VLOOKUP(SMALL(Order_Form!$C:$C,1+($C569)),Order_Form!$B:$Q,15,FALSE)),"")</f>
        <v/>
      </c>
      <c r="U569" s="14">
        <f t="shared" si="24"/>
        <v>0</v>
      </c>
      <c r="V569" s="14">
        <f t="shared" si="25"/>
        <v>0</v>
      </c>
      <c r="W569" s="14">
        <f t="shared" si="26"/>
        <v>0</v>
      </c>
    </row>
    <row r="570" spans="3:23" ht="22.9" customHeight="1" x14ac:dyDescent="0.2">
      <c r="C570" s="14">
        <v>552</v>
      </c>
      <c r="D570" s="15" t="str">
        <f>IF(ISNUMBER(SMALL(Order_Form!$C:$C,1+($C570))),(VLOOKUP(SMALL(Order_Form!$C:$C,1+($C570)),Order_Form!$B:$Q,3,FALSE)),"")</f>
        <v/>
      </c>
      <c r="E570" s="35" t="str">
        <f>IF(ISNUMBER(SMALL(Order_Form!$C:$C,1+($C570))),(VLOOKUP(SMALL(Order_Form!$C:$C,1+($C570)),Order_Form!$B:$Q,4,FALSE)),"")</f>
        <v/>
      </c>
      <c r="F570" s="35" t="str">
        <f>IF(ISNUMBER(SMALL(Order_Form!$C:$C,1+($C570))),(VLOOKUP(SMALL(Order_Form!$C:$C,1+($C570)),Order_Form!$B:$Q,5,FALSE)),"")</f>
        <v/>
      </c>
      <c r="G570" s="35" t="str">
        <f>IF(ISNUMBER(SMALL(Order_Form!$C:$C,1+($C570))),(VLOOKUP(SMALL(Order_Form!$C:$C,1+($C570)),Order_Form!$B:$Q,6,FALSE)),"")</f>
        <v/>
      </c>
      <c r="H570" s="32" t="str">
        <f>IF(ISNUMBER(SMALL(Order_Form!$C:$C,1+($C570))),(VLOOKUP(SMALL(Order_Form!$C:$C,1+($C570)),Order_Form!$B:$Q,7,FALSE)),"")</f>
        <v/>
      </c>
      <c r="I570" s="15"/>
      <c r="J570" s="15"/>
      <c r="K570" s="35" t="str">
        <f>IF(ISNUMBER(SMALL(Order_Form!$C:$C,1+($C570))),(VLOOKUP(SMALL(Order_Form!$C:$C,1+($C570)),Order_Form!$B:$Q,8,FALSE)),"")</f>
        <v/>
      </c>
      <c r="L570" s="35" t="str">
        <f>IF(ISNUMBER(SMALL(Order_Form!$C:$C,1+($C570))),(VLOOKUP(SMALL(Order_Form!$C:$C,1+($C570)),Order_Form!$B:$Q,9,FALSE)),"")</f>
        <v/>
      </c>
      <c r="M570" s="35" t="str">
        <f>IF(ISNUMBER(SMALL(Order_Form!$C:$C,1+($C570))),(VLOOKUP(SMALL(Order_Form!$C:$C,1+($C570)),Order_Form!$B:$Q,10,FALSE)),"")</f>
        <v/>
      </c>
      <c r="N570" s="35" t="str">
        <f>IF(ISNUMBER(SMALL(Order_Form!$C:$C,1+($C570))),(VLOOKUP(SMALL(Order_Form!$C:$C,1+($C570)),Order_Form!$B:$Q,11,FALSE)),"")</f>
        <v/>
      </c>
      <c r="O570" s="35" t="str">
        <f>IF(ISNUMBER(SMALL(Order_Form!$C:$C,1+($C570))),(VLOOKUP(SMALL(Order_Form!$C:$C,1+($C570)),Order_Form!$B:$Q,12,FALSE)),"")</f>
        <v/>
      </c>
      <c r="P570" s="35" t="str">
        <f>IF(ISNUMBER(SMALL(Order_Form!$C:$C,1+($C570))),(VLOOKUP(SMALL(Order_Form!$C:$C,1+($C570)),Order_Form!$B:$Q,13,FALSE)),"")</f>
        <v/>
      </c>
      <c r="Q570" s="35" t="str">
        <f>IF(ISNUMBER(SMALL(Order_Form!$C:$C,1+($C570))),(VLOOKUP(SMALL(Order_Form!$C:$C,1+($C570)),Order_Form!$B:$Q,14,FALSE)),"")</f>
        <v/>
      </c>
      <c r="R570" s="35" t="str">
        <f>IF(ISNUMBER(SMALL(Order_Form!$C:$C,1+($C570))),(VLOOKUP(SMALL(Order_Form!$C:$C,1+($C570)),Order_Form!$B:$Q,15,FALSE)),"")</f>
        <v/>
      </c>
      <c r="U570" s="14">
        <f t="shared" si="24"/>
        <v>0</v>
      </c>
      <c r="V570" s="14">
        <f t="shared" si="25"/>
        <v>0</v>
      </c>
      <c r="W570" s="14">
        <f t="shared" si="26"/>
        <v>0</v>
      </c>
    </row>
    <row r="571" spans="3:23" ht="22.9" customHeight="1" x14ac:dyDescent="0.2">
      <c r="C571" s="14">
        <v>553</v>
      </c>
      <c r="D571" s="15" t="str">
        <f>IF(ISNUMBER(SMALL(Order_Form!$C:$C,1+($C571))),(VLOOKUP(SMALL(Order_Form!$C:$C,1+($C571)),Order_Form!$B:$Q,3,FALSE)),"")</f>
        <v/>
      </c>
      <c r="E571" s="35" t="str">
        <f>IF(ISNUMBER(SMALL(Order_Form!$C:$C,1+($C571))),(VLOOKUP(SMALL(Order_Form!$C:$C,1+($C571)),Order_Form!$B:$Q,4,FALSE)),"")</f>
        <v/>
      </c>
      <c r="F571" s="35" t="str">
        <f>IF(ISNUMBER(SMALL(Order_Form!$C:$C,1+($C571))),(VLOOKUP(SMALL(Order_Form!$C:$C,1+($C571)),Order_Form!$B:$Q,5,FALSE)),"")</f>
        <v/>
      </c>
      <c r="G571" s="35" t="str">
        <f>IF(ISNUMBER(SMALL(Order_Form!$C:$C,1+($C571))),(VLOOKUP(SMALL(Order_Form!$C:$C,1+($C571)),Order_Form!$B:$Q,6,FALSE)),"")</f>
        <v/>
      </c>
      <c r="H571" s="32" t="str">
        <f>IF(ISNUMBER(SMALL(Order_Form!$C:$C,1+($C571))),(VLOOKUP(SMALL(Order_Form!$C:$C,1+($C571)),Order_Form!$B:$Q,7,FALSE)),"")</f>
        <v/>
      </c>
      <c r="I571" s="15"/>
      <c r="J571" s="15"/>
      <c r="K571" s="35" t="str">
        <f>IF(ISNUMBER(SMALL(Order_Form!$C:$C,1+($C571))),(VLOOKUP(SMALL(Order_Form!$C:$C,1+($C571)),Order_Form!$B:$Q,8,FALSE)),"")</f>
        <v/>
      </c>
      <c r="L571" s="35" t="str">
        <f>IF(ISNUMBER(SMALL(Order_Form!$C:$C,1+($C571))),(VLOOKUP(SMALL(Order_Form!$C:$C,1+($C571)),Order_Form!$B:$Q,9,FALSE)),"")</f>
        <v/>
      </c>
      <c r="M571" s="35" t="str">
        <f>IF(ISNUMBER(SMALL(Order_Form!$C:$C,1+($C571))),(VLOOKUP(SMALL(Order_Form!$C:$C,1+($C571)),Order_Form!$B:$Q,10,FALSE)),"")</f>
        <v/>
      </c>
      <c r="N571" s="35" t="str">
        <f>IF(ISNUMBER(SMALL(Order_Form!$C:$C,1+($C571))),(VLOOKUP(SMALL(Order_Form!$C:$C,1+($C571)),Order_Form!$B:$Q,11,FALSE)),"")</f>
        <v/>
      </c>
      <c r="O571" s="35" t="str">
        <f>IF(ISNUMBER(SMALL(Order_Form!$C:$C,1+($C571))),(VLOOKUP(SMALL(Order_Form!$C:$C,1+($C571)),Order_Form!$B:$Q,12,FALSE)),"")</f>
        <v/>
      </c>
      <c r="P571" s="35" t="str">
        <f>IF(ISNUMBER(SMALL(Order_Form!$C:$C,1+($C571))),(VLOOKUP(SMALL(Order_Form!$C:$C,1+($C571)),Order_Form!$B:$Q,13,FALSE)),"")</f>
        <v/>
      </c>
      <c r="Q571" s="35" t="str">
        <f>IF(ISNUMBER(SMALL(Order_Form!$C:$C,1+($C571))),(VLOOKUP(SMALL(Order_Form!$C:$C,1+($C571)),Order_Form!$B:$Q,14,FALSE)),"")</f>
        <v/>
      </c>
      <c r="R571" s="35" t="str">
        <f>IF(ISNUMBER(SMALL(Order_Form!$C:$C,1+($C571))),(VLOOKUP(SMALL(Order_Form!$C:$C,1+($C571)),Order_Form!$B:$Q,15,FALSE)),"")</f>
        <v/>
      </c>
      <c r="U571" s="14">
        <f t="shared" si="24"/>
        <v>0</v>
      </c>
      <c r="V571" s="14">
        <f t="shared" si="25"/>
        <v>0</v>
      </c>
      <c r="W571" s="14">
        <f t="shared" si="26"/>
        <v>0</v>
      </c>
    </row>
    <row r="572" spans="3:23" ht="22.9" customHeight="1" x14ac:dyDescent="0.2">
      <c r="C572" s="14">
        <v>554</v>
      </c>
      <c r="D572" s="15" t="str">
        <f>IF(ISNUMBER(SMALL(Order_Form!$C:$C,1+($C572))),(VLOOKUP(SMALL(Order_Form!$C:$C,1+($C572)),Order_Form!$B:$Q,3,FALSE)),"")</f>
        <v/>
      </c>
      <c r="E572" s="35" t="str">
        <f>IF(ISNUMBER(SMALL(Order_Form!$C:$C,1+($C572))),(VLOOKUP(SMALL(Order_Form!$C:$C,1+($C572)),Order_Form!$B:$Q,4,FALSE)),"")</f>
        <v/>
      </c>
      <c r="F572" s="35" t="str">
        <f>IF(ISNUMBER(SMALL(Order_Form!$C:$C,1+($C572))),(VLOOKUP(SMALL(Order_Form!$C:$C,1+($C572)),Order_Form!$B:$Q,5,FALSE)),"")</f>
        <v/>
      </c>
      <c r="G572" s="35" t="str">
        <f>IF(ISNUMBER(SMALL(Order_Form!$C:$C,1+($C572))),(VLOOKUP(SMALL(Order_Form!$C:$C,1+($C572)),Order_Form!$B:$Q,6,FALSE)),"")</f>
        <v/>
      </c>
      <c r="H572" s="32" t="str">
        <f>IF(ISNUMBER(SMALL(Order_Form!$C:$C,1+($C572))),(VLOOKUP(SMALL(Order_Form!$C:$C,1+($C572)),Order_Form!$B:$Q,7,FALSE)),"")</f>
        <v/>
      </c>
      <c r="I572" s="15"/>
      <c r="J572" s="15"/>
      <c r="K572" s="35" t="str">
        <f>IF(ISNUMBER(SMALL(Order_Form!$C:$C,1+($C572))),(VLOOKUP(SMALL(Order_Form!$C:$C,1+($C572)),Order_Form!$B:$Q,8,FALSE)),"")</f>
        <v/>
      </c>
      <c r="L572" s="35" t="str">
        <f>IF(ISNUMBER(SMALL(Order_Form!$C:$C,1+($C572))),(VLOOKUP(SMALL(Order_Form!$C:$C,1+($C572)),Order_Form!$B:$Q,9,FALSE)),"")</f>
        <v/>
      </c>
      <c r="M572" s="35" t="str">
        <f>IF(ISNUMBER(SMALL(Order_Form!$C:$C,1+($C572))),(VLOOKUP(SMALL(Order_Form!$C:$C,1+($C572)),Order_Form!$B:$Q,10,FALSE)),"")</f>
        <v/>
      </c>
      <c r="N572" s="35" t="str">
        <f>IF(ISNUMBER(SMALL(Order_Form!$C:$C,1+($C572))),(VLOOKUP(SMALL(Order_Form!$C:$C,1+($C572)),Order_Form!$B:$Q,11,FALSE)),"")</f>
        <v/>
      </c>
      <c r="O572" s="35" t="str">
        <f>IF(ISNUMBER(SMALL(Order_Form!$C:$C,1+($C572))),(VLOOKUP(SMALL(Order_Form!$C:$C,1+($C572)),Order_Form!$B:$Q,12,FALSE)),"")</f>
        <v/>
      </c>
      <c r="P572" s="35" t="str">
        <f>IF(ISNUMBER(SMALL(Order_Form!$C:$C,1+($C572))),(VLOOKUP(SMALL(Order_Form!$C:$C,1+($C572)),Order_Form!$B:$Q,13,FALSE)),"")</f>
        <v/>
      </c>
      <c r="Q572" s="35" t="str">
        <f>IF(ISNUMBER(SMALL(Order_Form!$C:$C,1+($C572))),(VLOOKUP(SMALL(Order_Form!$C:$C,1+($C572)),Order_Form!$B:$Q,14,FALSE)),"")</f>
        <v/>
      </c>
      <c r="R572" s="35" t="str">
        <f>IF(ISNUMBER(SMALL(Order_Form!$C:$C,1+($C572))),(VLOOKUP(SMALL(Order_Form!$C:$C,1+($C572)),Order_Form!$B:$Q,15,FALSE)),"")</f>
        <v/>
      </c>
      <c r="U572" s="14">
        <f t="shared" si="24"/>
        <v>0</v>
      </c>
      <c r="V572" s="14">
        <f t="shared" si="25"/>
        <v>0</v>
      </c>
      <c r="W572" s="14">
        <f t="shared" si="26"/>
        <v>0</v>
      </c>
    </row>
    <row r="573" spans="3:23" ht="22.9" customHeight="1" x14ac:dyDescent="0.2">
      <c r="C573" s="14">
        <v>555</v>
      </c>
      <c r="D573" s="15" t="str">
        <f>IF(ISNUMBER(SMALL(Order_Form!$C:$C,1+($C573))),(VLOOKUP(SMALL(Order_Form!$C:$C,1+($C573)),Order_Form!$B:$Q,3,FALSE)),"")</f>
        <v/>
      </c>
      <c r="E573" s="35" t="str">
        <f>IF(ISNUMBER(SMALL(Order_Form!$C:$C,1+($C573))),(VLOOKUP(SMALL(Order_Form!$C:$C,1+($C573)),Order_Form!$B:$Q,4,FALSE)),"")</f>
        <v/>
      </c>
      <c r="F573" s="35" t="str">
        <f>IF(ISNUMBER(SMALL(Order_Form!$C:$C,1+($C573))),(VLOOKUP(SMALL(Order_Form!$C:$C,1+($C573)),Order_Form!$B:$Q,5,FALSE)),"")</f>
        <v/>
      </c>
      <c r="G573" s="35" t="str">
        <f>IF(ISNUMBER(SMALL(Order_Form!$C:$C,1+($C573))),(VLOOKUP(SMALL(Order_Form!$C:$C,1+($C573)),Order_Form!$B:$Q,6,FALSE)),"")</f>
        <v/>
      </c>
      <c r="H573" s="32" t="str">
        <f>IF(ISNUMBER(SMALL(Order_Form!$C:$C,1+($C573))),(VLOOKUP(SMALL(Order_Form!$C:$C,1+($C573)),Order_Form!$B:$Q,7,FALSE)),"")</f>
        <v/>
      </c>
      <c r="I573" s="15"/>
      <c r="J573" s="15"/>
      <c r="K573" s="35" t="str">
        <f>IF(ISNUMBER(SMALL(Order_Form!$C:$C,1+($C573))),(VLOOKUP(SMALL(Order_Form!$C:$C,1+($C573)),Order_Form!$B:$Q,8,FALSE)),"")</f>
        <v/>
      </c>
      <c r="L573" s="35" t="str">
        <f>IF(ISNUMBER(SMALL(Order_Form!$C:$C,1+($C573))),(VLOOKUP(SMALL(Order_Form!$C:$C,1+($C573)),Order_Form!$B:$Q,9,FALSE)),"")</f>
        <v/>
      </c>
      <c r="M573" s="35" t="str">
        <f>IF(ISNUMBER(SMALL(Order_Form!$C:$C,1+($C573))),(VLOOKUP(SMALL(Order_Form!$C:$C,1+($C573)),Order_Form!$B:$Q,10,FALSE)),"")</f>
        <v/>
      </c>
      <c r="N573" s="35" t="str">
        <f>IF(ISNUMBER(SMALL(Order_Form!$C:$C,1+($C573))),(VLOOKUP(SMALL(Order_Form!$C:$C,1+($C573)),Order_Form!$B:$Q,11,FALSE)),"")</f>
        <v/>
      </c>
      <c r="O573" s="35" t="str">
        <f>IF(ISNUMBER(SMALL(Order_Form!$C:$C,1+($C573))),(VLOOKUP(SMALL(Order_Form!$C:$C,1+($C573)),Order_Form!$B:$Q,12,FALSE)),"")</f>
        <v/>
      </c>
      <c r="P573" s="35" t="str">
        <f>IF(ISNUMBER(SMALL(Order_Form!$C:$C,1+($C573))),(VLOOKUP(SMALL(Order_Form!$C:$C,1+($C573)),Order_Form!$B:$Q,13,FALSE)),"")</f>
        <v/>
      </c>
      <c r="Q573" s="35" t="str">
        <f>IF(ISNUMBER(SMALL(Order_Form!$C:$C,1+($C573))),(VLOOKUP(SMALL(Order_Form!$C:$C,1+($C573)),Order_Form!$B:$Q,14,FALSE)),"")</f>
        <v/>
      </c>
      <c r="R573" s="35" t="str">
        <f>IF(ISNUMBER(SMALL(Order_Form!$C:$C,1+($C573))),(VLOOKUP(SMALL(Order_Form!$C:$C,1+($C573)),Order_Form!$B:$Q,15,FALSE)),"")</f>
        <v/>
      </c>
      <c r="U573" s="14">
        <f t="shared" si="24"/>
        <v>0</v>
      </c>
      <c r="V573" s="14">
        <f t="shared" si="25"/>
        <v>0</v>
      </c>
      <c r="W573" s="14">
        <f t="shared" si="26"/>
        <v>0</v>
      </c>
    </row>
    <row r="574" spans="3:23" ht="22.9" customHeight="1" x14ac:dyDescent="0.2">
      <c r="C574" s="14">
        <v>556</v>
      </c>
      <c r="D574" s="15" t="str">
        <f>IF(ISNUMBER(SMALL(Order_Form!$C:$C,1+($C574))),(VLOOKUP(SMALL(Order_Form!$C:$C,1+($C574)),Order_Form!$B:$Q,3,FALSE)),"")</f>
        <v/>
      </c>
      <c r="E574" s="35" t="str">
        <f>IF(ISNUMBER(SMALL(Order_Form!$C:$C,1+($C574))),(VLOOKUP(SMALL(Order_Form!$C:$C,1+($C574)),Order_Form!$B:$Q,4,FALSE)),"")</f>
        <v/>
      </c>
      <c r="F574" s="35" t="str">
        <f>IF(ISNUMBER(SMALL(Order_Form!$C:$C,1+($C574))),(VLOOKUP(SMALL(Order_Form!$C:$C,1+($C574)),Order_Form!$B:$Q,5,FALSE)),"")</f>
        <v/>
      </c>
      <c r="G574" s="35" t="str">
        <f>IF(ISNUMBER(SMALL(Order_Form!$C:$C,1+($C574))),(VLOOKUP(SMALL(Order_Form!$C:$C,1+($C574)),Order_Form!$B:$Q,6,FALSE)),"")</f>
        <v/>
      </c>
      <c r="H574" s="32" t="str">
        <f>IF(ISNUMBER(SMALL(Order_Form!$C:$C,1+($C574))),(VLOOKUP(SMALL(Order_Form!$C:$C,1+($C574)),Order_Form!$B:$Q,7,FALSE)),"")</f>
        <v/>
      </c>
      <c r="I574" s="15"/>
      <c r="J574" s="15"/>
      <c r="K574" s="35" t="str">
        <f>IF(ISNUMBER(SMALL(Order_Form!$C:$C,1+($C574))),(VLOOKUP(SMALL(Order_Form!$C:$C,1+($C574)),Order_Form!$B:$Q,8,FALSE)),"")</f>
        <v/>
      </c>
      <c r="L574" s="35" t="str">
        <f>IF(ISNUMBER(SMALL(Order_Form!$C:$C,1+($C574))),(VLOOKUP(SMALL(Order_Form!$C:$C,1+($C574)),Order_Form!$B:$Q,9,FALSE)),"")</f>
        <v/>
      </c>
      <c r="M574" s="35" t="str">
        <f>IF(ISNUMBER(SMALL(Order_Form!$C:$C,1+($C574))),(VLOOKUP(SMALL(Order_Form!$C:$C,1+($C574)),Order_Form!$B:$Q,10,FALSE)),"")</f>
        <v/>
      </c>
      <c r="N574" s="35" t="str">
        <f>IF(ISNUMBER(SMALL(Order_Form!$C:$C,1+($C574))),(VLOOKUP(SMALL(Order_Form!$C:$C,1+($C574)),Order_Form!$B:$Q,11,FALSE)),"")</f>
        <v/>
      </c>
      <c r="O574" s="35" t="str">
        <f>IF(ISNUMBER(SMALL(Order_Form!$C:$C,1+($C574))),(VLOOKUP(SMALL(Order_Form!$C:$C,1+($C574)),Order_Form!$B:$Q,12,FALSE)),"")</f>
        <v/>
      </c>
      <c r="P574" s="35" t="str">
        <f>IF(ISNUMBER(SMALL(Order_Form!$C:$C,1+($C574))),(VLOOKUP(SMALL(Order_Form!$C:$C,1+($C574)),Order_Form!$B:$Q,13,FALSE)),"")</f>
        <v/>
      </c>
      <c r="Q574" s="35" t="str">
        <f>IF(ISNUMBER(SMALL(Order_Form!$C:$C,1+($C574))),(VLOOKUP(SMALL(Order_Form!$C:$C,1+($C574)),Order_Form!$B:$Q,14,FALSE)),"")</f>
        <v/>
      </c>
      <c r="R574" s="35" t="str">
        <f>IF(ISNUMBER(SMALL(Order_Form!$C:$C,1+($C574))),(VLOOKUP(SMALL(Order_Form!$C:$C,1+($C574)),Order_Form!$B:$Q,15,FALSE)),"")</f>
        <v/>
      </c>
      <c r="U574" s="14">
        <f t="shared" si="24"/>
        <v>0</v>
      </c>
      <c r="V574" s="14">
        <f t="shared" si="25"/>
        <v>0</v>
      </c>
      <c r="W574" s="14">
        <f t="shared" si="26"/>
        <v>0</v>
      </c>
    </row>
    <row r="575" spans="3:23" ht="22.9" customHeight="1" x14ac:dyDescent="0.2">
      <c r="C575" s="14">
        <v>557</v>
      </c>
      <c r="D575" s="15" t="str">
        <f>IF(ISNUMBER(SMALL(Order_Form!$C:$C,1+($C575))),(VLOOKUP(SMALL(Order_Form!$C:$C,1+($C575)),Order_Form!$B:$Q,3,FALSE)),"")</f>
        <v/>
      </c>
      <c r="E575" s="35" t="str">
        <f>IF(ISNUMBER(SMALL(Order_Form!$C:$C,1+($C575))),(VLOOKUP(SMALL(Order_Form!$C:$C,1+($C575)),Order_Form!$B:$Q,4,FALSE)),"")</f>
        <v/>
      </c>
      <c r="F575" s="35" t="str">
        <f>IF(ISNUMBER(SMALL(Order_Form!$C:$C,1+($C575))),(VLOOKUP(SMALL(Order_Form!$C:$C,1+($C575)),Order_Form!$B:$Q,5,FALSE)),"")</f>
        <v/>
      </c>
      <c r="G575" s="35" t="str">
        <f>IF(ISNUMBER(SMALL(Order_Form!$C:$C,1+($C575))),(VLOOKUP(SMALL(Order_Form!$C:$C,1+($C575)),Order_Form!$B:$Q,6,FALSE)),"")</f>
        <v/>
      </c>
      <c r="H575" s="32" t="str">
        <f>IF(ISNUMBER(SMALL(Order_Form!$C:$C,1+($C575))),(VLOOKUP(SMALL(Order_Form!$C:$C,1+($C575)),Order_Form!$B:$Q,7,FALSE)),"")</f>
        <v/>
      </c>
      <c r="I575" s="15"/>
      <c r="J575" s="15"/>
      <c r="K575" s="35" t="str">
        <f>IF(ISNUMBER(SMALL(Order_Form!$C:$C,1+($C575))),(VLOOKUP(SMALL(Order_Form!$C:$C,1+($C575)),Order_Form!$B:$Q,8,FALSE)),"")</f>
        <v/>
      </c>
      <c r="L575" s="35" t="str">
        <f>IF(ISNUMBER(SMALL(Order_Form!$C:$C,1+($C575))),(VLOOKUP(SMALL(Order_Form!$C:$C,1+($C575)),Order_Form!$B:$Q,9,FALSE)),"")</f>
        <v/>
      </c>
      <c r="M575" s="35" t="str">
        <f>IF(ISNUMBER(SMALL(Order_Form!$C:$C,1+($C575))),(VLOOKUP(SMALL(Order_Form!$C:$C,1+($C575)),Order_Form!$B:$Q,10,FALSE)),"")</f>
        <v/>
      </c>
      <c r="N575" s="35" t="str">
        <f>IF(ISNUMBER(SMALL(Order_Form!$C:$C,1+($C575))),(VLOOKUP(SMALL(Order_Form!$C:$C,1+($C575)),Order_Form!$B:$Q,11,FALSE)),"")</f>
        <v/>
      </c>
      <c r="O575" s="35" t="str">
        <f>IF(ISNUMBER(SMALL(Order_Form!$C:$C,1+($C575))),(VLOOKUP(SMALL(Order_Form!$C:$C,1+($C575)),Order_Form!$B:$Q,12,FALSE)),"")</f>
        <v/>
      </c>
      <c r="P575" s="35" t="str">
        <f>IF(ISNUMBER(SMALL(Order_Form!$C:$C,1+($C575))),(VLOOKUP(SMALL(Order_Form!$C:$C,1+($C575)),Order_Form!$B:$Q,13,FALSE)),"")</f>
        <v/>
      </c>
      <c r="Q575" s="35" t="str">
        <f>IF(ISNUMBER(SMALL(Order_Form!$C:$C,1+($C575))),(VLOOKUP(SMALL(Order_Form!$C:$C,1+($C575)),Order_Form!$B:$Q,14,FALSE)),"")</f>
        <v/>
      </c>
      <c r="R575" s="35" t="str">
        <f>IF(ISNUMBER(SMALL(Order_Form!$C:$C,1+($C575))),(VLOOKUP(SMALL(Order_Form!$C:$C,1+($C575)),Order_Form!$B:$Q,15,FALSE)),"")</f>
        <v/>
      </c>
      <c r="U575" s="14">
        <f t="shared" si="24"/>
        <v>0</v>
      </c>
      <c r="V575" s="14">
        <f t="shared" si="25"/>
        <v>0</v>
      </c>
      <c r="W575" s="14">
        <f t="shared" si="26"/>
        <v>0</v>
      </c>
    </row>
    <row r="576" spans="3:23" ht="22.9" customHeight="1" x14ac:dyDescent="0.2">
      <c r="C576" s="14">
        <v>558</v>
      </c>
      <c r="D576" s="15" t="str">
        <f>IF(ISNUMBER(SMALL(Order_Form!$C:$C,1+($C576))),(VLOOKUP(SMALL(Order_Form!$C:$C,1+($C576)),Order_Form!$B:$Q,3,FALSE)),"")</f>
        <v/>
      </c>
      <c r="E576" s="35" t="str">
        <f>IF(ISNUMBER(SMALL(Order_Form!$C:$C,1+($C576))),(VLOOKUP(SMALL(Order_Form!$C:$C,1+($C576)),Order_Form!$B:$Q,4,FALSE)),"")</f>
        <v/>
      </c>
      <c r="F576" s="35" t="str">
        <f>IF(ISNUMBER(SMALL(Order_Form!$C:$C,1+($C576))),(VLOOKUP(SMALL(Order_Form!$C:$C,1+($C576)),Order_Form!$B:$Q,5,FALSE)),"")</f>
        <v/>
      </c>
      <c r="G576" s="35" t="str">
        <f>IF(ISNUMBER(SMALL(Order_Form!$C:$C,1+($C576))),(VLOOKUP(SMALL(Order_Form!$C:$C,1+($C576)),Order_Form!$B:$Q,6,FALSE)),"")</f>
        <v/>
      </c>
      <c r="H576" s="32" t="str">
        <f>IF(ISNUMBER(SMALL(Order_Form!$C:$C,1+($C576))),(VLOOKUP(SMALL(Order_Form!$C:$C,1+($C576)),Order_Form!$B:$Q,7,FALSE)),"")</f>
        <v/>
      </c>
      <c r="I576" s="15"/>
      <c r="J576" s="15"/>
      <c r="K576" s="35" t="str">
        <f>IF(ISNUMBER(SMALL(Order_Form!$C:$C,1+($C576))),(VLOOKUP(SMALL(Order_Form!$C:$C,1+($C576)),Order_Form!$B:$Q,8,FALSE)),"")</f>
        <v/>
      </c>
      <c r="L576" s="35" t="str">
        <f>IF(ISNUMBER(SMALL(Order_Form!$C:$C,1+($C576))),(VLOOKUP(SMALL(Order_Form!$C:$C,1+($C576)),Order_Form!$B:$Q,9,FALSE)),"")</f>
        <v/>
      </c>
      <c r="M576" s="35" t="str">
        <f>IF(ISNUMBER(SMALL(Order_Form!$C:$C,1+($C576))),(VLOOKUP(SMALL(Order_Form!$C:$C,1+($C576)),Order_Form!$B:$Q,10,FALSE)),"")</f>
        <v/>
      </c>
      <c r="N576" s="35" t="str">
        <f>IF(ISNUMBER(SMALL(Order_Form!$C:$C,1+($C576))),(VLOOKUP(SMALL(Order_Form!$C:$C,1+($C576)),Order_Form!$B:$Q,11,FALSE)),"")</f>
        <v/>
      </c>
      <c r="O576" s="35" t="str">
        <f>IF(ISNUMBER(SMALL(Order_Form!$C:$C,1+($C576))),(VLOOKUP(SMALL(Order_Form!$C:$C,1+($C576)),Order_Form!$B:$Q,12,FALSE)),"")</f>
        <v/>
      </c>
      <c r="P576" s="35" t="str">
        <f>IF(ISNUMBER(SMALL(Order_Form!$C:$C,1+($C576))),(VLOOKUP(SMALL(Order_Form!$C:$C,1+($C576)),Order_Form!$B:$Q,13,FALSE)),"")</f>
        <v/>
      </c>
      <c r="Q576" s="35" t="str">
        <f>IF(ISNUMBER(SMALL(Order_Form!$C:$C,1+($C576))),(VLOOKUP(SMALL(Order_Form!$C:$C,1+($C576)),Order_Form!$B:$Q,14,FALSE)),"")</f>
        <v/>
      </c>
      <c r="R576" s="35" t="str">
        <f>IF(ISNUMBER(SMALL(Order_Form!$C:$C,1+($C576))),(VLOOKUP(SMALL(Order_Form!$C:$C,1+($C576)),Order_Form!$B:$Q,15,FALSE)),"")</f>
        <v/>
      </c>
      <c r="U576" s="14">
        <f t="shared" si="24"/>
        <v>0</v>
      </c>
      <c r="V576" s="14">
        <f t="shared" si="25"/>
        <v>0</v>
      </c>
      <c r="W576" s="14">
        <f t="shared" si="26"/>
        <v>0</v>
      </c>
    </row>
    <row r="577" spans="3:23" ht="22.9" customHeight="1" x14ac:dyDescent="0.2">
      <c r="C577" s="14">
        <v>559</v>
      </c>
      <c r="D577" s="15" t="str">
        <f>IF(ISNUMBER(SMALL(Order_Form!$C:$C,1+($C577))),(VLOOKUP(SMALL(Order_Form!$C:$C,1+($C577)),Order_Form!$B:$Q,3,FALSE)),"")</f>
        <v/>
      </c>
      <c r="E577" s="35" t="str">
        <f>IF(ISNUMBER(SMALL(Order_Form!$C:$C,1+($C577))),(VLOOKUP(SMALL(Order_Form!$C:$C,1+($C577)),Order_Form!$B:$Q,4,FALSE)),"")</f>
        <v/>
      </c>
      <c r="F577" s="35" t="str">
        <f>IF(ISNUMBER(SMALL(Order_Form!$C:$C,1+($C577))),(VLOOKUP(SMALL(Order_Form!$C:$C,1+($C577)),Order_Form!$B:$Q,5,FALSE)),"")</f>
        <v/>
      </c>
      <c r="G577" s="35" t="str">
        <f>IF(ISNUMBER(SMALL(Order_Form!$C:$C,1+($C577))),(VLOOKUP(SMALL(Order_Form!$C:$C,1+($C577)),Order_Form!$B:$Q,6,FALSE)),"")</f>
        <v/>
      </c>
      <c r="H577" s="32" t="str">
        <f>IF(ISNUMBER(SMALL(Order_Form!$C:$C,1+($C577))),(VLOOKUP(SMALL(Order_Form!$C:$C,1+($C577)),Order_Form!$B:$Q,7,FALSE)),"")</f>
        <v/>
      </c>
      <c r="I577" s="15"/>
      <c r="J577" s="15"/>
      <c r="K577" s="35" t="str">
        <f>IF(ISNUMBER(SMALL(Order_Form!$C:$C,1+($C577))),(VLOOKUP(SMALL(Order_Form!$C:$C,1+($C577)),Order_Form!$B:$Q,8,FALSE)),"")</f>
        <v/>
      </c>
      <c r="L577" s="35" t="str">
        <f>IF(ISNUMBER(SMALL(Order_Form!$C:$C,1+($C577))),(VLOOKUP(SMALL(Order_Form!$C:$C,1+($C577)),Order_Form!$B:$Q,9,FALSE)),"")</f>
        <v/>
      </c>
      <c r="M577" s="35" t="str">
        <f>IF(ISNUMBER(SMALL(Order_Form!$C:$C,1+($C577))),(VLOOKUP(SMALL(Order_Form!$C:$C,1+($C577)),Order_Form!$B:$Q,10,FALSE)),"")</f>
        <v/>
      </c>
      <c r="N577" s="35" t="str">
        <f>IF(ISNUMBER(SMALL(Order_Form!$C:$C,1+($C577))),(VLOOKUP(SMALL(Order_Form!$C:$C,1+($C577)),Order_Form!$B:$Q,11,FALSE)),"")</f>
        <v/>
      </c>
      <c r="O577" s="35" t="str">
        <f>IF(ISNUMBER(SMALL(Order_Form!$C:$C,1+($C577))),(VLOOKUP(SMALL(Order_Form!$C:$C,1+($C577)),Order_Form!$B:$Q,12,FALSE)),"")</f>
        <v/>
      </c>
      <c r="P577" s="35" t="str">
        <f>IF(ISNUMBER(SMALL(Order_Form!$C:$C,1+($C577))),(VLOOKUP(SMALL(Order_Form!$C:$C,1+($C577)),Order_Form!$B:$Q,13,FALSE)),"")</f>
        <v/>
      </c>
      <c r="Q577" s="35" t="str">
        <f>IF(ISNUMBER(SMALL(Order_Form!$C:$C,1+($C577))),(VLOOKUP(SMALL(Order_Form!$C:$C,1+($C577)),Order_Form!$B:$Q,14,FALSE)),"")</f>
        <v/>
      </c>
      <c r="R577" s="35" t="str">
        <f>IF(ISNUMBER(SMALL(Order_Form!$C:$C,1+($C577))),(VLOOKUP(SMALL(Order_Form!$C:$C,1+($C577)),Order_Form!$B:$Q,15,FALSE)),"")</f>
        <v/>
      </c>
      <c r="U577" s="14">
        <f t="shared" si="24"/>
        <v>0</v>
      </c>
      <c r="V577" s="14">
        <f t="shared" si="25"/>
        <v>0</v>
      </c>
      <c r="W577" s="14">
        <f t="shared" si="26"/>
        <v>0</v>
      </c>
    </row>
    <row r="578" spans="3:23" ht="22.9" customHeight="1" x14ac:dyDescent="0.2">
      <c r="C578" s="14">
        <v>560</v>
      </c>
      <c r="D578" s="15" t="str">
        <f>IF(ISNUMBER(SMALL(Order_Form!$C:$C,1+($C578))),(VLOOKUP(SMALL(Order_Form!$C:$C,1+($C578)),Order_Form!$B:$Q,3,FALSE)),"")</f>
        <v/>
      </c>
      <c r="E578" s="35" t="str">
        <f>IF(ISNUMBER(SMALL(Order_Form!$C:$C,1+($C578))),(VLOOKUP(SMALL(Order_Form!$C:$C,1+($C578)),Order_Form!$B:$Q,4,FALSE)),"")</f>
        <v/>
      </c>
      <c r="F578" s="35" t="str">
        <f>IF(ISNUMBER(SMALL(Order_Form!$C:$C,1+($C578))),(VLOOKUP(SMALL(Order_Form!$C:$C,1+($C578)),Order_Form!$B:$Q,5,FALSE)),"")</f>
        <v/>
      </c>
      <c r="G578" s="35" t="str">
        <f>IF(ISNUMBER(SMALL(Order_Form!$C:$C,1+($C578))),(VLOOKUP(SMALL(Order_Form!$C:$C,1+($C578)),Order_Form!$B:$Q,6,FALSE)),"")</f>
        <v/>
      </c>
      <c r="H578" s="32" t="str">
        <f>IF(ISNUMBER(SMALL(Order_Form!$C:$C,1+($C578))),(VLOOKUP(SMALL(Order_Form!$C:$C,1+($C578)),Order_Form!$B:$Q,7,FALSE)),"")</f>
        <v/>
      </c>
      <c r="I578" s="15"/>
      <c r="J578" s="15"/>
      <c r="K578" s="35" t="str">
        <f>IF(ISNUMBER(SMALL(Order_Form!$C:$C,1+($C578))),(VLOOKUP(SMALL(Order_Form!$C:$C,1+($C578)),Order_Form!$B:$Q,8,FALSE)),"")</f>
        <v/>
      </c>
      <c r="L578" s="35" t="str">
        <f>IF(ISNUMBER(SMALL(Order_Form!$C:$C,1+($C578))),(VLOOKUP(SMALL(Order_Form!$C:$C,1+($C578)),Order_Form!$B:$Q,9,FALSE)),"")</f>
        <v/>
      </c>
      <c r="M578" s="35" t="str">
        <f>IF(ISNUMBER(SMALL(Order_Form!$C:$C,1+($C578))),(VLOOKUP(SMALL(Order_Form!$C:$C,1+($C578)),Order_Form!$B:$Q,10,FALSE)),"")</f>
        <v/>
      </c>
      <c r="N578" s="35" t="str">
        <f>IF(ISNUMBER(SMALL(Order_Form!$C:$C,1+($C578))),(VLOOKUP(SMALL(Order_Form!$C:$C,1+($C578)),Order_Form!$B:$Q,11,FALSE)),"")</f>
        <v/>
      </c>
      <c r="O578" s="35" t="str">
        <f>IF(ISNUMBER(SMALL(Order_Form!$C:$C,1+($C578))),(VLOOKUP(SMALL(Order_Form!$C:$C,1+($C578)),Order_Form!$B:$Q,12,FALSE)),"")</f>
        <v/>
      </c>
      <c r="P578" s="35" t="str">
        <f>IF(ISNUMBER(SMALL(Order_Form!$C:$C,1+($C578))),(VLOOKUP(SMALL(Order_Form!$C:$C,1+($C578)),Order_Form!$B:$Q,13,FALSE)),"")</f>
        <v/>
      </c>
      <c r="Q578" s="35" t="str">
        <f>IF(ISNUMBER(SMALL(Order_Form!$C:$C,1+($C578))),(VLOOKUP(SMALL(Order_Form!$C:$C,1+($C578)),Order_Form!$B:$Q,14,FALSE)),"")</f>
        <v/>
      </c>
      <c r="R578" s="35" t="str">
        <f>IF(ISNUMBER(SMALL(Order_Form!$C:$C,1+($C578))),(VLOOKUP(SMALL(Order_Form!$C:$C,1+($C578)),Order_Form!$B:$Q,15,FALSE)),"")</f>
        <v/>
      </c>
      <c r="U578" s="14">
        <f t="shared" si="24"/>
        <v>0</v>
      </c>
      <c r="V578" s="14">
        <f t="shared" si="25"/>
        <v>0</v>
      </c>
      <c r="W578" s="14">
        <f t="shared" si="26"/>
        <v>0</v>
      </c>
    </row>
    <row r="579" spans="3:23" ht="22.9" customHeight="1" x14ac:dyDescent="0.2">
      <c r="C579" s="14">
        <v>561</v>
      </c>
      <c r="D579" s="15" t="str">
        <f>IF(ISNUMBER(SMALL(Order_Form!$C:$C,1+($C579))),(VLOOKUP(SMALL(Order_Form!$C:$C,1+($C579)),Order_Form!$B:$Q,3,FALSE)),"")</f>
        <v/>
      </c>
      <c r="E579" s="35" t="str">
        <f>IF(ISNUMBER(SMALL(Order_Form!$C:$C,1+($C579))),(VLOOKUP(SMALL(Order_Form!$C:$C,1+($C579)),Order_Form!$B:$Q,4,FALSE)),"")</f>
        <v/>
      </c>
      <c r="F579" s="35" t="str">
        <f>IF(ISNUMBER(SMALL(Order_Form!$C:$C,1+($C579))),(VLOOKUP(SMALL(Order_Form!$C:$C,1+($C579)),Order_Form!$B:$Q,5,FALSE)),"")</f>
        <v/>
      </c>
      <c r="G579" s="35" t="str">
        <f>IF(ISNUMBER(SMALL(Order_Form!$C:$C,1+($C579))),(VLOOKUP(SMALL(Order_Form!$C:$C,1+($C579)),Order_Form!$B:$Q,6,FALSE)),"")</f>
        <v/>
      </c>
      <c r="H579" s="32" t="str">
        <f>IF(ISNUMBER(SMALL(Order_Form!$C:$C,1+($C579))),(VLOOKUP(SMALL(Order_Form!$C:$C,1+($C579)),Order_Form!$B:$Q,7,FALSE)),"")</f>
        <v/>
      </c>
      <c r="I579" s="15"/>
      <c r="J579" s="15"/>
      <c r="K579" s="35" t="str">
        <f>IF(ISNUMBER(SMALL(Order_Form!$C:$C,1+($C579))),(VLOOKUP(SMALL(Order_Form!$C:$C,1+($C579)),Order_Form!$B:$Q,8,FALSE)),"")</f>
        <v/>
      </c>
      <c r="L579" s="35" t="str">
        <f>IF(ISNUMBER(SMALL(Order_Form!$C:$C,1+($C579))),(VLOOKUP(SMALL(Order_Form!$C:$C,1+($C579)),Order_Form!$B:$Q,9,FALSE)),"")</f>
        <v/>
      </c>
      <c r="M579" s="35" t="str">
        <f>IF(ISNUMBER(SMALL(Order_Form!$C:$C,1+($C579))),(VLOOKUP(SMALL(Order_Form!$C:$C,1+($C579)),Order_Form!$B:$Q,10,FALSE)),"")</f>
        <v/>
      </c>
      <c r="N579" s="35" t="str">
        <f>IF(ISNUMBER(SMALL(Order_Form!$C:$C,1+($C579))),(VLOOKUP(SMALL(Order_Form!$C:$C,1+($C579)),Order_Form!$B:$Q,11,FALSE)),"")</f>
        <v/>
      </c>
      <c r="O579" s="35" t="str">
        <f>IF(ISNUMBER(SMALL(Order_Form!$C:$C,1+($C579))),(VLOOKUP(SMALL(Order_Form!$C:$C,1+($C579)),Order_Form!$B:$Q,12,FALSE)),"")</f>
        <v/>
      </c>
      <c r="P579" s="35" t="str">
        <f>IF(ISNUMBER(SMALL(Order_Form!$C:$C,1+($C579))),(VLOOKUP(SMALL(Order_Form!$C:$C,1+($C579)),Order_Form!$B:$Q,13,FALSE)),"")</f>
        <v/>
      </c>
      <c r="Q579" s="35" t="str">
        <f>IF(ISNUMBER(SMALL(Order_Form!$C:$C,1+($C579))),(VLOOKUP(SMALL(Order_Form!$C:$C,1+($C579)),Order_Form!$B:$Q,14,FALSE)),"")</f>
        <v/>
      </c>
      <c r="R579" s="35" t="str">
        <f>IF(ISNUMBER(SMALL(Order_Form!$C:$C,1+($C579))),(VLOOKUP(SMALL(Order_Form!$C:$C,1+($C579)),Order_Form!$B:$Q,15,FALSE)),"")</f>
        <v/>
      </c>
      <c r="U579" s="14">
        <f t="shared" si="24"/>
        <v>0</v>
      </c>
      <c r="V579" s="14">
        <f t="shared" si="25"/>
        <v>0</v>
      </c>
      <c r="W579" s="14">
        <f t="shared" si="26"/>
        <v>0</v>
      </c>
    </row>
    <row r="580" spans="3:23" ht="22.9" customHeight="1" x14ac:dyDescent="0.2">
      <c r="C580" s="14">
        <v>562</v>
      </c>
      <c r="D580" s="15" t="str">
        <f>IF(ISNUMBER(SMALL(Order_Form!$C:$C,1+($C580))),(VLOOKUP(SMALL(Order_Form!$C:$C,1+($C580)),Order_Form!$B:$Q,3,FALSE)),"")</f>
        <v/>
      </c>
      <c r="E580" s="35" t="str">
        <f>IF(ISNUMBER(SMALL(Order_Form!$C:$C,1+($C580))),(VLOOKUP(SMALL(Order_Form!$C:$C,1+($C580)),Order_Form!$B:$Q,4,FALSE)),"")</f>
        <v/>
      </c>
      <c r="F580" s="35" t="str">
        <f>IF(ISNUMBER(SMALL(Order_Form!$C:$C,1+($C580))),(VLOOKUP(SMALL(Order_Form!$C:$C,1+($C580)),Order_Form!$B:$Q,5,FALSE)),"")</f>
        <v/>
      </c>
      <c r="G580" s="35" t="str">
        <f>IF(ISNUMBER(SMALL(Order_Form!$C:$C,1+($C580))),(VLOOKUP(SMALL(Order_Form!$C:$C,1+($C580)),Order_Form!$B:$Q,6,FALSE)),"")</f>
        <v/>
      </c>
      <c r="H580" s="32" t="str">
        <f>IF(ISNUMBER(SMALL(Order_Form!$C:$C,1+($C580))),(VLOOKUP(SMALL(Order_Form!$C:$C,1+($C580)),Order_Form!$B:$Q,7,FALSE)),"")</f>
        <v/>
      </c>
      <c r="I580" s="15"/>
      <c r="J580" s="15"/>
      <c r="K580" s="35" t="str">
        <f>IF(ISNUMBER(SMALL(Order_Form!$C:$C,1+($C580))),(VLOOKUP(SMALL(Order_Form!$C:$C,1+($C580)),Order_Form!$B:$Q,8,FALSE)),"")</f>
        <v/>
      </c>
      <c r="L580" s="35" t="str">
        <f>IF(ISNUMBER(SMALL(Order_Form!$C:$C,1+($C580))),(VLOOKUP(SMALL(Order_Form!$C:$C,1+($C580)),Order_Form!$B:$Q,9,FALSE)),"")</f>
        <v/>
      </c>
      <c r="M580" s="35" t="str">
        <f>IF(ISNUMBER(SMALL(Order_Form!$C:$C,1+($C580))),(VLOOKUP(SMALL(Order_Form!$C:$C,1+($C580)),Order_Form!$B:$Q,10,FALSE)),"")</f>
        <v/>
      </c>
      <c r="N580" s="35" t="str">
        <f>IF(ISNUMBER(SMALL(Order_Form!$C:$C,1+($C580))),(VLOOKUP(SMALL(Order_Form!$C:$C,1+($C580)),Order_Form!$B:$Q,11,FALSE)),"")</f>
        <v/>
      </c>
      <c r="O580" s="35" t="str">
        <f>IF(ISNUMBER(SMALL(Order_Form!$C:$C,1+($C580))),(VLOOKUP(SMALL(Order_Form!$C:$C,1+($C580)),Order_Form!$B:$Q,12,FALSE)),"")</f>
        <v/>
      </c>
      <c r="P580" s="35" t="str">
        <f>IF(ISNUMBER(SMALL(Order_Form!$C:$C,1+($C580))),(VLOOKUP(SMALL(Order_Form!$C:$C,1+($C580)),Order_Form!$B:$Q,13,FALSE)),"")</f>
        <v/>
      </c>
      <c r="Q580" s="35" t="str">
        <f>IF(ISNUMBER(SMALL(Order_Form!$C:$C,1+($C580))),(VLOOKUP(SMALL(Order_Form!$C:$C,1+($C580)),Order_Form!$B:$Q,14,FALSE)),"")</f>
        <v/>
      </c>
      <c r="R580" s="35" t="str">
        <f>IF(ISNUMBER(SMALL(Order_Form!$C:$C,1+($C580))),(VLOOKUP(SMALL(Order_Form!$C:$C,1+($C580)),Order_Form!$B:$Q,15,FALSE)),"")</f>
        <v/>
      </c>
      <c r="U580" s="14">
        <f t="shared" si="24"/>
        <v>0</v>
      </c>
      <c r="V580" s="14">
        <f t="shared" si="25"/>
        <v>0</v>
      </c>
      <c r="W580" s="14">
        <f t="shared" si="26"/>
        <v>0</v>
      </c>
    </row>
    <row r="581" spans="3:23" ht="22.9" customHeight="1" x14ac:dyDescent="0.2">
      <c r="C581" s="14">
        <v>563</v>
      </c>
      <c r="D581" s="15" t="str">
        <f>IF(ISNUMBER(SMALL(Order_Form!$C:$C,1+($C581))),(VLOOKUP(SMALL(Order_Form!$C:$C,1+($C581)),Order_Form!$B:$Q,3,FALSE)),"")</f>
        <v/>
      </c>
      <c r="E581" s="35" t="str">
        <f>IF(ISNUMBER(SMALL(Order_Form!$C:$C,1+($C581))),(VLOOKUP(SMALL(Order_Form!$C:$C,1+($C581)),Order_Form!$B:$Q,4,FALSE)),"")</f>
        <v/>
      </c>
      <c r="F581" s="35" t="str">
        <f>IF(ISNUMBER(SMALL(Order_Form!$C:$C,1+($C581))),(VLOOKUP(SMALL(Order_Form!$C:$C,1+($C581)),Order_Form!$B:$Q,5,FALSE)),"")</f>
        <v/>
      </c>
      <c r="G581" s="35" t="str">
        <f>IF(ISNUMBER(SMALL(Order_Form!$C:$C,1+($C581))),(VLOOKUP(SMALL(Order_Form!$C:$C,1+($C581)),Order_Form!$B:$Q,6,FALSE)),"")</f>
        <v/>
      </c>
      <c r="H581" s="32" t="str">
        <f>IF(ISNUMBER(SMALL(Order_Form!$C:$C,1+($C581))),(VLOOKUP(SMALL(Order_Form!$C:$C,1+($C581)),Order_Form!$B:$Q,7,FALSE)),"")</f>
        <v/>
      </c>
      <c r="I581" s="15"/>
      <c r="J581" s="15"/>
      <c r="K581" s="35" t="str">
        <f>IF(ISNUMBER(SMALL(Order_Form!$C:$C,1+($C581))),(VLOOKUP(SMALL(Order_Form!$C:$C,1+($C581)),Order_Form!$B:$Q,8,FALSE)),"")</f>
        <v/>
      </c>
      <c r="L581" s="35" t="str">
        <f>IF(ISNUMBER(SMALL(Order_Form!$C:$C,1+($C581))),(VLOOKUP(SMALL(Order_Form!$C:$C,1+($C581)),Order_Form!$B:$Q,9,FALSE)),"")</f>
        <v/>
      </c>
      <c r="M581" s="35" t="str">
        <f>IF(ISNUMBER(SMALL(Order_Form!$C:$C,1+($C581))),(VLOOKUP(SMALL(Order_Form!$C:$C,1+($C581)),Order_Form!$B:$Q,10,FALSE)),"")</f>
        <v/>
      </c>
      <c r="N581" s="35" t="str">
        <f>IF(ISNUMBER(SMALL(Order_Form!$C:$C,1+($C581))),(VLOOKUP(SMALL(Order_Form!$C:$C,1+($C581)),Order_Form!$B:$Q,11,FALSE)),"")</f>
        <v/>
      </c>
      <c r="O581" s="35" t="str">
        <f>IF(ISNUMBER(SMALL(Order_Form!$C:$C,1+($C581))),(VLOOKUP(SMALL(Order_Form!$C:$C,1+($C581)),Order_Form!$B:$Q,12,FALSE)),"")</f>
        <v/>
      </c>
      <c r="P581" s="35" t="str">
        <f>IF(ISNUMBER(SMALL(Order_Form!$C:$C,1+($C581))),(VLOOKUP(SMALL(Order_Form!$C:$C,1+($C581)),Order_Form!$B:$Q,13,FALSE)),"")</f>
        <v/>
      </c>
      <c r="Q581" s="35" t="str">
        <f>IF(ISNUMBER(SMALL(Order_Form!$C:$C,1+($C581))),(VLOOKUP(SMALL(Order_Form!$C:$C,1+($C581)),Order_Form!$B:$Q,14,FALSE)),"")</f>
        <v/>
      </c>
      <c r="R581" s="35" t="str">
        <f>IF(ISNUMBER(SMALL(Order_Form!$C:$C,1+($C581))),(VLOOKUP(SMALL(Order_Form!$C:$C,1+($C581)),Order_Form!$B:$Q,15,FALSE)),"")</f>
        <v/>
      </c>
      <c r="U581" s="14">
        <f t="shared" si="24"/>
        <v>0</v>
      </c>
      <c r="V581" s="14">
        <f t="shared" si="25"/>
        <v>0</v>
      </c>
      <c r="W581" s="14">
        <f t="shared" si="26"/>
        <v>0</v>
      </c>
    </row>
    <row r="582" spans="3:23" ht="22.9" customHeight="1" x14ac:dyDescent="0.2">
      <c r="C582" s="14">
        <v>564</v>
      </c>
      <c r="D582" s="15" t="str">
        <f>IF(ISNUMBER(SMALL(Order_Form!$C:$C,1+($C582))),(VLOOKUP(SMALL(Order_Form!$C:$C,1+($C582)),Order_Form!$B:$Q,3,FALSE)),"")</f>
        <v/>
      </c>
      <c r="E582" s="35" t="str">
        <f>IF(ISNUMBER(SMALL(Order_Form!$C:$C,1+($C582))),(VLOOKUP(SMALL(Order_Form!$C:$C,1+($C582)),Order_Form!$B:$Q,4,FALSE)),"")</f>
        <v/>
      </c>
      <c r="F582" s="35" t="str">
        <f>IF(ISNUMBER(SMALL(Order_Form!$C:$C,1+($C582))),(VLOOKUP(SMALL(Order_Form!$C:$C,1+($C582)),Order_Form!$B:$Q,5,FALSE)),"")</f>
        <v/>
      </c>
      <c r="G582" s="35" t="str">
        <f>IF(ISNUMBER(SMALL(Order_Form!$C:$C,1+($C582))),(VLOOKUP(SMALL(Order_Form!$C:$C,1+($C582)),Order_Form!$B:$Q,6,FALSE)),"")</f>
        <v/>
      </c>
      <c r="H582" s="32" t="str">
        <f>IF(ISNUMBER(SMALL(Order_Form!$C:$C,1+($C582))),(VLOOKUP(SMALL(Order_Form!$C:$C,1+($C582)),Order_Form!$B:$Q,7,FALSE)),"")</f>
        <v/>
      </c>
      <c r="I582" s="15"/>
      <c r="J582" s="15"/>
      <c r="K582" s="35" t="str">
        <f>IF(ISNUMBER(SMALL(Order_Form!$C:$C,1+($C582))),(VLOOKUP(SMALL(Order_Form!$C:$C,1+($C582)),Order_Form!$B:$Q,8,FALSE)),"")</f>
        <v/>
      </c>
      <c r="L582" s="35" t="str">
        <f>IF(ISNUMBER(SMALL(Order_Form!$C:$C,1+($C582))),(VLOOKUP(SMALL(Order_Form!$C:$C,1+($C582)),Order_Form!$B:$Q,9,FALSE)),"")</f>
        <v/>
      </c>
      <c r="M582" s="35" t="str">
        <f>IF(ISNUMBER(SMALL(Order_Form!$C:$C,1+($C582))),(VLOOKUP(SMALL(Order_Form!$C:$C,1+($C582)),Order_Form!$B:$Q,10,FALSE)),"")</f>
        <v/>
      </c>
      <c r="N582" s="35" t="str">
        <f>IF(ISNUMBER(SMALL(Order_Form!$C:$C,1+($C582))),(VLOOKUP(SMALL(Order_Form!$C:$C,1+($C582)),Order_Form!$B:$Q,11,FALSE)),"")</f>
        <v/>
      </c>
      <c r="O582" s="35" t="str">
        <f>IF(ISNUMBER(SMALL(Order_Form!$C:$C,1+($C582))),(VLOOKUP(SMALL(Order_Form!$C:$C,1+($C582)),Order_Form!$B:$Q,12,FALSE)),"")</f>
        <v/>
      </c>
      <c r="P582" s="35" t="str">
        <f>IF(ISNUMBER(SMALL(Order_Form!$C:$C,1+($C582))),(VLOOKUP(SMALL(Order_Form!$C:$C,1+($C582)),Order_Form!$B:$Q,13,FALSE)),"")</f>
        <v/>
      </c>
      <c r="Q582" s="35" t="str">
        <f>IF(ISNUMBER(SMALL(Order_Form!$C:$C,1+($C582))),(VLOOKUP(SMALL(Order_Form!$C:$C,1+($C582)),Order_Form!$B:$Q,14,FALSE)),"")</f>
        <v/>
      </c>
      <c r="R582" s="35" t="str">
        <f>IF(ISNUMBER(SMALL(Order_Form!$C:$C,1+($C582))),(VLOOKUP(SMALL(Order_Form!$C:$C,1+($C582)),Order_Form!$B:$Q,15,FALSE)),"")</f>
        <v/>
      </c>
      <c r="U582" s="14">
        <f t="shared" si="24"/>
        <v>0</v>
      </c>
      <c r="V582" s="14">
        <f t="shared" si="25"/>
        <v>0</v>
      </c>
      <c r="W582" s="14">
        <f t="shared" si="26"/>
        <v>0</v>
      </c>
    </row>
    <row r="583" spans="3:23" ht="22.9" customHeight="1" x14ac:dyDescent="0.2">
      <c r="C583" s="14">
        <v>565</v>
      </c>
      <c r="D583" s="15" t="str">
        <f>IF(ISNUMBER(SMALL(Order_Form!$C:$C,1+($C583))),(VLOOKUP(SMALL(Order_Form!$C:$C,1+($C583)),Order_Form!$B:$Q,3,FALSE)),"")</f>
        <v/>
      </c>
      <c r="E583" s="35" t="str">
        <f>IF(ISNUMBER(SMALL(Order_Form!$C:$C,1+($C583))),(VLOOKUP(SMALL(Order_Form!$C:$C,1+($C583)),Order_Form!$B:$Q,4,FALSE)),"")</f>
        <v/>
      </c>
      <c r="F583" s="35" t="str">
        <f>IF(ISNUMBER(SMALL(Order_Form!$C:$C,1+($C583))),(VLOOKUP(SMALL(Order_Form!$C:$C,1+($C583)),Order_Form!$B:$Q,5,FALSE)),"")</f>
        <v/>
      </c>
      <c r="G583" s="35" t="str">
        <f>IF(ISNUMBER(SMALL(Order_Form!$C:$C,1+($C583))),(VLOOKUP(SMALL(Order_Form!$C:$C,1+($C583)),Order_Form!$B:$Q,6,FALSE)),"")</f>
        <v/>
      </c>
      <c r="H583" s="32" t="str">
        <f>IF(ISNUMBER(SMALL(Order_Form!$C:$C,1+($C583))),(VLOOKUP(SMALL(Order_Form!$C:$C,1+($C583)),Order_Form!$B:$Q,7,FALSE)),"")</f>
        <v/>
      </c>
      <c r="I583" s="15"/>
      <c r="J583" s="15"/>
      <c r="K583" s="35" t="str">
        <f>IF(ISNUMBER(SMALL(Order_Form!$C:$C,1+($C583))),(VLOOKUP(SMALL(Order_Form!$C:$C,1+($C583)),Order_Form!$B:$Q,8,FALSE)),"")</f>
        <v/>
      </c>
      <c r="L583" s="35" t="str">
        <f>IF(ISNUMBER(SMALL(Order_Form!$C:$C,1+($C583))),(VLOOKUP(SMALL(Order_Form!$C:$C,1+($C583)),Order_Form!$B:$Q,9,FALSE)),"")</f>
        <v/>
      </c>
      <c r="M583" s="35" t="str">
        <f>IF(ISNUMBER(SMALL(Order_Form!$C:$C,1+($C583))),(VLOOKUP(SMALL(Order_Form!$C:$C,1+($C583)),Order_Form!$B:$Q,10,FALSE)),"")</f>
        <v/>
      </c>
      <c r="N583" s="35" t="str">
        <f>IF(ISNUMBER(SMALL(Order_Form!$C:$C,1+($C583))),(VLOOKUP(SMALL(Order_Form!$C:$C,1+($C583)),Order_Form!$B:$Q,11,FALSE)),"")</f>
        <v/>
      </c>
      <c r="O583" s="35" t="str">
        <f>IF(ISNUMBER(SMALL(Order_Form!$C:$C,1+($C583))),(VLOOKUP(SMALL(Order_Form!$C:$C,1+($C583)),Order_Form!$B:$Q,12,FALSE)),"")</f>
        <v/>
      </c>
      <c r="P583" s="35" t="str">
        <f>IF(ISNUMBER(SMALL(Order_Form!$C:$C,1+($C583))),(VLOOKUP(SMALL(Order_Form!$C:$C,1+($C583)),Order_Form!$B:$Q,13,FALSE)),"")</f>
        <v/>
      </c>
      <c r="Q583" s="35" t="str">
        <f>IF(ISNUMBER(SMALL(Order_Form!$C:$C,1+($C583))),(VLOOKUP(SMALL(Order_Form!$C:$C,1+($C583)),Order_Form!$B:$Q,14,FALSE)),"")</f>
        <v/>
      </c>
      <c r="R583" s="35" t="str">
        <f>IF(ISNUMBER(SMALL(Order_Form!$C:$C,1+($C583))),(VLOOKUP(SMALL(Order_Form!$C:$C,1+($C583)),Order_Form!$B:$Q,15,FALSE)),"")</f>
        <v/>
      </c>
      <c r="U583" s="14">
        <f t="shared" si="24"/>
        <v>0</v>
      </c>
      <c r="V583" s="14">
        <f t="shared" si="25"/>
        <v>0</v>
      </c>
      <c r="W583" s="14">
        <f t="shared" si="26"/>
        <v>0</v>
      </c>
    </row>
    <row r="584" spans="3:23" ht="22.9" customHeight="1" x14ac:dyDescent="0.2">
      <c r="C584" s="14">
        <v>566</v>
      </c>
      <c r="D584" s="15" t="str">
        <f>IF(ISNUMBER(SMALL(Order_Form!$C:$C,1+($C584))),(VLOOKUP(SMALL(Order_Form!$C:$C,1+($C584)),Order_Form!$B:$Q,3,FALSE)),"")</f>
        <v/>
      </c>
      <c r="E584" s="35" t="str">
        <f>IF(ISNUMBER(SMALL(Order_Form!$C:$C,1+($C584))),(VLOOKUP(SMALL(Order_Form!$C:$C,1+($C584)),Order_Form!$B:$Q,4,FALSE)),"")</f>
        <v/>
      </c>
      <c r="F584" s="35" t="str">
        <f>IF(ISNUMBER(SMALL(Order_Form!$C:$C,1+($C584))),(VLOOKUP(SMALL(Order_Form!$C:$C,1+($C584)),Order_Form!$B:$Q,5,FALSE)),"")</f>
        <v/>
      </c>
      <c r="G584" s="35" t="str">
        <f>IF(ISNUMBER(SMALL(Order_Form!$C:$C,1+($C584))),(VLOOKUP(SMALL(Order_Form!$C:$C,1+($C584)),Order_Form!$B:$Q,6,FALSE)),"")</f>
        <v/>
      </c>
      <c r="H584" s="32" t="str">
        <f>IF(ISNUMBER(SMALL(Order_Form!$C:$C,1+($C584))),(VLOOKUP(SMALL(Order_Form!$C:$C,1+($C584)),Order_Form!$B:$Q,7,FALSE)),"")</f>
        <v/>
      </c>
      <c r="I584" s="15"/>
      <c r="J584" s="15"/>
      <c r="K584" s="35" t="str">
        <f>IF(ISNUMBER(SMALL(Order_Form!$C:$C,1+($C584))),(VLOOKUP(SMALL(Order_Form!$C:$C,1+($C584)),Order_Form!$B:$Q,8,FALSE)),"")</f>
        <v/>
      </c>
      <c r="L584" s="35" t="str">
        <f>IF(ISNUMBER(SMALL(Order_Form!$C:$C,1+($C584))),(VLOOKUP(SMALL(Order_Form!$C:$C,1+($C584)),Order_Form!$B:$Q,9,FALSE)),"")</f>
        <v/>
      </c>
      <c r="M584" s="35" t="str">
        <f>IF(ISNUMBER(SMALL(Order_Form!$C:$C,1+($C584))),(VLOOKUP(SMALL(Order_Form!$C:$C,1+($C584)),Order_Form!$B:$Q,10,FALSE)),"")</f>
        <v/>
      </c>
      <c r="N584" s="35" t="str">
        <f>IF(ISNUMBER(SMALL(Order_Form!$C:$C,1+($C584))),(VLOOKUP(SMALL(Order_Form!$C:$C,1+($C584)),Order_Form!$B:$Q,11,FALSE)),"")</f>
        <v/>
      </c>
      <c r="O584" s="35" t="str">
        <f>IF(ISNUMBER(SMALL(Order_Form!$C:$C,1+($C584))),(VLOOKUP(SMALL(Order_Form!$C:$C,1+($C584)),Order_Form!$B:$Q,12,FALSE)),"")</f>
        <v/>
      </c>
      <c r="P584" s="35" t="str">
        <f>IF(ISNUMBER(SMALL(Order_Form!$C:$C,1+($C584))),(VLOOKUP(SMALL(Order_Form!$C:$C,1+($C584)),Order_Form!$B:$Q,13,FALSE)),"")</f>
        <v/>
      </c>
      <c r="Q584" s="35" t="str">
        <f>IF(ISNUMBER(SMALL(Order_Form!$C:$C,1+($C584))),(VLOOKUP(SMALL(Order_Form!$C:$C,1+($C584)),Order_Form!$B:$Q,14,FALSE)),"")</f>
        <v/>
      </c>
      <c r="R584" s="35" t="str">
        <f>IF(ISNUMBER(SMALL(Order_Form!$C:$C,1+($C584))),(VLOOKUP(SMALL(Order_Form!$C:$C,1+($C584)),Order_Form!$B:$Q,15,FALSE)),"")</f>
        <v/>
      </c>
      <c r="U584" s="14">
        <f t="shared" si="24"/>
        <v>0</v>
      </c>
      <c r="V584" s="14">
        <f t="shared" si="25"/>
        <v>0</v>
      </c>
      <c r="W584" s="14">
        <f t="shared" si="26"/>
        <v>0</v>
      </c>
    </row>
    <row r="585" spans="3:23" ht="22.9" customHeight="1" x14ac:dyDescent="0.2">
      <c r="C585" s="14">
        <v>567</v>
      </c>
      <c r="D585" s="15" t="str">
        <f>IF(ISNUMBER(SMALL(Order_Form!$C:$C,1+($C585))),(VLOOKUP(SMALL(Order_Form!$C:$C,1+($C585)),Order_Form!$B:$Q,3,FALSE)),"")</f>
        <v/>
      </c>
      <c r="E585" s="35" t="str">
        <f>IF(ISNUMBER(SMALL(Order_Form!$C:$C,1+($C585))),(VLOOKUP(SMALL(Order_Form!$C:$C,1+($C585)),Order_Form!$B:$Q,4,FALSE)),"")</f>
        <v/>
      </c>
      <c r="F585" s="35" t="str">
        <f>IF(ISNUMBER(SMALL(Order_Form!$C:$C,1+($C585))),(VLOOKUP(SMALL(Order_Form!$C:$C,1+($C585)),Order_Form!$B:$Q,5,FALSE)),"")</f>
        <v/>
      </c>
      <c r="G585" s="35" t="str">
        <f>IF(ISNUMBER(SMALL(Order_Form!$C:$C,1+($C585))),(VLOOKUP(SMALL(Order_Form!$C:$C,1+($C585)),Order_Form!$B:$Q,6,FALSE)),"")</f>
        <v/>
      </c>
      <c r="H585" s="32" t="str">
        <f>IF(ISNUMBER(SMALL(Order_Form!$C:$C,1+($C585))),(VLOOKUP(SMALL(Order_Form!$C:$C,1+($C585)),Order_Form!$B:$Q,7,FALSE)),"")</f>
        <v/>
      </c>
      <c r="I585" s="15"/>
      <c r="J585" s="15"/>
      <c r="K585" s="35" t="str">
        <f>IF(ISNUMBER(SMALL(Order_Form!$C:$C,1+($C585))),(VLOOKUP(SMALL(Order_Form!$C:$C,1+($C585)),Order_Form!$B:$Q,8,FALSE)),"")</f>
        <v/>
      </c>
      <c r="L585" s="35" t="str">
        <f>IF(ISNUMBER(SMALL(Order_Form!$C:$C,1+($C585))),(VLOOKUP(SMALL(Order_Form!$C:$C,1+($C585)),Order_Form!$B:$Q,9,FALSE)),"")</f>
        <v/>
      </c>
      <c r="M585" s="35" t="str">
        <f>IF(ISNUMBER(SMALL(Order_Form!$C:$C,1+($C585))),(VLOOKUP(SMALL(Order_Form!$C:$C,1+($C585)),Order_Form!$B:$Q,10,FALSE)),"")</f>
        <v/>
      </c>
      <c r="N585" s="35" t="str">
        <f>IF(ISNUMBER(SMALL(Order_Form!$C:$C,1+($C585))),(VLOOKUP(SMALL(Order_Form!$C:$C,1+($C585)),Order_Form!$B:$Q,11,FALSE)),"")</f>
        <v/>
      </c>
      <c r="O585" s="35" t="str">
        <f>IF(ISNUMBER(SMALL(Order_Form!$C:$C,1+($C585))),(VLOOKUP(SMALL(Order_Form!$C:$C,1+($C585)),Order_Form!$B:$Q,12,FALSE)),"")</f>
        <v/>
      </c>
      <c r="P585" s="35" t="str">
        <f>IF(ISNUMBER(SMALL(Order_Form!$C:$C,1+($C585))),(VLOOKUP(SMALL(Order_Form!$C:$C,1+($C585)),Order_Form!$B:$Q,13,FALSE)),"")</f>
        <v/>
      </c>
      <c r="Q585" s="35" t="str">
        <f>IF(ISNUMBER(SMALL(Order_Form!$C:$C,1+($C585))),(VLOOKUP(SMALL(Order_Form!$C:$C,1+($C585)),Order_Form!$B:$Q,14,FALSE)),"")</f>
        <v/>
      </c>
      <c r="R585" s="35" t="str">
        <f>IF(ISNUMBER(SMALL(Order_Form!$C:$C,1+($C585))),(VLOOKUP(SMALL(Order_Form!$C:$C,1+($C585)),Order_Form!$B:$Q,15,FALSE)),"")</f>
        <v/>
      </c>
      <c r="U585" s="14">
        <f t="shared" si="24"/>
        <v>0</v>
      </c>
      <c r="V585" s="14">
        <f t="shared" si="25"/>
        <v>0</v>
      </c>
      <c r="W585" s="14">
        <f t="shared" si="26"/>
        <v>0</v>
      </c>
    </row>
    <row r="586" spans="3:23" ht="22.9" customHeight="1" x14ac:dyDescent="0.2">
      <c r="C586" s="14">
        <v>568</v>
      </c>
      <c r="D586" s="15" t="str">
        <f>IF(ISNUMBER(SMALL(Order_Form!$C:$C,1+($C586))),(VLOOKUP(SMALL(Order_Form!$C:$C,1+($C586)),Order_Form!$B:$Q,3,FALSE)),"")</f>
        <v/>
      </c>
      <c r="E586" s="35" t="str">
        <f>IF(ISNUMBER(SMALL(Order_Form!$C:$C,1+($C586))),(VLOOKUP(SMALL(Order_Form!$C:$C,1+($C586)),Order_Form!$B:$Q,4,FALSE)),"")</f>
        <v/>
      </c>
      <c r="F586" s="35" t="str">
        <f>IF(ISNUMBER(SMALL(Order_Form!$C:$C,1+($C586))),(VLOOKUP(SMALL(Order_Form!$C:$C,1+($C586)),Order_Form!$B:$Q,5,FALSE)),"")</f>
        <v/>
      </c>
      <c r="G586" s="35" t="str">
        <f>IF(ISNUMBER(SMALL(Order_Form!$C:$C,1+($C586))),(VLOOKUP(SMALL(Order_Form!$C:$C,1+($C586)),Order_Form!$B:$Q,6,FALSE)),"")</f>
        <v/>
      </c>
      <c r="H586" s="32" t="str">
        <f>IF(ISNUMBER(SMALL(Order_Form!$C:$C,1+($C586))),(VLOOKUP(SMALL(Order_Form!$C:$C,1+($C586)),Order_Form!$B:$Q,7,FALSE)),"")</f>
        <v/>
      </c>
      <c r="I586" s="15"/>
      <c r="J586" s="15"/>
      <c r="K586" s="35" t="str">
        <f>IF(ISNUMBER(SMALL(Order_Form!$C:$C,1+($C586))),(VLOOKUP(SMALL(Order_Form!$C:$C,1+($C586)),Order_Form!$B:$Q,8,FALSE)),"")</f>
        <v/>
      </c>
      <c r="L586" s="35" t="str">
        <f>IF(ISNUMBER(SMALL(Order_Form!$C:$C,1+($C586))),(VLOOKUP(SMALL(Order_Form!$C:$C,1+($C586)),Order_Form!$B:$Q,9,FALSE)),"")</f>
        <v/>
      </c>
      <c r="M586" s="35" t="str">
        <f>IF(ISNUMBER(SMALL(Order_Form!$C:$C,1+($C586))),(VLOOKUP(SMALL(Order_Form!$C:$C,1+($C586)),Order_Form!$B:$Q,10,FALSE)),"")</f>
        <v/>
      </c>
      <c r="N586" s="35" t="str">
        <f>IF(ISNUMBER(SMALL(Order_Form!$C:$C,1+($C586))),(VLOOKUP(SMALL(Order_Form!$C:$C,1+($C586)),Order_Form!$B:$Q,11,FALSE)),"")</f>
        <v/>
      </c>
      <c r="O586" s="35" t="str">
        <f>IF(ISNUMBER(SMALL(Order_Form!$C:$C,1+($C586))),(VLOOKUP(SMALL(Order_Form!$C:$C,1+($C586)),Order_Form!$B:$Q,12,FALSE)),"")</f>
        <v/>
      </c>
      <c r="P586" s="35" t="str">
        <f>IF(ISNUMBER(SMALL(Order_Form!$C:$C,1+($C586))),(VLOOKUP(SMALL(Order_Form!$C:$C,1+($C586)),Order_Form!$B:$Q,13,FALSE)),"")</f>
        <v/>
      </c>
      <c r="Q586" s="35" t="str">
        <f>IF(ISNUMBER(SMALL(Order_Form!$C:$C,1+($C586))),(VLOOKUP(SMALL(Order_Form!$C:$C,1+($C586)),Order_Form!$B:$Q,14,FALSE)),"")</f>
        <v/>
      </c>
      <c r="R586" s="35" t="str">
        <f>IF(ISNUMBER(SMALL(Order_Form!$C:$C,1+($C586))),(VLOOKUP(SMALL(Order_Form!$C:$C,1+($C586)),Order_Form!$B:$Q,15,FALSE)),"")</f>
        <v/>
      </c>
      <c r="U586" s="14">
        <f t="shared" si="24"/>
        <v>0</v>
      </c>
      <c r="V586" s="14">
        <f t="shared" si="25"/>
        <v>0</v>
      </c>
      <c r="W586" s="14">
        <f t="shared" si="26"/>
        <v>0</v>
      </c>
    </row>
    <row r="587" spans="3:23" ht="22.9" customHeight="1" x14ac:dyDescent="0.2">
      <c r="C587" s="14">
        <v>569</v>
      </c>
      <c r="D587" s="15" t="str">
        <f>IF(ISNUMBER(SMALL(Order_Form!$C:$C,1+($C587))),(VLOOKUP(SMALL(Order_Form!$C:$C,1+($C587)),Order_Form!$B:$Q,3,FALSE)),"")</f>
        <v/>
      </c>
      <c r="E587" s="35" t="str">
        <f>IF(ISNUMBER(SMALL(Order_Form!$C:$C,1+($C587))),(VLOOKUP(SMALL(Order_Form!$C:$C,1+($C587)),Order_Form!$B:$Q,4,FALSE)),"")</f>
        <v/>
      </c>
      <c r="F587" s="35" t="str">
        <f>IF(ISNUMBER(SMALL(Order_Form!$C:$C,1+($C587))),(VLOOKUP(SMALL(Order_Form!$C:$C,1+($C587)),Order_Form!$B:$Q,5,FALSE)),"")</f>
        <v/>
      </c>
      <c r="G587" s="35" t="str">
        <f>IF(ISNUMBER(SMALL(Order_Form!$C:$C,1+($C587))),(VLOOKUP(SMALL(Order_Form!$C:$C,1+($C587)),Order_Form!$B:$Q,6,FALSE)),"")</f>
        <v/>
      </c>
      <c r="H587" s="32" t="str">
        <f>IF(ISNUMBER(SMALL(Order_Form!$C:$C,1+($C587))),(VLOOKUP(SMALL(Order_Form!$C:$C,1+($C587)),Order_Form!$B:$Q,7,FALSE)),"")</f>
        <v/>
      </c>
      <c r="I587" s="15"/>
      <c r="J587" s="15"/>
      <c r="K587" s="35" t="str">
        <f>IF(ISNUMBER(SMALL(Order_Form!$C:$C,1+($C587))),(VLOOKUP(SMALL(Order_Form!$C:$C,1+($C587)),Order_Form!$B:$Q,8,FALSE)),"")</f>
        <v/>
      </c>
      <c r="L587" s="35" t="str">
        <f>IF(ISNUMBER(SMALL(Order_Form!$C:$C,1+($C587))),(VLOOKUP(SMALL(Order_Form!$C:$C,1+($C587)),Order_Form!$B:$Q,9,FALSE)),"")</f>
        <v/>
      </c>
      <c r="M587" s="35" t="str">
        <f>IF(ISNUMBER(SMALL(Order_Form!$C:$C,1+($C587))),(VLOOKUP(SMALL(Order_Form!$C:$C,1+($C587)),Order_Form!$B:$Q,10,FALSE)),"")</f>
        <v/>
      </c>
      <c r="N587" s="35" t="str">
        <f>IF(ISNUMBER(SMALL(Order_Form!$C:$C,1+($C587))),(VLOOKUP(SMALL(Order_Form!$C:$C,1+($C587)),Order_Form!$B:$Q,11,FALSE)),"")</f>
        <v/>
      </c>
      <c r="O587" s="35" t="str">
        <f>IF(ISNUMBER(SMALL(Order_Form!$C:$C,1+($C587))),(VLOOKUP(SMALL(Order_Form!$C:$C,1+($C587)),Order_Form!$B:$Q,12,FALSE)),"")</f>
        <v/>
      </c>
      <c r="P587" s="35" t="str">
        <f>IF(ISNUMBER(SMALL(Order_Form!$C:$C,1+($C587))),(VLOOKUP(SMALL(Order_Form!$C:$C,1+($C587)),Order_Form!$B:$Q,13,FALSE)),"")</f>
        <v/>
      </c>
      <c r="Q587" s="35" t="str">
        <f>IF(ISNUMBER(SMALL(Order_Form!$C:$C,1+($C587))),(VLOOKUP(SMALL(Order_Form!$C:$C,1+($C587)),Order_Form!$B:$Q,14,FALSE)),"")</f>
        <v/>
      </c>
      <c r="R587" s="35" t="str">
        <f>IF(ISNUMBER(SMALL(Order_Form!$C:$C,1+($C587))),(VLOOKUP(SMALL(Order_Form!$C:$C,1+($C587)),Order_Form!$B:$Q,15,FALSE)),"")</f>
        <v/>
      </c>
      <c r="U587" s="14">
        <f t="shared" si="24"/>
        <v>0</v>
      </c>
      <c r="V587" s="14">
        <f t="shared" si="25"/>
        <v>0</v>
      </c>
      <c r="W587" s="14">
        <f t="shared" si="26"/>
        <v>0</v>
      </c>
    </row>
    <row r="588" spans="3:23" ht="22.9" customHeight="1" x14ac:dyDescent="0.2">
      <c r="C588" s="14">
        <v>570</v>
      </c>
      <c r="D588" s="15" t="str">
        <f>IF(ISNUMBER(SMALL(Order_Form!$C:$C,1+($C588))),(VLOOKUP(SMALL(Order_Form!$C:$C,1+($C588)),Order_Form!$B:$Q,3,FALSE)),"")</f>
        <v/>
      </c>
      <c r="E588" s="35" t="str">
        <f>IF(ISNUMBER(SMALL(Order_Form!$C:$C,1+($C588))),(VLOOKUP(SMALL(Order_Form!$C:$C,1+($C588)),Order_Form!$B:$Q,4,FALSE)),"")</f>
        <v/>
      </c>
      <c r="F588" s="35" t="str">
        <f>IF(ISNUMBER(SMALL(Order_Form!$C:$C,1+($C588))),(VLOOKUP(SMALL(Order_Form!$C:$C,1+($C588)),Order_Form!$B:$Q,5,FALSE)),"")</f>
        <v/>
      </c>
      <c r="G588" s="35" t="str">
        <f>IF(ISNUMBER(SMALL(Order_Form!$C:$C,1+($C588))),(VLOOKUP(SMALL(Order_Form!$C:$C,1+($C588)),Order_Form!$B:$Q,6,FALSE)),"")</f>
        <v/>
      </c>
      <c r="H588" s="32" t="str">
        <f>IF(ISNUMBER(SMALL(Order_Form!$C:$C,1+($C588))),(VLOOKUP(SMALL(Order_Form!$C:$C,1+($C588)),Order_Form!$B:$Q,7,FALSE)),"")</f>
        <v/>
      </c>
      <c r="I588" s="15"/>
      <c r="J588" s="15"/>
      <c r="K588" s="35" t="str">
        <f>IF(ISNUMBER(SMALL(Order_Form!$C:$C,1+($C588))),(VLOOKUP(SMALL(Order_Form!$C:$C,1+($C588)),Order_Form!$B:$Q,8,FALSE)),"")</f>
        <v/>
      </c>
      <c r="L588" s="35" t="str">
        <f>IF(ISNUMBER(SMALL(Order_Form!$C:$C,1+($C588))),(VLOOKUP(SMALL(Order_Form!$C:$C,1+($C588)),Order_Form!$B:$Q,9,FALSE)),"")</f>
        <v/>
      </c>
      <c r="M588" s="35" t="str">
        <f>IF(ISNUMBER(SMALL(Order_Form!$C:$C,1+($C588))),(VLOOKUP(SMALL(Order_Form!$C:$C,1+($C588)),Order_Form!$B:$Q,10,FALSE)),"")</f>
        <v/>
      </c>
      <c r="N588" s="35" t="str">
        <f>IF(ISNUMBER(SMALL(Order_Form!$C:$C,1+($C588))),(VLOOKUP(SMALL(Order_Form!$C:$C,1+($C588)),Order_Form!$B:$Q,11,FALSE)),"")</f>
        <v/>
      </c>
      <c r="O588" s="35" t="str">
        <f>IF(ISNUMBER(SMALL(Order_Form!$C:$C,1+($C588))),(VLOOKUP(SMALL(Order_Form!$C:$C,1+($C588)),Order_Form!$B:$Q,12,FALSE)),"")</f>
        <v/>
      </c>
      <c r="P588" s="35" t="str">
        <f>IF(ISNUMBER(SMALL(Order_Form!$C:$C,1+($C588))),(VLOOKUP(SMALL(Order_Form!$C:$C,1+($C588)),Order_Form!$B:$Q,13,FALSE)),"")</f>
        <v/>
      </c>
      <c r="Q588" s="35" t="str">
        <f>IF(ISNUMBER(SMALL(Order_Form!$C:$C,1+($C588))),(VLOOKUP(SMALL(Order_Form!$C:$C,1+($C588)),Order_Form!$B:$Q,14,FALSE)),"")</f>
        <v/>
      </c>
      <c r="R588" s="35" t="str">
        <f>IF(ISNUMBER(SMALL(Order_Form!$C:$C,1+($C588))),(VLOOKUP(SMALL(Order_Form!$C:$C,1+($C588)),Order_Form!$B:$Q,15,FALSE)),"")</f>
        <v/>
      </c>
      <c r="U588" s="14">
        <f t="shared" si="24"/>
        <v>0</v>
      </c>
      <c r="V588" s="14">
        <f t="shared" si="25"/>
        <v>0</v>
      </c>
      <c r="W588" s="14">
        <f t="shared" si="26"/>
        <v>0</v>
      </c>
    </row>
    <row r="589" spans="3:23" ht="22.9" customHeight="1" x14ac:dyDescent="0.2">
      <c r="C589" s="14">
        <v>571</v>
      </c>
      <c r="D589" s="15" t="str">
        <f>IF(ISNUMBER(SMALL(Order_Form!$C:$C,1+($C589))),(VLOOKUP(SMALL(Order_Form!$C:$C,1+($C589)),Order_Form!$B:$Q,3,FALSE)),"")</f>
        <v/>
      </c>
      <c r="E589" s="35" t="str">
        <f>IF(ISNUMBER(SMALL(Order_Form!$C:$C,1+($C589))),(VLOOKUP(SMALL(Order_Form!$C:$C,1+($C589)),Order_Form!$B:$Q,4,FALSE)),"")</f>
        <v/>
      </c>
      <c r="F589" s="35" t="str">
        <f>IF(ISNUMBER(SMALL(Order_Form!$C:$C,1+($C589))),(VLOOKUP(SMALL(Order_Form!$C:$C,1+($C589)),Order_Form!$B:$Q,5,FALSE)),"")</f>
        <v/>
      </c>
      <c r="G589" s="35" t="str">
        <f>IF(ISNUMBER(SMALL(Order_Form!$C:$C,1+($C589))),(VLOOKUP(SMALL(Order_Form!$C:$C,1+($C589)),Order_Form!$B:$Q,6,FALSE)),"")</f>
        <v/>
      </c>
      <c r="H589" s="32" t="str">
        <f>IF(ISNUMBER(SMALL(Order_Form!$C:$C,1+($C589))),(VLOOKUP(SMALL(Order_Form!$C:$C,1+($C589)),Order_Form!$B:$Q,7,FALSE)),"")</f>
        <v/>
      </c>
      <c r="I589" s="15"/>
      <c r="J589" s="15"/>
      <c r="K589" s="35" t="str">
        <f>IF(ISNUMBER(SMALL(Order_Form!$C:$C,1+($C589))),(VLOOKUP(SMALL(Order_Form!$C:$C,1+($C589)),Order_Form!$B:$Q,8,FALSE)),"")</f>
        <v/>
      </c>
      <c r="L589" s="35" t="str">
        <f>IF(ISNUMBER(SMALL(Order_Form!$C:$C,1+($C589))),(VLOOKUP(SMALL(Order_Form!$C:$C,1+($C589)),Order_Form!$B:$Q,9,FALSE)),"")</f>
        <v/>
      </c>
      <c r="M589" s="35" t="str">
        <f>IF(ISNUMBER(SMALL(Order_Form!$C:$C,1+($C589))),(VLOOKUP(SMALL(Order_Form!$C:$C,1+($C589)),Order_Form!$B:$Q,10,FALSE)),"")</f>
        <v/>
      </c>
      <c r="N589" s="35" t="str">
        <f>IF(ISNUMBER(SMALL(Order_Form!$C:$C,1+($C589))),(VLOOKUP(SMALL(Order_Form!$C:$C,1+($C589)),Order_Form!$B:$Q,11,FALSE)),"")</f>
        <v/>
      </c>
      <c r="O589" s="35" t="str">
        <f>IF(ISNUMBER(SMALL(Order_Form!$C:$C,1+($C589))),(VLOOKUP(SMALL(Order_Form!$C:$C,1+($C589)),Order_Form!$B:$Q,12,FALSE)),"")</f>
        <v/>
      </c>
      <c r="P589" s="35" t="str">
        <f>IF(ISNUMBER(SMALL(Order_Form!$C:$C,1+($C589))),(VLOOKUP(SMALL(Order_Form!$C:$C,1+($C589)),Order_Form!$B:$Q,13,FALSE)),"")</f>
        <v/>
      </c>
      <c r="Q589" s="35" t="str">
        <f>IF(ISNUMBER(SMALL(Order_Form!$C:$C,1+($C589))),(VLOOKUP(SMALL(Order_Form!$C:$C,1+($C589)),Order_Form!$B:$Q,14,FALSE)),"")</f>
        <v/>
      </c>
      <c r="R589" s="35" t="str">
        <f>IF(ISNUMBER(SMALL(Order_Form!$C:$C,1+($C589))),(VLOOKUP(SMALL(Order_Form!$C:$C,1+($C589)),Order_Form!$B:$Q,15,FALSE)),"")</f>
        <v/>
      </c>
      <c r="U589" s="14">
        <f t="shared" si="24"/>
        <v>0</v>
      </c>
      <c r="V589" s="14">
        <f t="shared" si="25"/>
        <v>0</v>
      </c>
      <c r="W589" s="14">
        <f t="shared" si="26"/>
        <v>0</v>
      </c>
    </row>
    <row r="590" spans="3:23" ht="22.9" customHeight="1" x14ac:dyDescent="0.2">
      <c r="C590" s="14">
        <v>572</v>
      </c>
      <c r="D590" s="15" t="str">
        <f>IF(ISNUMBER(SMALL(Order_Form!$C:$C,1+($C590))),(VLOOKUP(SMALL(Order_Form!$C:$C,1+($C590)),Order_Form!$B:$Q,3,FALSE)),"")</f>
        <v/>
      </c>
      <c r="E590" s="35" t="str">
        <f>IF(ISNUMBER(SMALL(Order_Form!$C:$C,1+($C590))),(VLOOKUP(SMALL(Order_Form!$C:$C,1+($C590)),Order_Form!$B:$Q,4,FALSE)),"")</f>
        <v/>
      </c>
      <c r="F590" s="35" t="str">
        <f>IF(ISNUMBER(SMALL(Order_Form!$C:$C,1+($C590))),(VLOOKUP(SMALL(Order_Form!$C:$C,1+($C590)),Order_Form!$B:$Q,5,FALSE)),"")</f>
        <v/>
      </c>
      <c r="G590" s="35" t="str">
        <f>IF(ISNUMBER(SMALL(Order_Form!$C:$C,1+($C590))),(VLOOKUP(SMALL(Order_Form!$C:$C,1+($C590)),Order_Form!$B:$Q,6,FALSE)),"")</f>
        <v/>
      </c>
      <c r="H590" s="32" t="str">
        <f>IF(ISNUMBER(SMALL(Order_Form!$C:$C,1+($C590))),(VLOOKUP(SMALL(Order_Form!$C:$C,1+($C590)),Order_Form!$B:$Q,7,FALSE)),"")</f>
        <v/>
      </c>
      <c r="I590" s="15"/>
      <c r="J590" s="15"/>
      <c r="K590" s="35" t="str">
        <f>IF(ISNUMBER(SMALL(Order_Form!$C:$C,1+($C590))),(VLOOKUP(SMALL(Order_Form!$C:$C,1+($C590)),Order_Form!$B:$Q,8,FALSE)),"")</f>
        <v/>
      </c>
      <c r="L590" s="35" t="str">
        <f>IF(ISNUMBER(SMALL(Order_Form!$C:$C,1+($C590))),(VLOOKUP(SMALL(Order_Form!$C:$C,1+($C590)),Order_Form!$B:$Q,9,FALSE)),"")</f>
        <v/>
      </c>
      <c r="M590" s="35" t="str">
        <f>IF(ISNUMBER(SMALL(Order_Form!$C:$C,1+($C590))),(VLOOKUP(SMALL(Order_Form!$C:$C,1+($C590)),Order_Form!$B:$Q,10,FALSE)),"")</f>
        <v/>
      </c>
      <c r="N590" s="35" t="str">
        <f>IF(ISNUMBER(SMALL(Order_Form!$C:$C,1+($C590))),(VLOOKUP(SMALL(Order_Form!$C:$C,1+($C590)),Order_Form!$B:$Q,11,FALSE)),"")</f>
        <v/>
      </c>
      <c r="O590" s="35" t="str">
        <f>IF(ISNUMBER(SMALL(Order_Form!$C:$C,1+($C590))),(VLOOKUP(SMALL(Order_Form!$C:$C,1+($C590)),Order_Form!$B:$Q,12,FALSE)),"")</f>
        <v/>
      </c>
      <c r="P590" s="35" t="str">
        <f>IF(ISNUMBER(SMALL(Order_Form!$C:$C,1+($C590))),(VLOOKUP(SMALL(Order_Form!$C:$C,1+($C590)),Order_Form!$B:$Q,13,FALSE)),"")</f>
        <v/>
      </c>
      <c r="Q590" s="35" t="str">
        <f>IF(ISNUMBER(SMALL(Order_Form!$C:$C,1+($C590))),(VLOOKUP(SMALL(Order_Form!$C:$C,1+($C590)),Order_Form!$B:$Q,14,FALSE)),"")</f>
        <v/>
      </c>
      <c r="R590" s="35" t="str">
        <f>IF(ISNUMBER(SMALL(Order_Form!$C:$C,1+($C590))),(VLOOKUP(SMALL(Order_Form!$C:$C,1+($C590)),Order_Form!$B:$Q,15,FALSE)),"")</f>
        <v/>
      </c>
      <c r="U590" s="14">
        <f t="shared" si="24"/>
        <v>0</v>
      </c>
      <c r="V590" s="14">
        <f t="shared" si="25"/>
        <v>0</v>
      </c>
      <c r="W590" s="14">
        <f t="shared" si="26"/>
        <v>0</v>
      </c>
    </row>
    <row r="591" spans="3:23" ht="22.9" customHeight="1" x14ac:dyDescent="0.2">
      <c r="C591" s="14">
        <v>573</v>
      </c>
      <c r="D591" s="15" t="str">
        <f>IF(ISNUMBER(SMALL(Order_Form!$C:$C,1+($C591))),(VLOOKUP(SMALL(Order_Form!$C:$C,1+($C591)),Order_Form!$B:$Q,3,FALSE)),"")</f>
        <v/>
      </c>
      <c r="E591" s="35" t="str">
        <f>IF(ISNUMBER(SMALL(Order_Form!$C:$C,1+($C591))),(VLOOKUP(SMALL(Order_Form!$C:$C,1+($C591)),Order_Form!$B:$Q,4,FALSE)),"")</f>
        <v/>
      </c>
      <c r="F591" s="35" t="str">
        <f>IF(ISNUMBER(SMALL(Order_Form!$C:$C,1+($C591))),(VLOOKUP(SMALL(Order_Form!$C:$C,1+($C591)),Order_Form!$B:$Q,5,FALSE)),"")</f>
        <v/>
      </c>
      <c r="G591" s="35" t="str">
        <f>IF(ISNUMBER(SMALL(Order_Form!$C:$C,1+($C591))),(VLOOKUP(SMALL(Order_Form!$C:$C,1+($C591)),Order_Form!$B:$Q,6,FALSE)),"")</f>
        <v/>
      </c>
      <c r="H591" s="32" t="str">
        <f>IF(ISNUMBER(SMALL(Order_Form!$C:$C,1+($C591))),(VLOOKUP(SMALL(Order_Form!$C:$C,1+($C591)),Order_Form!$B:$Q,7,FALSE)),"")</f>
        <v/>
      </c>
      <c r="I591" s="15"/>
      <c r="J591" s="15"/>
      <c r="K591" s="35" t="str">
        <f>IF(ISNUMBER(SMALL(Order_Form!$C:$C,1+($C591))),(VLOOKUP(SMALL(Order_Form!$C:$C,1+($C591)),Order_Form!$B:$Q,8,FALSE)),"")</f>
        <v/>
      </c>
      <c r="L591" s="35" t="str">
        <f>IF(ISNUMBER(SMALL(Order_Form!$C:$C,1+($C591))),(VLOOKUP(SMALL(Order_Form!$C:$C,1+($C591)),Order_Form!$B:$Q,9,FALSE)),"")</f>
        <v/>
      </c>
      <c r="M591" s="35" t="str">
        <f>IF(ISNUMBER(SMALL(Order_Form!$C:$C,1+($C591))),(VLOOKUP(SMALL(Order_Form!$C:$C,1+($C591)),Order_Form!$B:$Q,10,FALSE)),"")</f>
        <v/>
      </c>
      <c r="N591" s="35" t="str">
        <f>IF(ISNUMBER(SMALL(Order_Form!$C:$C,1+($C591))),(VLOOKUP(SMALL(Order_Form!$C:$C,1+($C591)),Order_Form!$B:$Q,11,FALSE)),"")</f>
        <v/>
      </c>
      <c r="O591" s="35" t="str">
        <f>IF(ISNUMBER(SMALL(Order_Form!$C:$C,1+($C591))),(VLOOKUP(SMALL(Order_Form!$C:$C,1+($C591)),Order_Form!$B:$Q,12,FALSE)),"")</f>
        <v/>
      </c>
      <c r="P591" s="35" t="str">
        <f>IF(ISNUMBER(SMALL(Order_Form!$C:$C,1+($C591))),(VLOOKUP(SMALL(Order_Form!$C:$C,1+($C591)),Order_Form!$B:$Q,13,FALSE)),"")</f>
        <v/>
      </c>
      <c r="Q591" s="35" t="str">
        <f>IF(ISNUMBER(SMALL(Order_Form!$C:$C,1+($C591))),(VLOOKUP(SMALL(Order_Form!$C:$C,1+($C591)),Order_Form!$B:$Q,14,FALSE)),"")</f>
        <v/>
      </c>
      <c r="R591" s="35" t="str">
        <f>IF(ISNUMBER(SMALL(Order_Form!$C:$C,1+($C591))),(VLOOKUP(SMALL(Order_Form!$C:$C,1+($C591)),Order_Form!$B:$Q,15,FALSE)),"")</f>
        <v/>
      </c>
      <c r="U591" s="14">
        <f t="shared" si="24"/>
        <v>0</v>
      </c>
      <c r="V591" s="14">
        <f t="shared" si="25"/>
        <v>0</v>
      </c>
      <c r="W591" s="14">
        <f t="shared" si="26"/>
        <v>0</v>
      </c>
    </row>
    <row r="592" spans="3:23" ht="22.9" customHeight="1" x14ac:dyDescent="0.2">
      <c r="C592" s="14">
        <v>574</v>
      </c>
      <c r="D592" s="15" t="str">
        <f>IF(ISNUMBER(SMALL(Order_Form!$C:$C,1+($C592))),(VLOOKUP(SMALL(Order_Form!$C:$C,1+($C592)),Order_Form!$B:$Q,3,FALSE)),"")</f>
        <v/>
      </c>
      <c r="E592" s="35" t="str">
        <f>IF(ISNUMBER(SMALL(Order_Form!$C:$C,1+($C592))),(VLOOKUP(SMALL(Order_Form!$C:$C,1+($C592)),Order_Form!$B:$Q,4,FALSE)),"")</f>
        <v/>
      </c>
      <c r="F592" s="35" t="str">
        <f>IF(ISNUMBER(SMALL(Order_Form!$C:$C,1+($C592))),(VLOOKUP(SMALL(Order_Form!$C:$C,1+($C592)),Order_Form!$B:$Q,5,FALSE)),"")</f>
        <v/>
      </c>
      <c r="G592" s="35" t="str">
        <f>IF(ISNUMBER(SMALL(Order_Form!$C:$C,1+($C592))),(VLOOKUP(SMALL(Order_Form!$C:$C,1+($C592)),Order_Form!$B:$Q,6,FALSE)),"")</f>
        <v/>
      </c>
      <c r="H592" s="32" t="str">
        <f>IF(ISNUMBER(SMALL(Order_Form!$C:$C,1+($C592))),(VLOOKUP(SMALL(Order_Form!$C:$C,1+($C592)),Order_Form!$B:$Q,7,FALSE)),"")</f>
        <v/>
      </c>
      <c r="I592" s="15"/>
      <c r="J592" s="15"/>
      <c r="K592" s="35" t="str">
        <f>IF(ISNUMBER(SMALL(Order_Form!$C:$C,1+($C592))),(VLOOKUP(SMALL(Order_Form!$C:$C,1+($C592)),Order_Form!$B:$Q,8,FALSE)),"")</f>
        <v/>
      </c>
      <c r="L592" s="35" t="str">
        <f>IF(ISNUMBER(SMALL(Order_Form!$C:$C,1+($C592))),(VLOOKUP(SMALL(Order_Form!$C:$C,1+($C592)),Order_Form!$B:$Q,9,FALSE)),"")</f>
        <v/>
      </c>
      <c r="M592" s="35" t="str">
        <f>IF(ISNUMBER(SMALL(Order_Form!$C:$C,1+($C592))),(VLOOKUP(SMALL(Order_Form!$C:$C,1+($C592)),Order_Form!$B:$Q,10,FALSE)),"")</f>
        <v/>
      </c>
      <c r="N592" s="35" t="str">
        <f>IF(ISNUMBER(SMALL(Order_Form!$C:$C,1+($C592))),(VLOOKUP(SMALL(Order_Form!$C:$C,1+($C592)),Order_Form!$B:$Q,11,FALSE)),"")</f>
        <v/>
      </c>
      <c r="O592" s="35" t="str">
        <f>IF(ISNUMBER(SMALL(Order_Form!$C:$C,1+($C592))),(VLOOKUP(SMALL(Order_Form!$C:$C,1+($C592)),Order_Form!$B:$Q,12,FALSE)),"")</f>
        <v/>
      </c>
      <c r="P592" s="35" t="str">
        <f>IF(ISNUMBER(SMALL(Order_Form!$C:$C,1+($C592))),(VLOOKUP(SMALL(Order_Form!$C:$C,1+($C592)),Order_Form!$B:$Q,13,FALSE)),"")</f>
        <v/>
      </c>
      <c r="Q592" s="35" t="str">
        <f>IF(ISNUMBER(SMALL(Order_Form!$C:$C,1+($C592))),(VLOOKUP(SMALL(Order_Form!$C:$C,1+($C592)),Order_Form!$B:$Q,14,FALSE)),"")</f>
        <v/>
      </c>
      <c r="R592" s="35" t="str">
        <f>IF(ISNUMBER(SMALL(Order_Form!$C:$C,1+($C592))),(VLOOKUP(SMALL(Order_Form!$C:$C,1+($C592)),Order_Form!$B:$Q,15,FALSE)),"")</f>
        <v/>
      </c>
      <c r="U592" s="14">
        <f t="shared" si="24"/>
        <v>0</v>
      </c>
      <c r="V592" s="14">
        <f t="shared" si="25"/>
        <v>0</v>
      </c>
      <c r="W592" s="14">
        <f t="shared" si="26"/>
        <v>0</v>
      </c>
    </row>
    <row r="593" spans="3:23" ht="22.9" customHeight="1" x14ac:dyDescent="0.2">
      <c r="C593" s="14">
        <v>575</v>
      </c>
      <c r="D593" s="15" t="str">
        <f>IF(ISNUMBER(SMALL(Order_Form!$C:$C,1+($C593))),(VLOOKUP(SMALL(Order_Form!$C:$C,1+($C593)),Order_Form!$B:$Q,3,FALSE)),"")</f>
        <v/>
      </c>
      <c r="E593" s="35" t="str">
        <f>IF(ISNUMBER(SMALL(Order_Form!$C:$C,1+($C593))),(VLOOKUP(SMALL(Order_Form!$C:$C,1+($C593)),Order_Form!$B:$Q,4,FALSE)),"")</f>
        <v/>
      </c>
      <c r="F593" s="35" t="str">
        <f>IF(ISNUMBER(SMALL(Order_Form!$C:$C,1+($C593))),(VLOOKUP(SMALL(Order_Form!$C:$C,1+($C593)),Order_Form!$B:$Q,5,FALSE)),"")</f>
        <v/>
      </c>
      <c r="G593" s="35" t="str">
        <f>IF(ISNUMBER(SMALL(Order_Form!$C:$C,1+($C593))),(VLOOKUP(SMALL(Order_Form!$C:$C,1+($C593)),Order_Form!$B:$Q,6,FALSE)),"")</f>
        <v/>
      </c>
      <c r="H593" s="32" t="str">
        <f>IF(ISNUMBER(SMALL(Order_Form!$C:$C,1+($C593))),(VLOOKUP(SMALL(Order_Form!$C:$C,1+($C593)),Order_Form!$B:$Q,7,FALSE)),"")</f>
        <v/>
      </c>
      <c r="I593" s="15"/>
      <c r="J593" s="15"/>
      <c r="K593" s="35" t="str">
        <f>IF(ISNUMBER(SMALL(Order_Form!$C:$C,1+($C593))),(VLOOKUP(SMALL(Order_Form!$C:$C,1+($C593)),Order_Form!$B:$Q,8,FALSE)),"")</f>
        <v/>
      </c>
      <c r="L593" s="35" t="str">
        <f>IF(ISNUMBER(SMALL(Order_Form!$C:$C,1+($C593))),(VLOOKUP(SMALL(Order_Form!$C:$C,1+($C593)),Order_Form!$B:$Q,9,FALSE)),"")</f>
        <v/>
      </c>
      <c r="M593" s="35" t="str">
        <f>IF(ISNUMBER(SMALL(Order_Form!$C:$C,1+($C593))),(VLOOKUP(SMALL(Order_Form!$C:$C,1+($C593)),Order_Form!$B:$Q,10,FALSE)),"")</f>
        <v/>
      </c>
      <c r="N593" s="35" t="str">
        <f>IF(ISNUMBER(SMALL(Order_Form!$C:$C,1+($C593))),(VLOOKUP(SMALL(Order_Form!$C:$C,1+($C593)),Order_Form!$B:$Q,11,FALSE)),"")</f>
        <v/>
      </c>
      <c r="O593" s="35" t="str">
        <f>IF(ISNUMBER(SMALL(Order_Form!$C:$C,1+($C593))),(VLOOKUP(SMALL(Order_Form!$C:$C,1+($C593)),Order_Form!$B:$Q,12,FALSE)),"")</f>
        <v/>
      </c>
      <c r="P593" s="35" t="str">
        <f>IF(ISNUMBER(SMALL(Order_Form!$C:$C,1+($C593))),(VLOOKUP(SMALL(Order_Form!$C:$C,1+($C593)),Order_Form!$B:$Q,13,FALSE)),"")</f>
        <v/>
      </c>
      <c r="Q593" s="35" t="str">
        <f>IF(ISNUMBER(SMALL(Order_Form!$C:$C,1+($C593))),(VLOOKUP(SMALL(Order_Form!$C:$C,1+($C593)),Order_Form!$B:$Q,14,FALSE)),"")</f>
        <v/>
      </c>
      <c r="R593" s="35" t="str">
        <f>IF(ISNUMBER(SMALL(Order_Form!$C:$C,1+($C593))),(VLOOKUP(SMALL(Order_Form!$C:$C,1+($C593)),Order_Form!$B:$Q,15,FALSE)),"")</f>
        <v/>
      </c>
      <c r="U593" s="14">
        <f t="shared" si="24"/>
        <v>0</v>
      </c>
      <c r="V593" s="14">
        <f t="shared" si="25"/>
        <v>0</v>
      </c>
      <c r="W593" s="14">
        <f t="shared" si="26"/>
        <v>0</v>
      </c>
    </row>
    <row r="594" spans="3:23" ht="22.9" customHeight="1" x14ac:dyDescent="0.2">
      <c r="C594" s="14">
        <v>576</v>
      </c>
      <c r="D594" s="15" t="str">
        <f>IF(ISNUMBER(SMALL(Order_Form!$C:$C,1+($C594))),(VLOOKUP(SMALL(Order_Form!$C:$C,1+($C594)),Order_Form!$B:$Q,3,FALSE)),"")</f>
        <v/>
      </c>
      <c r="E594" s="35" t="str">
        <f>IF(ISNUMBER(SMALL(Order_Form!$C:$C,1+($C594))),(VLOOKUP(SMALL(Order_Form!$C:$C,1+($C594)),Order_Form!$B:$Q,4,FALSE)),"")</f>
        <v/>
      </c>
      <c r="F594" s="35" t="str">
        <f>IF(ISNUMBER(SMALL(Order_Form!$C:$C,1+($C594))),(VLOOKUP(SMALL(Order_Form!$C:$C,1+($C594)),Order_Form!$B:$Q,5,FALSE)),"")</f>
        <v/>
      </c>
      <c r="G594" s="35" t="str">
        <f>IF(ISNUMBER(SMALL(Order_Form!$C:$C,1+($C594))),(VLOOKUP(SMALL(Order_Form!$C:$C,1+($C594)),Order_Form!$B:$Q,6,FALSE)),"")</f>
        <v/>
      </c>
      <c r="H594" s="32" t="str">
        <f>IF(ISNUMBER(SMALL(Order_Form!$C:$C,1+($C594))),(VLOOKUP(SMALL(Order_Form!$C:$C,1+($C594)),Order_Form!$B:$Q,7,FALSE)),"")</f>
        <v/>
      </c>
      <c r="I594" s="15"/>
      <c r="J594" s="15"/>
      <c r="K594" s="35" t="str">
        <f>IF(ISNUMBER(SMALL(Order_Form!$C:$C,1+($C594))),(VLOOKUP(SMALL(Order_Form!$C:$C,1+($C594)),Order_Form!$B:$Q,8,FALSE)),"")</f>
        <v/>
      </c>
      <c r="L594" s="35" t="str">
        <f>IF(ISNUMBER(SMALL(Order_Form!$C:$C,1+($C594))),(VLOOKUP(SMALL(Order_Form!$C:$C,1+($C594)),Order_Form!$B:$Q,9,FALSE)),"")</f>
        <v/>
      </c>
      <c r="M594" s="35" t="str">
        <f>IF(ISNUMBER(SMALL(Order_Form!$C:$C,1+($C594))),(VLOOKUP(SMALL(Order_Form!$C:$C,1+($C594)),Order_Form!$B:$Q,10,FALSE)),"")</f>
        <v/>
      </c>
      <c r="N594" s="35" t="str">
        <f>IF(ISNUMBER(SMALL(Order_Form!$C:$C,1+($C594))),(VLOOKUP(SMALL(Order_Form!$C:$C,1+($C594)),Order_Form!$B:$Q,11,FALSE)),"")</f>
        <v/>
      </c>
      <c r="O594" s="35" t="str">
        <f>IF(ISNUMBER(SMALL(Order_Form!$C:$C,1+($C594))),(VLOOKUP(SMALL(Order_Form!$C:$C,1+($C594)),Order_Form!$B:$Q,12,FALSE)),"")</f>
        <v/>
      </c>
      <c r="P594" s="35" t="str">
        <f>IF(ISNUMBER(SMALL(Order_Form!$C:$C,1+($C594))),(VLOOKUP(SMALL(Order_Form!$C:$C,1+($C594)),Order_Form!$B:$Q,13,FALSE)),"")</f>
        <v/>
      </c>
      <c r="Q594" s="35" t="str">
        <f>IF(ISNUMBER(SMALL(Order_Form!$C:$C,1+($C594))),(VLOOKUP(SMALL(Order_Form!$C:$C,1+($C594)),Order_Form!$B:$Q,14,FALSE)),"")</f>
        <v/>
      </c>
      <c r="R594" s="35" t="str">
        <f>IF(ISNUMBER(SMALL(Order_Form!$C:$C,1+($C594))),(VLOOKUP(SMALL(Order_Form!$C:$C,1+($C594)),Order_Form!$B:$Q,15,FALSE)),"")</f>
        <v/>
      </c>
      <c r="U594" s="14">
        <f t="shared" ref="U594:U657" si="27">IF(AND(G594&gt;0,ISNONTEXT(G594)),1,0)</f>
        <v>0</v>
      </c>
      <c r="V594" s="14">
        <f t="shared" ref="V594:V657" si="28">IF(OR(U594=1,D594=2),1,0)</f>
        <v>0</v>
      </c>
      <c r="W594" s="14">
        <f t="shared" si="26"/>
        <v>0</v>
      </c>
    </row>
    <row r="595" spans="3:23" ht="22.9" customHeight="1" x14ac:dyDescent="0.2">
      <c r="C595" s="14">
        <v>577</v>
      </c>
      <c r="D595" s="15" t="str">
        <f>IF(ISNUMBER(SMALL(Order_Form!$C:$C,1+($C595))),(VLOOKUP(SMALL(Order_Form!$C:$C,1+($C595)),Order_Form!$B:$Q,3,FALSE)),"")</f>
        <v/>
      </c>
      <c r="E595" s="35" t="str">
        <f>IF(ISNUMBER(SMALL(Order_Form!$C:$C,1+($C595))),(VLOOKUP(SMALL(Order_Form!$C:$C,1+($C595)),Order_Form!$B:$Q,4,FALSE)),"")</f>
        <v/>
      </c>
      <c r="F595" s="35" t="str">
        <f>IF(ISNUMBER(SMALL(Order_Form!$C:$C,1+($C595))),(VLOOKUP(SMALL(Order_Form!$C:$C,1+($C595)),Order_Form!$B:$Q,5,FALSE)),"")</f>
        <v/>
      </c>
      <c r="G595" s="35" t="str">
        <f>IF(ISNUMBER(SMALL(Order_Form!$C:$C,1+($C595))),(VLOOKUP(SMALL(Order_Form!$C:$C,1+($C595)),Order_Form!$B:$Q,6,FALSE)),"")</f>
        <v/>
      </c>
      <c r="H595" s="32" t="str">
        <f>IF(ISNUMBER(SMALL(Order_Form!$C:$C,1+($C595))),(VLOOKUP(SMALL(Order_Form!$C:$C,1+($C595)),Order_Form!$B:$Q,7,FALSE)),"")</f>
        <v/>
      </c>
      <c r="I595" s="15"/>
      <c r="J595" s="15"/>
      <c r="K595" s="35" t="str">
        <f>IF(ISNUMBER(SMALL(Order_Form!$C:$C,1+($C595))),(VLOOKUP(SMALL(Order_Form!$C:$C,1+($C595)),Order_Form!$B:$Q,8,FALSE)),"")</f>
        <v/>
      </c>
      <c r="L595" s="35" t="str">
        <f>IF(ISNUMBER(SMALL(Order_Form!$C:$C,1+($C595))),(VLOOKUP(SMALL(Order_Form!$C:$C,1+($C595)),Order_Form!$B:$Q,9,FALSE)),"")</f>
        <v/>
      </c>
      <c r="M595" s="35" t="str">
        <f>IF(ISNUMBER(SMALL(Order_Form!$C:$C,1+($C595))),(VLOOKUP(SMALL(Order_Form!$C:$C,1+($C595)),Order_Form!$B:$Q,10,FALSE)),"")</f>
        <v/>
      </c>
      <c r="N595" s="35" t="str">
        <f>IF(ISNUMBER(SMALL(Order_Form!$C:$C,1+($C595))),(VLOOKUP(SMALL(Order_Form!$C:$C,1+($C595)),Order_Form!$B:$Q,11,FALSE)),"")</f>
        <v/>
      </c>
      <c r="O595" s="35" t="str">
        <f>IF(ISNUMBER(SMALL(Order_Form!$C:$C,1+($C595))),(VLOOKUP(SMALL(Order_Form!$C:$C,1+($C595)),Order_Form!$B:$Q,12,FALSE)),"")</f>
        <v/>
      </c>
      <c r="P595" s="35" t="str">
        <f>IF(ISNUMBER(SMALL(Order_Form!$C:$C,1+($C595))),(VLOOKUP(SMALL(Order_Form!$C:$C,1+($C595)),Order_Form!$B:$Q,13,FALSE)),"")</f>
        <v/>
      </c>
      <c r="Q595" s="35" t="str">
        <f>IF(ISNUMBER(SMALL(Order_Form!$C:$C,1+($C595))),(VLOOKUP(SMALL(Order_Form!$C:$C,1+($C595)),Order_Form!$B:$Q,14,FALSE)),"")</f>
        <v/>
      </c>
      <c r="R595" s="35" t="str">
        <f>IF(ISNUMBER(SMALL(Order_Form!$C:$C,1+($C595))),(VLOOKUP(SMALL(Order_Form!$C:$C,1+($C595)),Order_Form!$B:$Q,15,FALSE)),"")</f>
        <v/>
      </c>
      <c r="U595" s="14">
        <f t="shared" si="27"/>
        <v>0</v>
      </c>
      <c r="V595" s="14">
        <f t="shared" si="28"/>
        <v>0</v>
      </c>
      <c r="W595" s="14">
        <f t="shared" ref="W595:W658" si="29">IF(OR(AND(K595&gt;0,ISNONTEXT(K595)),K595="Assorted"),1,0)</f>
        <v>0</v>
      </c>
    </row>
    <row r="596" spans="3:23" ht="22.9" customHeight="1" x14ac:dyDescent="0.2">
      <c r="C596" s="14">
        <v>578</v>
      </c>
      <c r="D596" s="15" t="str">
        <f>IF(ISNUMBER(SMALL(Order_Form!$C:$C,1+($C596))),(VLOOKUP(SMALL(Order_Form!$C:$C,1+($C596)),Order_Form!$B:$Q,3,FALSE)),"")</f>
        <v/>
      </c>
      <c r="E596" s="35" t="str">
        <f>IF(ISNUMBER(SMALL(Order_Form!$C:$C,1+($C596))),(VLOOKUP(SMALL(Order_Form!$C:$C,1+($C596)),Order_Form!$B:$Q,4,FALSE)),"")</f>
        <v/>
      </c>
      <c r="F596" s="35" t="str">
        <f>IF(ISNUMBER(SMALL(Order_Form!$C:$C,1+($C596))),(VLOOKUP(SMALL(Order_Form!$C:$C,1+($C596)),Order_Form!$B:$Q,5,FALSE)),"")</f>
        <v/>
      </c>
      <c r="G596" s="35" t="str">
        <f>IF(ISNUMBER(SMALL(Order_Form!$C:$C,1+($C596))),(VLOOKUP(SMALL(Order_Form!$C:$C,1+($C596)),Order_Form!$B:$Q,6,FALSE)),"")</f>
        <v/>
      </c>
      <c r="H596" s="32" t="str">
        <f>IF(ISNUMBER(SMALL(Order_Form!$C:$C,1+($C596))),(VLOOKUP(SMALL(Order_Form!$C:$C,1+($C596)),Order_Form!$B:$Q,7,FALSE)),"")</f>
        <v/>
      </c>
      <c r="I596" s="15"/>
      <c r="J596" s="15"/>
      <c r="K596" s="35" t="str">
        <f>IF(ISNUMBER(SMALL(Order_Form!$C:$C,1+($C596))),(VLOOKUP(SMALL(Order_Form!$C:$C,1+($C596)),Order_Form!$B:$Q,8,FALSE)),"")</f>
        <v/>
      </c>
      <c r="L596" s="35" t="str">
        <f>IF(ISNUMBER(SMALL(Order_Form!$C:$C,1+($C596))),(VLOOKUP(SMALL(Order_Form!$C:$C,1+($C596)),Order_Form!$B:$Q,9,FALSE)),"")</f>
        <v/>
      </c>
      <c r="M596" s="35" t="str">
        <f>IF(ISNUMBER(SMALL(Order_Form!$C:$C,1+($C596))),(VLOOKUP(SMALL(Order_Form!$C:$C,1+($C596)),Order_Form!$B:$Q,10,FALSE)),"")</f>
        <v/>
      </c>
      <c r="N596" s="35" t="str">
        <f>IF(ISNUMBER(SMALL(Order_Form!$C:$C,1+($C596))),(VLOOKUP(SMALL(Order_Form!$C:$C,1+($C596)),Order_Form!$B:$Q,11,FALSE)),"")</f>
        <v/>
      </c>
      <c r="O596" s="35" t="str">
        <f>IF(ISNUMBER(SMALL(Order_Form!$C:$C,1+($C596))),(VLOOKUP(SMALL(Order_Form!$C:$C,1+($C596)),Order_Form!$B:$Q,12,FALSE)),"")</f>
        <v/>
      </c>
      <c r="P596" s="35" t="str">
        <f>IF(ISNUMBER(SMALL(Order_Form!$C:$C,1+($C596))),(VLOOKUP(SMALL(Order_Form!$C:$C,1+($C596)),Order_Form!$B:$Q,13,FALSE)),"")</f>
        <v/>
      </c>
      <c r="Q596" s="35" t="str">
        <f>IF(ISNUMBER(SMALL(Order_Form!$C:$C,1+($C596))),(VLOOKUP(SMALL(Order_Form!$C:$C,1+($C596)),Order_Form!$B:$Q,14,FALSE)),"")</f>
        <v/>
      </c>
      <c r="R596" s="35" t="str">
        <f>IF(ISNUMBER(SMALL(Order_Form!$C:$C,1+($C596))),(VLOOKUP(SMALL(Order_Form!$C:$C,1+($C596)),Order_Form!$B:$Q,15,FALSE)),"")</f>
        <v/>
      </c>
      <c r="U596" s="14">
        <f t="shared" si="27"/>
        <v>0</v>
      </c>
      <c r="V596" s="14">
        <f t="shared" si="28"/>
        <v>0</v>
      </c>
      <c r="W596" s="14">
        <f t="shared" si="29"/>
        <v>0</v>
      </c>
    </row>
    <row r="597" spans="3:23" ht="22.9" customHeight="1" x14ac:dyDescent="0.2">
      <c r="C597" s="14">
        <v>579</v>
      </c>
      <c r="D597" s="15" t="str">
        <f>IF(ISNUMBER(SMALL(Order_Form!$C:$C,1+($C597))),(VLOOKUP(SMALL(Order_Form!$C:$C,1+($C597)),Order_Form!$B:$Q,3,FALSE)),"")</f>
        <v/>
      </c>
      <c r="E597" s="35" t="str">
        <f>IF(ISNUMBER(SMALL(Order_Form!$C:$C,1+($C597))),(VLOOKUP(SMALL(Order_Form!$C:$C,1+($C597)),Order_Form!$B:$Q,4,FALSE)),"")</f>
        <v/>
      </c>
      <c r="F597" s="35" t="str">
        <f>IF(ISNUMBER(SMALL(Order_Form!$C:$C,1+($C597))),(VLOOKUP(SMALL(Order_Form!$C:$C,1+($C597)),Order_Form!$B:$Q,5,FALSE)),"")</f>
        <v/>
      </c>
      <c r="G597" s="35" t="str">
        <f>IF(ISNUMBER(SMALL(Order_Form!$C:$C,1+($C597))),(VLOOKUP(SMALL(Order_Form!$C:$C,1+($C597)),Order_Form!$B:$Q,6,FALSE)),"")</f>
        <v/>
      </c>
      <c r="H597" s="32" t="str">
        <f>IF(ISNUMBER(SMALL(Order_Form!$C:$C,1+($C597))),(VLOOKUP(SMALL(Order_Form!$C:$C,1+($C597)),Order_Form!$B:$Q,7,FALSE)),"")</f>
        <v/>
      </c>
      <c r="I597" s="15"/>
      <c r="J597" s="15"/>
      <c r="K597" s="35" t="str">
        <f>IF(ISNUMBER(SMALL(Order_Form!$C:$C,1+($C597))),(VLOOKUP(SMALL(Order_Form!$C:$C,1+($C597)),Order_Form!$B:$Q,8,FALSE)),"")</f>
        <v/>
      </c>
      <c r="L597" s="35" t="str">
        <f>IF(ISNUMBER(SMALL(Order_Form!$C:$C,1+($C597))),(VLOOKUP(SMALL(Order_Form!$C:$C,1+($C597)),Order_Form!$B:$Q,9,FALSE)),"")</f>
        <v/>
      </c>
      <c r="M597" s="35" t="str">
        <f>IF(ISNUMBER(SMALL(Order_Form!$C:$C,1+($C597))),(VLOOKUP(SMALL(Order_Form!$C:$C,1+($C597)),Order_Form!$B:$Q,10,FALSE)),"")</f>
        <v/>
      </c>
      <c r="N597" s="35" t="str">
        <f>IF(ISNUMBER(SMALL(Order_Form!$C:$C,1+($C597))),(VLOOKUP(SMALL(Order_Form!$C:$C,1+($C597)),Order_Form!$B:$Q,11,FALSE)),"")</f>
        <v/>
      </c>
      <c r="O597" s="35" t="str">
        <f>IF(ISNUMBER(SMALL(Order_Form!$C:$C,1+($C597))),(VLOOKUP(SMALL(Order_Form!$C:$C,1+($C597)),Order_Form!$B:$Q,12,FALSE)),"")</f>
        <v/>
      </c>
      <c r="P597" s="35" t="str">
        <f>IF(ISNUMBER(SMALL(Order_Form!$C:$C,1+($C597))),(VLOOKUP(SMALL(Order_Form!$C:$C,1+($C597)),Order_Form!$B:$Q,13,FALSE)),"")</f>
        <v/>
      </c>
      <c r="Q597" s="35" t="str">
        <f>IF(ISNUMBER(SMALL(Order_Form!$C:$C,1+($C597))),(VLOOKUP(SMALL(Order_Form!$C:$C,1+($C597)),Order_Form!$B:$Q,14,FALSE)),"")</f>
        <v/>
      </c>
      <c r="R597" s="35" t="str">
        <f>IF(ISNUMBER(SMALL(Order_Form!$C:$C,1+($C597))),(VLOOKUP(SMALL(Order_Form!$C:$C,1+($C597)),Order_Form!$B:$Q,15,FALSE)),"")</f>
        <v/>
      </c>
      <c r="U597" s="14">
        <f t="shared" si="27"/>
        <v>0</v>
      </c>
      <c r="V597" s="14">
        <f t="shared" si="28"/>
        <v>0</v>
      </c>
      <c r="W597" s="14">
        <f t="shared" si="29"/>
        <v>0</v>
      </c>
    </row>
    <row r="598" spans="3:23" ht="22.9" customHeight="1" x14ac:dyDescent="0.2">
      <c r="C598" s="14">
        <v>580</v>
      </c>
      <c r="D598" s="15" t="str">
        <f>IF(ISNUMBER(SMALL(Order_Form!$C:$C,1+($C598))),(VLOOKUP(SMALL(Order_Form!$C:$C,1+($C598)),Order_Form!$B:$Q,3,FALSE)),"")</f>
        <v/>
      </c>
      <c r="E598" s="35" t="str">
        <f>IF(ISNUMBER(SMALL(Order_Form!$C:$C,1+($C598))),(VLOOKUP(SMALL(Order_Form!$C:$C,1+($C598)),Order_Form!$B:$Q,4,FALSE)),"")</f>
        <v/>
      </c>
      <c r="F598" s="35" t="str">
        <f>IF(ISNUMBER(SMALL(Order_Form!$C:$C,1+($C598))),(VLOOKUP(SMALL(Order_Form!$C:$C,1+($C598)),Order_Form!$B:$Q,5,FALSE)),"")</f>
        <v/>
      </c>
      <c r="G598" s="35" t="str">
        <f>IF(ISNUMBER(SMALL(Order_Form!$C:$C,1+($C598))),(VLOOKUP(SMALL(Order_Form!$C:$C,1+($C598)),Order_Form!$B:$Q,6,FALSE)),"")</f>
        <v/>
      </c>
      <c r="H598" s="32" t="str">
        <f>IF(ISNUMBER(SMALL(Order_Form!$C:$C,1+($C598))),(VLOOKUP(SMALL(Order_Form!$C:$C,1+($C598)),Order_Form!$B:$Q,7,FALSE)),"")</f>
        <v/>
      </c>
      <c r="I598" s="15"/>
      <c r="J598" s="15"/>
      <c r="K598" s="35" t="str">
        <f>IF(ISNUMBER(SMALL(Order_Form!$C:$C,1+($C598))),(VLOOKUP(SMALL(Order_Form!$C:$C,1+($C598)),Order_Form!$B:$Q,8,FALSE)),"")</f>
        <v/>
      </c>
      <c r="L598" s="35" t="str">
        <f>IF(ISNUMBER(SMALL(Order_Form!$C:$C,1+($C598))),(VLOOKUP(SMALL(Order_Form!$C:$C,1+($C598)),Order_Form!$B:$Q,9,FALSE)),"")</f>
        <v/>
      </c>
      <c r="M598" s="35" t="str">
        <f>IF(ISNUMBER(SMALL(Order_Form!$C:$C,1+($C598))),(VLOOKUP(SMALL(Order_Form!$C:$C,1+($C598)),Order_Form!$B:$Q,10,FALSE)),"")</f>
        <v/>
      </c>
      <c r="N598" s="35" t="str">
        <f>IF(ISNUMBER(SMALL(Order_Form!$C:$C,1+($C598))),(VLOOKUP(SMALL(Order_Form!$C:$C,1+($C598)),Order_Form!$B:$Q,11,FALSE)),"")</f>
        <v/>
      </c>
      <c r="O598" s="35" t="str">
        <f>IF(ISNUMBER(SMALL(Order_Form!$C:$C,1+($C598))),(VLOOKUP(SMALL(Order_Form!$C:$C,1+($C598)),Order_Form!$B:$Q,12,FALSE)),"")</f>
        <v/>
      </c>
      <c r="P598" s="35" t="str">
        <f>IF(ISNUMBER(SMALL(Order_Form!$C:$C,1+($C598))),(VLOOKUP(SMALL(Order_Form!$C:$C,1+($C598)),Order_Form!$B:$Q,13,FALSE)),"")</f>
        <v/>
      </c>
      <c r="Q598" s="35" t="str">
        <f>IF(ISNUMBER(SMALL(Order_Form!$C:$C,1+($C598))),(VLOOKUP(SMALL(Order_Form!$C:$C,1+($C598)),Order_Form!$B:$Q,14,FALSE)),"")</f>
        <v/>
      </c>
      <c r="R598" s="35" t="str">
        <f>IF(ISNUMBER(SMALL(Order_Form!$C:$C,1+($C598))),(VLOOKUP(SMALL(Order_Form!$C:$C,1+($C598)),Order_Form!$B:$Q,15,FALSE)),"")</f>
        <v/>
      </c>
      <c r="U598" s="14">
        <f t="shared" si="27"/>
        <v>0</v>
      </c>
      <c r="V598" s="14">
        <f t="shared" si="28"/>
        <v>0</v>
      </c>
      <c r="W598" s="14">
        <f t="shared" si="29"/>
        <v>0</v>
      </c>
    </row>
    <row r="599" spans="3:23" ht="22.9" customHeight="1" x14ac:dyDescent="0.2">
      <c r="C599" s="14">
        <v>581</v>
      </c>
      <c r="D599" s="15" t="str">
        <f>IF(ISNUMBER(SMALL(Order_Form!$C:$C,1+($C599))),(VLOOKUP(SMALL(Order_Form!$C:$C,1+($C599)),Order_Form!$B:$Q,3,FALSE)),"")</f>
        <v/>
      </c>
      <c r="E599" s="35" t="str">
        <f>IF(ISNUMBER(SMALL(Order_Form!$C:$C,1+($C599))),(VLOOKUP(SMALL(Order_Form!$C:$C,1+($C599)),Order_Form!$B:$Q,4,FALSE)),"")</f>
        <v/>
      </c>
      <c r="F599" s="35" t="str">
        <f>IF(ISNUMBER(SMALL(Order_Form!$C:$C,1+($C599))),(VLOOKUP(SMALL(Order_Form!$C:$C,1+($C599)),Order_Form!$B:$Q,5,FALSE)),"")</f>
        <v/>
      </c>
      <c r="G599" s="35" t="str">
        <f>IF(ISNUMBER(SMALL(Order_Form!$C:$C,1+($C599))),(VLOOKUP(SMALL(Order_Form!$C:$C,1+($C599)),Order_Form!$B:$Q,6,FALSE)),"")</f>
        <v/>
      </c>
      <c r="H599" s="32" t="str">
        <f>IF(ISNUMBER(SMALL(Order_Form!$C:$C,1+($C599))),(VLOOKUP(SMALL(Order_Form!$C:$C,1+($C599)),Order_Form!$B:$Q,7,FALSE)),"")</f>
        <v/>
      </c>
      <c r="I599" s="15"/>
      <c r="J599" s="15"/>
      <c r="K599" s="35" t="str">
        <f>IF(ISNUMBER(SMALL(Order_Form!$C:$C,1+($C599))),(VLOOKUP(SMALL(Order_Form!$C:$C,1+($C599)),Order_Form!$B:$Q,8,FALSE)),"")</f>
        <v/>
      </c>
      <c r="L599" s="35" t="str">
        <f>IF(ISNUMBER(SMALL(Order_Form!$C:$C,1+($C599))),(VLOOKUP(SMALL(Order_Form!$C:$C,1+($C599)),Order_Form!$B:$Q,9,FALSE)),"")</f>
        <v/>
      </c>
      <c r="M599" s="35" t="str">
        <f>IF(ISNUMBER(SMALL(Order_Form!$C:$C,1+($C599))),(VLOOKUP(SMALL(Order_Form!$C:$C,1+($C599)),Order_Form!$B:$Q,10,FALSE)),"")</f>
        <v/>
      </c>
      <c r="N599" s="35" t="str">
        <f>IF(ISNUMBER(SMALL(Order_Form!$C:$C,1+($C599))),(VLOOKUP(SMALL(Order_Form!$C:$C,1+($C599)),Order_Form!$B:$Q,11,FALSE)),"")</f>
        <v/>
      </c>
      <c r="O599" s="35" t="str">
        <f>IF(ISNUMBER(SMALL(Order_Form!$C:$C,1+($C599))),(VLOOKUP(SMALL(Order_Form!$C:$C,1+($C599)),Order_Form!$B:$Q,12,FALSE)),"")</f>
        <v/>
      </c>
      <c r="P599" s="35" t="str">
        <f>IF(ISNUMBER(SMALL(Order_Form!$C:$C,1+($C599))),(VLOOKUP(SMALL(Order_Form!$C:$C,1+($C599)),Order_Form!$B:$Q,13,FALSE)),"")</f>
        <v/>
      </c>
      <c r="Q599" s="35" t="str">
        <f>IF(ISNUMBER(SMALL(Order_Form!$C:$C,1+($C599))),(VLOOKUP(SMALL(Order_Form!$C:$C,1+($C599)),Order_Form!$B:$Q,14,FALSE)),"")</f>
        <v/>
      </c>
      <c r="R599" s="35" t="str">
        <f>IF(ISNUMBER(SMALL(Order_Form!$C:$C,1+($C599))),(VLOOKUP(SMALL(Order_Form!$C:$C,1+($C599)),Order_Form!$B:$Q,15,FALSE)),"")</f>
        <v/>
      </c>
      <c r="U599" s="14">
        <f t="shared" si="27"/>
        <v>0</v>
      </c>
      <c r="V599" s="14">
        <f t="shared" si="28"/>
        <v>0</v>
      </c>
      <c r="W599" s="14">
        <f t="shared" si="29"/>
        <v>0</v>
      </c>
    </row>
    <row r="600" spans="3:23" ht="22.9" customHeight="1" x14ac:dyDescent="0.2">
      <c r="C600" s="14">
        <v>582</v>
      </c>
      <c r="D600" s="15" t="str">
        <f>IF(ISNUMBER(SMALL(Order_Form!$C:$C,1+($C600))),(VLOOKUP(SMALL(Order_Form!$C:$C,1+($C600)),Order_Form!$B:$Q,3,FALSE)),"")</f>
        <v/>
      </c>
      <c r="E600" s="35" t="str">
        <f>IF(ISNUMBER(SMALL(Order_Form!$C:$C,1+($C600))),(VLOOKUP(SMALL(Order_Form!$C:$C,1+($C600)),Order_Form!$B:$Q,4,FALSE)),"")</f>
        <v/>
      </c>
      <c r="F600" s="35" t="str">
        <f>IF(ISNUMBER(SMALL(Order_Form!$C:$C,1+($C600))),(VLOOKUP(SMALL(Order_Form!$C:$C,1+($C600)),Order_Form!$B:$Q,5,FALSE)),"")</f>
        <v/>
      </c>
      <c r="G600" s="35" t="str">
        <f>IF(ISNUMBER(SMALL(Order_Form!$C:$C,1+($C600))),(VLOOKUP(SMALL(Order_Form!$C:$C,1+($C600)),Order_Form!$B:$Q,6,FALSE)),"")</f>
        <v/>
      </c>
      <c r="H600" s="32" t="str">
        <f>IF(ISNUMBER(SMALL(Order_Form!$C:$C,1+($C600))),(VLOOKUP(SMALL(Order_Form!$C:$C,1+($C600)),Order_Form!$B:$Q,7,FALSE)),"")</f>
        <v/>
      </c>
      <c r="I600" s="15"/>
      <c r="J600" s="15"/>
      <c r="K600" s="35" t="str">
        <f>IF(ISNUMBER(SMALL(Order_Form!$C:$C,1+($C600))),(VLOOKUP(SMALL(Order_Form!$C:$C,1+($C600)),Order_Form!$B:$Q,8,FALSE)),"")</f>
        <v/>
      </c>
      <c r="L600" s="35" t="str">
        <f>IF(ISNUMBER(SMALL(Order_Form!$C:$C,1+($C600))),(VLOOKUP(SMALL(Order_Form!$C:$C,1+($C600)),Order_Form!$B:$Q,9,FALSE)),"")</f>
        <v/>
      </c>
      <c r="M600" s="35" t="str">
        <f>IF(ISNUMBER(SMALL(Order_Form!$C:$C,1+($C600))),(VLOOKUP(SMALL(Order_Form!$C:$C,1+($C600)),Order_Form!$B:$Q,10,FALSE)),"")</f>
        <v/>
      </c>
      <c r="N600" s="35" t="str">
        <f>IF(ISNUMBER(SMALL(Order_Form!$C:$C,1+($C600))),(VLOOKUP(SMALL(Order_Form!$C:$C,1+($C600)),Order_Form!$B:$Q,11,FALSE)),"")</f>
        <v/>
      </c>
      <c r="O600" s="35" t="str">
        <f>IF(ISNUMBER(SMALL(Order_Form!$C:$C,1+($C600))),(VLOOKUP(SMALL(Order_Form!$C:$C,1+($C600)),Order_Form!$B:$Q,12,FALSE)),"")</f>
        <v/>
      </c>
      <c r="P600" s="35" t="str">
        <f>IF(ISNUMBER(SMALL(Order_Form!$C:$C,1+($C600))),(VLOOKUP(SMALL(Order_Form!$C:$C,1+($C600)),Order_Form!$B:$Q,13,FALSE)),"")</f>
        <v/>
      </c>
      <c r="Q600" s="35" t="str">
        <f>IF(ISNUMBER(SMALL(Order_Form!$C:$C,1+($C600))),(VLOOKUP(SMALL(Order_Form!$C:$C,1+($C600)),Order_Form!$B:$Q,14,FALSE)),"")</f>
        <v/>
      </c>
      <c r="R600" s="35" t="str">
        <f>IF(ISNUMBER(SMALL(Order_Form!$C:$C,1+($C600))),(VLOOKUP(SMALL(Order_Form!$C:$C,1+($C600)),Order_Form!$B:$Q,15,FALSE)),"")</f>
        <v/>
      </c>
      <c r="U600" s="14">
        <f t="shared" si="27"/>
        <v>0</v>
      </c>
      <c r="V600" s="14">
        <f t="shared" si="28"/>
        <v>0</v>
      </c>
      <c r="W600" s="14">
        <f t="shared" si="29"/>
        <v>0</v>
      </c>
    </row>
    <row r="601" spans="3:23" ht="22.9" customHeight="1" x14ac:dyDescent="0.2">
      <c r="C601" s="14">
        <v>583</v>
      </c>
      <c r="D601" s="15" t="str">
        <f>IF(ISNUMBER(SMALL(Order_Form!$C:$C,1+($C601))),(VLOOKUP(SMALL(Order_Form!$C:$C,1+($C601)),Order_Form!$B:$Q,3,FALSE)),"")</f>
        <v/>
      </c>
      <c r="E601" s="35" t="str">
        <f>IF(ISNUMBER(SMALL(Order_Form!$C:$C,1+($C601))),(VLOOKUP(SMALL(Order_Form!$C:$C,1+($C601)),Order_Form!$B:$Q,4,FALSE)),"")</f>
        <v/>
      </c>
      <c r="F601" s="35" t="str">
        <f>IF(ISNUMBER(SMALL(Order_Form!$C:$C,1+($C601))),(VLOOKUP(SMALL(Order_Form!$C:$C,1+($C601)),Order_Form!$B:$Q,5,FALSE)),"")</f>
        <v/>
      </c>
      <c r="G601" s="35" t="str">
        <f>IF(ISNUMBER(SMALL(Order_Form!$C:$C,1+($C601))),(VLOOKUP(SMALL(Order_Form!$C:$C,1+($C601)),Order_Form!$B:$Q,6,FALSE)),"")</f>
        <v/>
      </c>
      <c r="H601" s="32" t="str">
        <f>IF(ISNUMBER(SMALL(Order_Form!$C:$C,1+($C601))),(VLOOKUP(SMALL(Order_Form!$C:$C,1+($C601)),Order_Form!$B:$Q,7,FALSE)),"")</f>
        <v/>
      </c>
      <c r="I601" s="15"/>
      <c r="J601" s="15"/>
      <c r="K601" s="35" t="str">
        <f>IF(ISNUMBER(SMALL(Order_Form!$C:$C,1+($C601))),(VLOOKUP(SMALL(Order_Form!$C:$C,1+($C601)),Order_Form!$B:$Q,8,FALSE)),"")</f>
        <v/>
      </c>
      <c r="L601" s="35" t="str">
        <f>IF(ISNUMBER(SMALL(Order_Form!$C:$C,1+($C601))),(VLOOKUP(SMALL(Order_Form!$C:$C,1+($C601)),Order_Form!$B:$Q,9,FALSE)),"")</f>
        <v/>
      </c>
      <c r="M601" s="35" t="str">
        <f>IF(ISNUMBER(SMALL(Order_Form!$C:$C,1+($C601))),(VLOOKUP(SMALL(Order_Form!$C:$C,1+($C601)),Order_Form!$B:$Q,10,FALSE)),"")</f>
        <v/>
      </c>
      <c r="N601" s="35" t="str">
        <f>IF(ISNUMBER(SMALL(Order_Form!$C:$C,1+($C601))),(VLOOKUP(SMALL(Order_Form!$C:$C,1+($C601)),Order_Form!$B:$Q,11,FALSE)),"")</f>
        <v/>
      </c>
      <c r="O601" s="35" t="str">
        <f>IF(ISNUMBER(SMALL(Order_Form!$C:$C,1+($C601))),(VLOOKUP(SMALL(Order_Form!$C:$C,1+($C601)),Order_Form!$B:$Q,12,FALSE)),"")</f>
        <v/>
      </c>
      <c r="P601" s="35" t="str">
        <f>IF(ISNUMBER(SMALL(Order_Form!$C:$C,1+($C601))),(VLOOKUP(SMALL(Order_Form!$C:$C,1+($C601)),Order_Form!$B:$Q,13,FALSE)),"")</f>
        <v/>
      </c>
      <c r="Q601" s="35" t="str">
        <f>IF(ISNUMBER(SMALL(Order_Form!$C:$C,1+($C601))),(VLOOKUP(SMALL(Order_Form!$C:$C,1+($C601)),Order_Form!$B:$Q,14,FALSE)),"")</f>
        <v/>
      </c>
      <c r="R601" s="35" t="str">
        <f>IF(ISNUMBER(SMALL(Order_Form!$C:$C,1+($C601))),(VLOOKUP(SMALL(Order_Form!$C:$C,1+($C601)),Order_Form!$B:$Q,15,FALSE)),"")</f>
        <v/>
      </c>
      <c r="U601" s="14">
        <f t="shared" si="27"/>
        <v>0</v>
      </c>
      <c r="V601" s="14">
        <f t="shared" si="28"/>
        <v>0</v>
      </c>
      <c r="W601" s="14">
        <f t="shared" si="29"/>
        <v>0</v>
      </c>
    </row>
    <row r="602" spans="3:23" ht="22.9" customHeight="1" x14ac:dyDescent="0.2">
      <c r="C602" s="14">
        <v>584</v>
      </c>
      <c r="D602" s="15" t="str">
        <f>IF(ISNUMBER(SMALL(Order_Form!$C:$C,1+($C602))),(VLOOKUP(SMALL(Order_Form!$C:$C,1+($C602)),Order_Form!$B:$Q,3,FALSE)),"")</f>
        <v/>
      </c>
      <c r="E602" s="35" t="str">
        <f>IF(ISNUMBER(SMALL(Order_Form!$C:$C,1+($C602))),(VLOOKUP(SMALL(Order_Form!$C:$C,1+($C602)),Order_Form!$B:$Q,4,FALSE)),"")</f>
        <v/>
      </c>
      <c r="F602" s="35" t="str">
        <f>IF(ISNUMBER(SMALL(Order_Form!$C:$C,1+($C602))),(VLOOKUP(SMALL(Order_Form!$C:$C,1+($C602)),Order_Form!$B:$Q,5,FALSE)),"")</f>
        <v/>
      </c>
      <c r="G602" s="35" t="str">
        <f>IF(ISNUMBER(SMALL(Order_Form!$C:$C,1+($C602))),(VLOOKUP(SMALL(Order_Form!$C:$C,1+($C602)),Order_Form!$B:$Q,6,FALSE)),"")</f>
        <v/>
      </c>
      <c r="H602" s="32" t="str">
        <f>IF(ISNUMBER(SMALL(Order_Form!$C:$C,1+($C602))),(VLOOKUP(SMALL(Order_Form!$C:$C,1+($C602)),Order_Form!$B:$Q,7,FALSE)),"")</f>
        <v/>
      </c>
      <c r="I602" s="15"/>
      <c r="J602" s="15"/>
      <c r="K602" s="35" t="str">
        <f>IF(ISNUMBER(SMALL(Order_Form!$C:$C,1+($C602))),(VLOOKUP(SMALL(Order_Form!$C:$C,1+($C602)),Order_Form!$B:$Q,8,FALSE)),"")</f>
        <v/>
      </c>
      <c r="L602" s="35" t="str">
        <f>IF(ISNUMBER(SMALL(Order_Form!$C:$C,1+($C602))),(VLOOKUP(SMALL(Order_Form!$C:$C,1+($C602)),Order_Form!$B:$Q,9,FALSE)),"")</f>
        <v/>
      </c>
      <c r="M602" s="35" t="str">
        <f>IF(ISNUMBER(SMALL(Order_Form!$C:$C,1+($C602))),(VLOOKUP(SMALL(Order_Form!$C:$C,1+($C602)),Order_Form!$B:$Q,10,FALSE)),"")</f>
        <v/>
      </c>
      <c r="N602" s="35" t="str">
        <f>IF(ISNUMBER(SMALL(Order_Form!$C:$C,1+($C602))),(VLOOKUP(SMALL(Order_Form!$C:$C,1+($C602)),Order_Form!$B:$Q,11,FALSE)),"")</f>
        <v/>
      </c>
      <c r="O602" s="35" t="str">
        <f>IF(ISNUMBER(SMALL(Order_Form!$C:$C,1+($C602))),(VLOOKUP(SMALL(Order_Form!$C:$C,1+($C602)),Order_Form!$B:$Q,12,FALSE)),"")</f>
        <v/>
      </c>
      <c r="P602" s="35" t="str">
        <f>IF(ISNUMBER(SMALL(Order_Form!$C:$C,1+($C602))),(VLOOKUP(SMALL(Order_Form!$C:$C,1+($C602)),Order_Form!$B:$Q,13,FALSE)),"")</f>
        <v/>
      </c>
      <c r="Q602" s="35" t="str">
        <f>IF(ISNUMBER(SMALL(Order_Form!$C:$C,1+($C602))),(VLOOKUP(SMALL(Order_Form!$C:$C,1+($C602)),Order_Form!$B:$Q,14,FALSE)),"")</f>
        <v/>
      </c>
      <c r="R602" s="35" t="str">
        <f>IF(ISNUMBER(SMALL(Order_Form!$C:$C,1+($C602))),(VLOOKUP(SMALL(Order_Form!$C:$C,1+($C602)),Order_Form!$B:$Q,15,FALSE)),"")</f>
        <v/>
      </c>
      <c r="U602" s="14">
        <f t="shared" si="27"/>
        <v>0</v>
      </c>
      <c r="V602" s="14">
        <f t="shared" si="28"/>
        <v>0</v>
      </c>
      <c r="W602" s="14">
        <f t="shared" si="29"/>
        <v>0</v>
      </c>
    </row>
    <row r="603" spans="3:23" ht="22.9" customHeight="1" x14ac:dyDescent="0.2">
      <c r="C603" s="14">
        <v>585</v>
      </c>
      <c r="D603" s="15" t="str">
        <f>IF(ISNUMBER(SMALL(Order_Form!$C:$C,1+($C603))),(VLOOKUP(SMALL(Order_Form!$C:$C,1+($C603)),Order_Form!$B:$Q,3,FALSE)),"")</f>
        <v/>
      </c>
      <c r="E603" s="35" t="str">
        <f>IF(ISNUMBER(SMALL(Order_Form!$C:$C,1+($C603))),(VLOOKUP(SMALL(Order_Form!$C:$C,1+($C603)),Order_Form!$B:$Q,4,FALSE)),"")</f>
        <v/>
      </c>
      <c r="F603" s="35" t="str">
        <f>IF(ISNUMBER(SMALL(Order_Form!$C:$C,1+($C603))),(VLOOKUP(SMALL(Order_Form!$C:$C,1+($C603)),Order_Form!$B:$Q,5,FALSE)),"")</f>
        <v/>
      </c>
      <c r="G603" s="35" t="str">
        <f>IF(ISNUMBER(SMALL(Order_Form!$C:$C,1+($C603))),(VLOOKUP(SMALL(Order_Form!$C:$C,1+($C603)),Order_Form!$B:$Q,6,FALSE)),"")</f>
        <v/>
      </c>
      <c r="H603" s="32" t="str">
        <f>IF(ISNUMBER(SMALL(Order_Form!$C:$C,1+($C603))),(VLOOKUP(SMALL(Order_Form!$C:$C,1+($C603)),Order_Form!$B:$Q,7,FALSE)),"")</f>
        <v/>
      </c>
      <c r="I603" s="15"/>
      <c r="J603" s="15"/>
      <c r="K603" s="35" t="str">
        <f>IF(ISNUMBER(SMALL(Order_Form!$C:$C,1+($C603))),(VLOOKUP(SMALL(Order_Form!$C:$C,1+($C603)),Order_Form!$B:$Q,8,FALSE)),"")</f>
        <v/>
      </c>
      <c r="L603" s="35" t="str">
        <f>IF(ISNUMBER(SMALL(Order_Form!$C:$C,1+($C603))),(VLOOKUP(SMALL(Order_Form!$C:$C,1+($C603)),Order_Form!$B:$Q,9,FALSE)),"")</f>
        <v/>
      </c>
      <c r="M603" s="35" t="str">
        <f>IF(ISNUMBER(SMALL(Order_Form!$C:$C,1+($C603))),(VLOOKUP(SMALL(Order_Form!$C:$C,1+($C603)),Order_Form!$B:$Q,10,FALSE)),"")</f>
        <v/>
      </c>
      <c r="N603" s="35" t="str">
        <f>IF(ISNUMBER(SMALL(Order_Form!$C:$C,1+($C603))),(VLOOKUP(SMALL(Order_Form!$C:$C,1+($C603)),Order_Form!$B:$Q,11,FALSE)),"")</f>
        <v/>
      </c>
      <c r="O603" s="35" t="str">
        <f>IF(ISNUMBER(SMALL(Order_Form!$C:$C,1+($C603))),(VLOOKUP(SMALL(Order_Form!$C:$C,1+($C603)),Order_Form!$B:$Q,12,FALSE)),"")</f>
        <v/>
      </c>
      <c r="P603" s="35" t="str">
        <f>IF(ISNUMBER(SMALL(Order_Form!$C:$C,1+($C603))),(VLOOKUP(SMALL(Order_Form!$C:$C,1+($C603)),Order_Form!$B:$Q,13,FALSE)),"")</f>
        <v/>
      </c>
      <c r="Q603" s="35" t="str">
        <f>IF(ISNUMBER(SMALL(Order_Form!$C:$C,1+($C603))),(VLOOKUP(SMALL(Order_Form!$C:$C,1+($C603)),Order_Form!$B:$Q,14,FALSE)),"")</f>
        <v/>
      </c>
      <c r="R603" s="35" t="str">
        <f>IF(ISNUMBER(SMALL(Order_Form!$C:$C,1+($C603))),(VLOOKUP(SMALL(Order_Form!$C:$C,1+($C603)),Order_Form!$B:$Q,15,FALSE)),"")</f>
        <v/>
      </c>
      <c r="U603" s="14">
        <f t="shared" si="27"/>
        <v>0</v>
      </c>
      <c r="V603" s="14">
        <f t="shared" si="28"/>
        <v>0</v>
      </c>
      <c r="W603" s="14">
        <f t="shared" si="29"/>
        <v>0</v>
      </c>
    </row>
    <row r="604" spans="3:23" ht="22.9" customHeight="1" x14ac:dyDescent="0.2">
      <c r="C604" s="14">
        <v>586</v>
      </c>
      <c r="D604" s="15" t="str">
        <f>IF(ISNUMBER(SMALL(Order_Form!$C:$C,1+($C604))),(VLOOKUP(SMALL(Order_Form!$C:$C,1+($C604)),Order_Form!$B:$Q,3,FALSE)),"")</f>
        <v/>
      </c>
      <c r="E604" s="35" t="str">
        <f>IF(ISNUMBER(SMALL(Order_Form!$C:$C,1+($C604))),(VLOOKUP(SMALL(Order_Form!$C:$C,1+($C604)),Order_Form!$B:$Q,4,FALSE)),"")</f>
        <v/>
      </c>
      <c r="F604" s="35" t="str">
        <f>IF(ISNUMBER(SMALL(Order_Form!$C:$C,1+($C604))),(VLOOKUP(SMALL(Order_Form!$C:$C,1+($C604)),Order_Form!$B:$Q,5,FALSE)),"")</f>
        <v/>
      </c>
      <c r="G604" s="35" t="str">
        <f>IF(ISNUMBER(SMALL(Order_Form!$C:$C,1+($C604))),(VLOOKUP(SMALL(Order_Form!$C:$C,1+($C604)),Order_Form!$B:$Q,6,FALSE)),"")</f>
        <v/>
      </c>
      <c r="H604" s="32" t="str">
        <f>IF(ISNUMBER(SMALL(Order_Form!$C:$C,1+($C604))),(VLOOKUP(SMALL(Order_Form!$C:$C,1+($C604)),Order_Form!$B:$Q,7,FALSE)),"")</f>
        <v/>
      </c>
      <c r="I604" s="15"/>
      <c r="J604" s="15"/>
      <c r="K604" s="35" t="str">
        <f>IF(ISNUMBER(SMALL(Order_Form!$C:$C,1+($C604))),(VLOOKUP(SMALL(Order_Form!$C:$C,1+($C604)),Order_Form!$B:$Q,8,FALSE)),"")</f>
        <v/>
      </c>
      <c r="L604" s="35" t="str">
        <f>IF(ISNUMBER(SMALL(Order_Form!$C:$C,1+($C604))),(VLOOKUP(SMALL(Order_Form!$C:$C,1+($C604)),Order_Form!$B:$Q,9,FALSE)),"")</f>
        <v/>
      </c>
      <c r="M604" s="35" t="str">
        <f>IF(ISNUMBER(SMALL(Order_Form!$C:$C,1+($C604))),(VLOOKUP(SMALL(Order_Form!$C:$C,1+($C604)),Order_Form!$B:$Q,10,FALSE)),"")</f>
        <v/>
      </c>
      <c r="N604" s="35" t="str">
        <f>IF(ISNUMBER(SMALL(Order_Form!$C:$C,1+($C604))),(VLOOKUP(SMALL(Order_Form!$C:$C,1+($C604)),Order_Form!$B:$Q,11,FALSE)),"")</f>
        <v/>
      </c>
      <c r="O604" s="35" t="str">
        <f>IF(ISNUMBER(SMALL(Order_Form!$C:$C,1+($C604))),(VLOOKUP(SMALL(Order_Form!$C:$C,1+($C604)),Order_Form!$B:$Q,12,FALSE)),"")</f>
        <v/>
      </c>
      <c r="P604" s="35" t="str">
        <f>IF(ISNUMBER(SMALL(Order_Form!$C:$C,1+($C604))),(VLOOKUP(SMALL(Order_Form!$C:$C,1+($C604)),Order_Form!$B:$Q,13,FALSE)),"")</f>
        <v/>
      </c>
      <c r="Q604" s="35" t="str">
        <f>IF(ISNUMBER(SMALL(Order_Form!$C:$C,1+($C604))),(VLOOKUP(SMALL(Order_Form!$C:$C,1+($C604)),Order_Form!$B:$Q,14,FALSE)),"")</f>
        <v/>
      </c>
      <c r="R604" s="35" t="str">
        <f>IF(ISNUMBER(SMALL(Order_Form!$C:$C,1+($C604))),(VLOOKUP(SMALL(Order_Form!$C:$C,1+($C604)),Order_Form!$B:$Q,15,FALSE)),"")</f>
        <v/>
      </c>
      <c r="U604" s="14">
        <f t="shared" si="27"/>
        <v>0</v>
      </c>
      <c r="V604" s="14">
        <f t="shared" si="28"/>
        <v>0</v>
      </c>
      <c r="W604" s="14">
        <f t="shared" si="29"/>
        <v>0</v>
      </c>
    </row>
    <row r="605" spans="3:23" ht="22.9" customHeight="1" x14ac:dyDescent="0.2">
      <c r="C605" s="14">
        <v>587</v>
      </c>
      <c r="D605" s="15" t="str">
        <f>IF(ISNUMBER(SMALL(Order_Form!$C:$C,1+($C605))),(VLOOKUP(SMALL(Order_Form!$C:$C,1+($C605)),Order_Form!$B:$Q,3,FALSE)),"")</f>
        <v/>
      </c>
      <c r="E605" s="35" t="str">
        <f>IF(ISNUMBER(SMALL(Order_Form!$C:$C,1+($C605))),(VLOOKUP(SMALL(Order_Form!$C:$C,1+($C605)),Order_Form!$B:$Q,4,FALSE)),"")</f>
        <v/>
      </c>
      <c r="F605" s="35" t="str">
        <f>IF(ISNUMBER(SMALL(Order_Form!$C:$C,1+($C605))),(VLOOKUP(SMALL(Order_Form!$C:$C,1+($C605)),Order_Form!$B:$Q,5,FALSE)),"")</f>
        <v/>
      </c>
      <c r="G605" s="35" t="str">
        <f>IF(ISNUMBER(SMALL(Order_Form!$C:$C,1+($C605))),(VLOOKUP(SMALL(Order_Form!$C:$C,1+($C605)),Order_Form!$B:$Q,6,FALSE)),"")</f>
        <v/>
      </c>
      <c r="H605" s="32" t="str">
        <f>IF(ISNUMBER(SMALL(Order_Form!$C:$C,1+($C605))),(VLOOKUP(SMALL(Order_Form!$C:$C,1+($C605)),Order_Form!$B:$Q,7,FALSE)),"")</f>
        <v/>
      </c>
      <c r="I605" s="15"/>
      <c r="J605" s="15"/>
      <c r="K605" s="35" t="str">
        <f>IF(ISNUMBER(SMALL(Order_Form!$C:$C,1+($C605))),(VLOOKUP(SMALL(Order_Form!$C:$C,1+($C605)),Order_Form!$B:$Q,8,FALSE)),"")</f>
        <v/>
      </c>
      <c r="L605" s="35" t="str">
        <f>IF(ISNUMBER(SMALL(Order_Form!$C:$C,1+($C605))),(VLOOKUP(SMALL(Order_Form!$C:$C,1+($C605)),Order_Form!$B:$Q,9,FALSE)),"")</f>
        <v/>
      </c>
      <c r="M605" s="35" t="str">
        <f>IF(ISNUMBER(SMALL(Order_Form!$C:$C,1+($C605))),(VLOOKUP(SMALL(Order_Form!$C:$C,1+($C605)),Order_Form!$B:$Q,10,FALSE)),"")</f>
        <v/>
      </c>
      <c r="N605" s="35" t="str">
        <f>IF(ISNUMBER(SMALL(Order_Form!$C:$C,1+($C605))),(VLOOKUP(SMALL(Order_Form!$C:$C,1+($C605)),Order_Form!$B:$Q,11,FALSE)),"")</f>
        <v/>
      </c>
      <c r="O605" s="35" t="str">
        <f>IF(ISNUMBER(SMALL(Order_Form!$C:$C,1+($C605))),(VLOOKUP(SMALL(Order_Form!$C:$C,1+($C605)),Order_Form!$B:$Q,12,FALSE)),"")</f>
        <v/>
      </c>
      <c r="P605" s="35" t="str">
        <f>IF(ISNUMBER(SMALL(Order_Form!$C:$C,1+($C605))),(VLOOKUP(SMALL(Order_Form!$C:$C,1+($C605)),Order_Form!$B:$Q,13,FALSE)),"")</f>
        <v/>
      </c>
      <c r="Q605" s="35" t="str">
        <f>IF(ISNUMBER(SMALL(Order_Form!$C:$C,1+($C605))),(VLOOKUP(SMALL(Order_Form!$C:$C,1+($C605)),Order_Form!$B:$Q,14,FALSE)),"")</f>
        <v/>
      </c>
      <c r="R605" s="35" t="str">
        <f>IF(ISNUMBER(SMALL(Order_Form!$C:$C,1+($C605))),(VLOOKUP(SMALL(Order_Form!$C:$C,1+($C605)),Order_Form!$B:$Q,15,FALSE)),"")</f>
        <v/>
      </c>
      <c r="U605" s="14">
        <f t="shared" si="27"/>
        <v>0</v>
      </c>
      <c r="V605" s="14">
        <f t="shared" si="28"/>
        <v>0</v>
      </c>
      <c r="W605" s="14">
        <f t="shared" si="29"/>
        <v>0</v>
      </c>
    </row>
    <row r="606" spans="3:23" ht="22.9" customHeight="1" x14ac:dyDescent="0.2">
      <c r="C606" s="14">
        <v>588</v>
      </c>
      <c r="D606" s="15" t="str">
        <f>IF(ISNUMBER(SMALL(Order_Form!$C:$C,1+($C606))),(VLOOKUP(SMALL(Order_Form!$C:$C,1+($C606)),Order_Form!$B:$Q,3,FALSE)),"")</f>
        <v/>
      </c>
      <c r="E606" s="35" t="str">
        <f>IF(ISNUMBER(SMALL(Order_Form!$C:$C,1+($C606))),(VLOOKUP(SMALL(Order_Form!$C:$C,1+($C606)),Order_Form!$B:$Q,4,FALSE)),"")</f>
        <v/>
      </c>
      <c r="F606" s="35" t="str">
        <f>IF(ISNUMBER(SMALL(Order_Form!$C:$C,1+($C606))),(VLOOKUP(SMALL(Order_Form!$C:$C,1+($C606)),Order_Form!$B:$Q,5,FALSE)),"")</f>
        <v/>
      </c>
      <c r="G606" s="35" t="str">
        <f>IF(ISNUMBER(SMALL(Order_Form!$C:$C,1+($C606))),(VLOOKUP(SMALL(Order_Form!$C:$C,1+($C606)),Order_Form!$B:$Q,6,FALSE)),"")</f>
        <v/>
      </c>
      <c r="H606" s="32" t="str">
        <f>IF(ISNUMBER(SMALL(Order_Form!$C:$C,1+($C606))),(VLOOKUP(SMALL(Order_Form!$C:$C,1+($C606)),Order_Form!$B:$Q,7,FALSE)),"")</f>
        <v/>
      </c>
      <c r="I606" s="15"/>
      <c r="J606" s="15"/>
      <c r="K606" s="35" t="str">
        <f>IF(ISNUMBER(SMALL(Order_Form!$C:$C,1+($C606))),(VLOOKUP(SMALL(Order_Form!$C:$C,1+($C606)),Order_Form!$B:$Q,8,FALSE)),"")</f>
        <v/>
      </c>
      <c r="L606" s="35" t="str">
        <f>IF(ISNUMBER(SMALL(Order_Form!$C:$C,1+($C606))),(VLOOKUP(SMALL(Order_Form!$C:$C,1+($C606)),Order_Form!$B:$Q,9,FALSE)),"")</f>
        <v/>
      </c>
      <c r="M606" s="35" t="str">
        <f>IF(ISNUMBER(SMALL(Order_Form!$C:$C,1+($C606))),(VLOOKUP(SMALL(Order_Form!$C:$C,1+($C606)),Order_Form!$B:$Q,10,FALSE)),"")</f>
        <v/>
      </c>
      <c r="N606" s="35" t="str">
        <f>IF(ISNUMBER(SMALL(Order_Form!$C:$C,1+($C606))),(VLOOKUP(SMALL(Order_Form!$C:$C,1+($C606)),Order_Form!$B:$Q,11,FALSE)),"")</f>
        <v/>
      </c>
      <c r="O606" s="35" t="str">
        <f>IF(ISNUMBER(SMALL(Order_Form!$C:$C,1+($C606))),(VLOOKUP(SMALL(Order_Form!$C:$C,1+($C606)),Order_Form!$B:$Q,12,FALSE)),"")</f>
        <v/>
      </c>
      <c r="P606" s="35" t="str">
        <f>IF(ISNUMBER(SMALL(Order_Form!$C:$C,1+($C606))),(VLOOKUP(SMALL(Order_Form!$C:$C,1+($C606)),Order_Form!$B:$Q,13,FALSE)),"")</f>
        <v/>
      </c>
      <c r="Q606" s="35" t="str">
        <f>IF(ISNUMBER(SMALL(Order_Form!$C:$C,1+($C606))),(VLOOKUP(SMALL(Order_Form!$C:$C,1+($C606)),Order_Form!$B:$Q,14,FALSE)),"")</f>
        <v/>
      </c>
      <c r="R606" s="35" t="str">
        <f>IF(ISNUMBER(SMALL(Order_Form!$C:$C,1+($C606))),(VLOOKUP(SMALL(Order_Form!$C:$C,1+($C606)),Order_Form!$B:$Q,15,FALSE)),"")</f>
        <v/>
      </c>
      <c r="U606" s="14">
        <f t="shared" si="27"/>
        <v>0</v>
      </c>
      <c r="V606" s="14">
        <f t="shared" si="28"/>
        <v>0</v>
      </c>
      <c r="W606" s="14">
        <f t="shared" si="29"/>
        <v>0</v>
      </c>
    </row>
    <row r="607" spans="3:23" ht="22.9" customHeight="1" x14ac:dyDescent="0.2">
      <c r="C607" s="14">
        <v>589</v>
      </c>
      <c r="D607" s="15" t="str">
        <f>IF(ISNUMBER(SMALL(Order_Form!$C:$C,1+($C607))),(VLOOKUP(SMALL(Order_Form!$C:$C,1+($C607)),Order_Form!$B:$Q,3,FALSE)),"")</f>
        <v/>
      </c>
      <c r="E607" s="35" t="str">
        <f>IF(ISNUMBER(SMALL(Order_Form!$C:$C,1+($C607))),(VLOOKUP(SMALL(Order_Form!$C:$C,1+($C607)),Order_Form!$B:$Q,4,FALSE)),"")</f>
        <v/>
      </c>
      <c r="F607" s="35" t="str">
        <f>IF(ISNUMBER(SMALL(Order_Form!$C:$C,1+($C607))),(VLOOKUP(SMALL(Order_Form!$C:$C,1+($C607)),Order_Form!$B:$Q,5,FALSE)),"")</f>
        <v/>
      </c>
      <c r="G607" s="35" t="str">
        <f>IF(ISNUMBER(SMALL(Order_Form!$C:$C,1+($C607))),(VLOOKUP(SMALL(Order_Form!$C:$C,1+($C607)),Order_Form!$B:$Q,6,FALSE)),"")</f>
        <v/>
      </c>
      <c r="H607" s="32" t="str">
        <f>IF(ISNUMBER(SMALL(Order_Form!$C:$C,1+($C607))),(VLOOKUP(SMALL(Order_Form!$C:$C,1+($C607)),Order_Form!$B:$Q,7,FALSE)),"")</f>
        <v/>
      </c>
      <c r="I607" s="15"/>
      <c r="J607" s="15"/>
      <c r="K607" s="35" t="str">
        <f>IF(ISNUMBER(SMALL(Order_Form!$C:$C,1+($C607))),(VLOOKUP(SMALL(Order_Form!$C:$C,1+($C607)),Order_Form!$B:$Q,8,FALSE)),"")</f>
        <v/>
      </c>
      <c r="L607" s="35" t="str">
        <f>IF(ISNUMBER(SMALL(Order_Form!$C:$C,1+($C607))),(VLOOKUP(SMALL(Order_Form!$C:$C,1+($C607)),Order_Form!$B:$Q,9,FALSE)),"")</f>
        <v/>
      </c>
      <c r="M607" s="35" t="str">
        <f>IF(ISNUMBER(SMALL(Order_Form!$C:$C,1+($C607))),(VLOOKUP(SMALL(Order_Form!$C:$C,1+($C607)),Order_Form!$B:$Q,10,FALSE)),"")</f>
        <v/>
      </c>
      <c r="N607" s="35" t="str">
        <f>IF(ISNUMBER(SMALL(Order_Form!$C:$C,1+($C607))),(VLOOKUP(SMALL(Order_Form!$C:$C,1+($C607)),Order_Form!$B:$Q,11,FALSE)),"")</f>
        <v/>
      </c>
      <c r="O607" s="35" t="str">
        <f>IF(ISNUMBER(SMALL(Order_Form!$C:$C,1+($C607))),(VLOOKUP(SMALL(Order_Form!$C:$C,1+($C607)),Order_Form!$B:$Q,12,FALSE)),"")</f>
        <v/>
      </c>
      <c r="P607" s="35" t="str">
        <f>IF(ISNUMBER(SMALL(Order_Form!$C:$C,1+($C607))),(VLOOKUP(SMALL(Order_Form!$C:$C,1+($C607)),Order_Form!$B:$Q,13,FALSE)),"")</f>
        <v/>
      </c>
      <c r="Q607" s="35" t="str">
        <f>IF(ISNUMBER(SMALL(Order_Form!$C:$C,1+($C607))),(VLOOKUP(SMALL(Order_Form!$C:$C,1+($C607)),Order_Form!$B:$Q,14,FALSE)),"")</f>
        <v/>
      </c>
      <c r="R607" s="35" t="str">
        <f>IF(ISNUMBER(SMALL(Order_Form!$C:$C,1+($C607))),(VLOOKUP(SMALL(Order_Form!$C:$C,1+($C607)),Order_Form!$B:$Q,15,FALSE)),"")</f>
        <v/>
      </c>
      <c r="U607" s="14">
        <f t="shared" si="27"/>
        <v>0</v>
      </c>
      <c r="V607" s="14">
        <f t="shared" si="28"/>
        <v>0</v>
      </c>
      <c r="W607" s="14">
        <f t="shared" si="29"/>
        <v>0</v>
      </c>
    </row>
    <row r="608" spans="3:23" ht="22.9" customHeight="1" x14ac:dyDescent="0.2">
      <c r="C608" s="14">
        <v>590</v>
      </c>
      <c r="D608" s="15" t="str">
        <f>IF(ISNUMBER(SMALL(Order_Form!$C:$C,1+($C608))),(VLOOKUP(SMALL(Order_Form!$C:$C,1+($C608)),Order_Form!$B:$Q,3,FALSE)),"")</f>
        <v/>
      </c>
      <c r="E608" s="35" t="str">
        <f>IF(ISNUMBER(SMALL(Order_Form!$C:$C,1+($C608))),(VLOOKUP(SMALL(Order_Form!$C:$C,1+($C608)),Order_Form!$B:$Q,4,FALSE)),"")</f>
        <v/>
      </c>
      <c r="F608" s="35" t="str">
        <f>IF(ISNUMBER(SMALL(Order_Form!$C:$C,1+($C608))),(VLOOKUP(SMALL(Order_Form!$C:$C,1+($C608)),Order_Form!$B:$Q,5,FALSE)),"")</f>
        <v/>
      </c>
      <c r="G608" s="35" t="str">
        <f>IF(ISNUMBER(SMALL(Order_Form!$C:$C,1+($C608))),(VLOOKUP(SMALL(Order_Form!$C:$C,1+($C608)),Order_Form!$B:$Q,6,FALSE)),"")</f>
        <v/>
      </c>
      <c r="H608" s="32" t="str">
        <f>IF(ISNUMBER(SMALL(Order_Form!$C:$C,1+($C608))),(VLOOKUP(SMALL(Order_Form!$C:$C,1+($C608)),Order_Form!$B:$Q,7,FALSE)),"")</f>
        <v/>
      </c>
      <c r="I608" s="15"/>
      <c r="J608" s="15"/>
      <c r="K608" s="35" t="str">
        <f>IF(ISNUMBER(SMALL(Order_Form!$C:$C,1+($C608))),(VLOOKUP(SMALL(Order_Form!$C:$C,1+($C608)),Order_Form!$B:$Q,8,FALSE)),"")</f>
        <v/>
      </c>
      <c r="L608" s="35" t="str">
        <f>IF(ISNUMBER(SMALL(Order_Form!$C:$C,1+($C608))),(VLOOKUP(SMALL(Order_Form!$C:$C,1+($C608)),Order_Form!$B:$Q,9,FALSE)),"")</f>
        <v/>
      </c>
      <c r="M608" s="35" t="str">
        <f>IF(ISNUMBER(SMALL(Order_Form!$C:$C,1+($C608))),(VLOOKUP(SMALL(Order_Form!$C:$C,1+($C608)),Order_Form!$B:$Q,10,FALSE)),"")</f>
        <v/>
      </c>
      <c r="N608" s="35" t="str">
        <f>IF(ISNUMBER(SMALL(Order_Form!$C:$C,1+($C608))),(VLOOKUP(SMALL(Order_Form!$C:$C,1+($C608)),Order_Form!$B:$Q,11,FALSE)),"")</f>
        <v/>
      </c>
      <c r="O608" s="35" t="str">
        <f>IF(ISNUMBER(SMALL(Order_Form!$C:$C,1+($C608))),(VLOOKUP(SMALL(Order_Form!$C:$C,1+($C608)),Order_Form!$B:$Q,12,FALSE)),"")</f>
        <v/>
      </c>
      <c r="P608" s="35" t="str">
        <f>IF(ISNUMBER(SMALL(Order_Form!$C:$C,1+($C608))),(VLOOKUP(SMALL(Order_Form!$C:$C,1+($C608)),Order_Form!$B:$Q,13,FALSE)),"")</f>
        <v/>
      </c>
      <c r="Q608" s="35" t="str">
        <f>IF(ISNUMBER(SMALL(Order_Form!$C:$C,1+($C608))),(VLOOKUP(SMALL(Order_Form!$C:$C,1+($C608)),Order_Form!$B:$Q,14,FALSE)),"")</f>
        <v/>
      </c>
      <c r="R608" s="35" t="str">
        <f>IF(ISNUMBER(SMALL(Order_Form!$C:$C,1+($C608))),(VLOOKUP(SMALL(Order_Form!$C:$C,1+($C608)),Order_Form!$B:$Q,15,FALSE)),"")</f>
        <v/>
      </c>
      <c r="U608" s="14">
        <f t="shared" si="27"/>
        <v>0</v>
      </c>
      <c r="V608" s="14">
        <f t="shared" si="28"/>
        <v>0</v>
      </c>
      <c r="W608" s="14">
        <f t="shared" si="29"/>
        <v>0</v>
      </c>
    </row>
    <row r="609" spans="3:23" ht="22.9" customHeight="1" x14ac:dyDescent="0.2">
      <c r="C609" s="14">
        <v>591</v>
      </c>
      <c r="D609" s="15" t="str">
        <f>IF(ISNUMBER(SMALL(Order_Form!$C:$C,1+($C609))),(VLOOKUP(SMALL(Order_Form!$C:$C,1+($C609)),Order_Form!$B:$Q,3,FALSE)),"")</f>
        <v/>
      </c>
      <c r="E609" s="35" t="str">
        <f>IF(ISNUMBER(SMALL(Order_Form!$C:$C,1+($C609))),(VLOOKUP(SMALL(Order_Form!$C:$C,1+($C609)),Order_Form!$B:$Q,4,FALSE)),"")</f>
        <v/>
      </c>
      <c r="F609" s="35" t="str">
        <f>IF(ISNUMBER(SMALL(Order_Form!$C:$C,1+($C609))),(VLOOKUP(SMALL(Order_Form!$C:$C,1+($C609)),Order_Form!$B:$Q,5,FALSE)),"")</f>
        <v/>
      </c>
      <c r="G609" s="35" t="str">
        <f>IF(ISNUMBER(SMALL(Order_Form!$C:$C,1+($C609))),(VLOOKUP(SMALL(Order_Form!$C:$C,1+($C609)),Order_Form!$B:$Q,6,FALSE)),"")</f>
        <v/>
      </c>
      <c r="H609" s="32" t="str">
        <f>IF(ISNUMBER(SMALL(Order_Form!$C:$C,1+($C609))),(VLOOKUP(SMALL(Order_Form!$C:$C,1+($C609)),Order_Form!$B:$Q,7,FALSE)),"")</f>
        <v/>
      </c>
      <c r="I609" s="15"/>
      <c r="J609" s="15"/>
      <c r="K609" s="35" t="str">
        <f>IF(ISNUMBER(SMALL(Order_Form!$C:$C,1+($C609))),(VLOOKUP(SMALL(Order_Form!$C:$C,1+($C609)),Order_Form!$B:$Q,8,FALSE)),"")</f>
        <v/>
      </c>
      <c r="L609" s="35" t="str">
        <f>IF(ISNUMBER(SMALL(Order_Form!$C:$C,1+($C609))),(VLOOKUP(SMALL(Order_Form!$C:$C,1+($C609)),Order_Form!$B:$Q,9,FALSE)),"")</f>
        <v/>
      </c>
      <c r="M609" s="35" t="str">
        <f>IF(ISNUMBER(SMALL(Order_Form!$C:$C,1+($C609))),(VLOOKUP(SMALL(Order_Form!$C:$C,1+($C609)),Order_Form!$B:$Q,10,FALSE)),"")</f>
        <v/>
      </c>
      <c r="N609" s="35" t="str">
        <f>IF(ISNUMBER(SMALL(Order_Form!$C:$C,1+($C609))),(VLOOKUP(SMALL(Order_Form!$C:$C,1+($C609)),Order_Form!$B:$Q,11,FALSE)),"")</f>
        <v/>
      </c>
      <c r="O609" s="35" t="str">
        <f>IF(ISNUMBER(SMALL(Order_Form!$C:$C,1+($C609))),(VLOOKUP(SMALL(Order_Form!$C:$C,1+($C609)),Order_Form!$B:$Q,12,FALSE)),"")</f>
        <v/>
      </c>
      <c r="P609" s="35" t="str">
        <f>IF(ISNUMBER(SMALL(Order_Form!$C:$C,1+($C609))),(VLOOKUP(SMALL(Order_Form!$C:$C,1+($C609)),Order_Form!$B:$Q,13,FALSE)),"")</f>
        <v/>
      </c>
      <c r="Q609" s="35" t="str">
        <f>IF(ISNUMBER(SMALL(Order_Form!$C:$C,1+($C609))),(VLOOKUP(SMALL(Order_Form!$C:$C,1+($C609)),Order_Form!$B:$Q,14,FALSE)),"")</f>
        <v/>
      </c>
      <c r="R609" s="35" t="str">
        <f>IF(ISNUMBER(SMALL(Order_Form!$C:$C,1+($C609))),(VLOOKUP(SMALL(Order_Form!$C:$C,1+($C609)),Order_Form!$B:$Q,15,FALSE)),"")</f>
        <v/>
      </c>
      <c r="U609" s="14">
        <f t="shared" si="27"/>
        <v>0</v>
      </c>
      <c r="V609" s="14">
        <f t="shared" si="28"/>
        <v>0</v>
      </c>
      <c r="W609" s="14">
        <f t="shared" si="29"/>
        <v>0</v>
      </c>
    </row>
    <row r="610" spans="3:23" ht="22.9" customHeight="1" x14ac:dyDescent="0.2">
      <c r="C610" s="14">
        <v>592</v>
      </c>
      <c r="D610" s="15" t="str">
        <f>IF(ISNUMBER(SMALL(Order_Form!$C:$C,1+($C610))),(VLOOKUP(SMALL(Order_Form!$C:$C,1+($C610)),Order_Form!$B:$Q,3,FALSE)),"")</f>
        <v/>
      </c>
      <c r="E610" s="35" t="str">
        <f>IF(ISNUMBER(SMALL(Order_Form!$C:$C,1+($C610))),(VLOOKUP(SMALL(Order_Form!$C:$C,1+($C610)),Order_Form!$B:$Q,4,FALSE)),"")</f>
        <v/>
      </c>
      <c r="F610" s="35" t="str">
        <f>IF(ISNUMBER(SMALL(Order_Form!$C:$C,1+($C610))),(VLOOKUP(SMALL(Order_Form!$C:$C,1+($C610)),Order_Form!$B:$Q,5,FALSE)),"")</f>
        <v/>
      </c>
      <c r="G610" s="35" t="str">
        <f>IF(ISNUMBER(SMALL(Order_Form!$C:$C,1+($C610))),(VLOOKUP(SMALL(Order_Form!$C:$C,1+($C610)),Order_Form!$B:$Q,6,FALSE)),"")</f>
        <v/>
      </c>
      <c r="H610" s="32" t="str">
        <f>IF(ISNUMBER(SMALL(Order_Form!$C:$C,1+($C610))),(VLOOKUP(SMALL(Order_Form!$C:$C,1+($C610)),Order_Form!$B:$Q,7,FALSE)),"")</f>
        <v/>
      </c>
      <c r="I610" s="15"/>
      <c r="J610" s="15"/>
      <c r="K610" s="35" t="str">
        <f>IF(ISNUMBER(SMALL(Order_Form!$C:$C,1+($C610))),(VLOOKUP(SMALL(Order_Form!$C:$C,1+($C610)),Order_Form!$B:$Q,8,FALSE)),"")</f>
        <v/>
      </c>
      <c r="L610" s="35" t="str">
        <f>IF(ISNUMBER(SMALL(Order_Form!$C:$C,1+($C610))),(VLOOKUP(SMALL(Order_Form!$C:$C,1+($C610)),Order_Form!$B:$Q,9,FALSE)),"")</f>
        <v/>
      </c>
      <c r="M610" s="35" t="str">
        <f>IF(ISNUMBER(SMALL(Order_Form!$C:$C,1+($C610))),(VLOOKUP(SMALL(Order_Form!$C:$C,1+($C610)),Order_Form!$B:$Q,10,FALSE)),"")</f>
        <v/>
      </c>
      <c r="N610" s="35" t="str">
        <f>IF(ISNUMBER(SMALL(Order_Form!$C:$C,1+($C610))),(VLOOKUP(SMALL(Order_Form!$C:$C,1+($C610)),Order_Form!$B:$Q,11,FALSE)),"")</f>
        <v/>
      </c>
      <c r="O610" s="35" t="str">
        <f>IF(ISNUMBER(SMALL(Order_Form!$C:$C,1+($C610))),(VLOOKUP(SMALL(Order_Form!$C:$C,1+($C610)),Order_Form!$B:$Q,12,FALSE)),"")</f>
        <v/>
      </c>
      <c r="P610" s="35" t="str">
        <f>IF(ISNUMBER(SMALL(Order_Form!$C:$C,1+($C610))),(VLOOKUP(SMALL(Order_Form!$C:$C,1+($C610)),Order_Form!$B:$Q,13,FALSE)),"")</f>
        <v/>
      </c>
      <c r="Q610" s="35" t="str">
        <f>IF(ISNUMBER(SMALL(Order_Form!$C:$C,1+($C610))),(VLOOKUP(SMALL(Order_Form!$C:$C,1+($C610)),Order_Form!$B:$Q,14,FALSE)),"")</f>
        <v/>
      </c>
      <c r="R610" s="35" t="str">
        <f>IF(ISNUMBER(SMALL(Order_Form!$C:$C,1+($C610))),(VLOOKUP(SMALL(Order_Form!$C:$C,1+($C610)),Order_Form!$B:$Q,15,FALSE)),"")</f>
        <v/>
      </c>
      <c r="U610" s="14">
        <f t="shared" si="27"/>
        <v>0</v>
      </c>
      <c r="V610" s="14">
        <f t="shared" si="28"/>
        <v>0</v>
      </c>
      <c r="W610" s="14">
        <f t="shared" si="29"/>
        <v>0</v>
      </c>
    </row>
    <row r="611" spans="3:23" ht="22.9" customHeight="1" x14ac:dyDescent="0.2">
      <c r="C611" s="14">
        <v>593</v>
      </c>
      <c r="D611" s="15" t="str">
        <f>IF(ISNUMBER(SMALL(Order_Form!$C:$C,1+($C611))),(VLOOKUP(SMALL(Order_Form!$C:$C,1+($C611)),Order_Form!$B:$Q,3,FALSE)),"")</f>
        <v/>
      </c>
      <c r="E611" s="35" t="str">
        <f>IF(ISNUMBER(SMALL(Order_Form!$C:$C,1+($C611))),(VLOOKUP(SMALL(Order_Form!$C:$C,1+($C611)),Order_Form!$B:$Q,4,FALSE)),"")</f>
        <v/>
      </c>
      <c r="F611" s="35" t="str">
        <f>IF(ISNUMBER(SMALL(Order_Form!$C:$C,1+($C611))),(VLOOKUP(SMALL(Order_Form!$C:$C,1+($C611)),Order_Form!$B:$Q,5,FALSE)),"")</f>
        <v/>
      </c>
      <c r="G611" s="35" t="str">
        <f>IF(ISNUMBER(SMALL(Order_Form!$C:$C,1+($C611))),(VLOOKUP(SMALL(Order_Form!$C:$C,1+($C611)),Order_Form!$B:$Q,6,FALSE)),"")</f>
        <v/>
      </c>
      <c r="H611" s="32" t="str">
        <f>IF(ISNUMBER(SMALL(Order_Form!$C:$C,1+($C611))),(VLOOKUP(SMALL(Order_Form!$C:$C,1+($C611)),Order_Form!$B:$Q,7,FALSE)),"")</f>
        <v/>
      </c>
      <c r="I611" s="15"/>
      <c r="J611" s="15"/>
      <c r="K611" s="35" t="str">
        <f>IF(ISNUMBER(SMALL(Order_Form!$C:$C,1+($C611))),(VLOOKUP(SMALL(Order_Form!$C:$C,1+($C611)),Order_Form!$B:$Q,8,FALSE)),"")</f>
        <v/>
      </c>
      <c r="L611" s="35" t="str">
        <f>IF(ISNUMBER(SMALL(Order_Form!$C:$C,1+($C611))),(VLOOKUP(SMALL(Order_Form!$C:$C,1+($C611)),Order_Form!$B:$Q,9,FALSE)),"")</f>
        <v/>
      </c>
      <c r="M611" s="35" t="str">
        <f>IF(ISNUMBER(SMALL(Order_Form!$C:$C,1+($C611))),(VLOOKUP(SMALL(Order_Form!$C:$C,1+($C611)),Order_Form!$B:$Q,10,FALSE)),"")</f>
        <v/>
      </c>
      <c r="N611" s="35" t="str">
        <f>IF(ISNUMBER(SMALL(Order_Form!$C:$C,1+($C611))),(VLOOKUP(SMALL(Order_Form!$C:$C,1+($C611)),Order_Form!$B:$Q,11,FALSE)),"")</f>
        <v/>
      </c>
      <c r="O611" s="35" t="str">
        <f>IF(ISNUMBER(SMALL(Order_Form!$C:$C,1+($C611))),(VLOOKUP(SMALL(Order_Form!$C:$C,1+($C611)),Order_Form!$B:$Q,12,FALSE)),"")</f>
        <v/>
      </c>
      <c r="P611" s="35" t="str">
        <f>IF(ISNUMBER(SMALL(Order_Form!$C:$C,1+($C611))),(VLOOKUP(SMALL(Order_Form!$C:$C,1+($C611)),Order_Form!$B:$Q,13,FALSE)),"")</f>
        <v/>
      </c>
      <c r="Q611" s="35" t="str">
        <f>IF(ISNUMBER(SMALL(Order_Form!$C:$C,1+($C611))),(VLOOKUP(SMALL(Order_Form!$C:$C,1+($C611)),Order_Form!$B:$Q,14,FALSE)),"")</f>
        <v/>
      </c>
      <c r="R611" s="35" t="str">
        <f>IF(ISNUMBER(SMALL(Order_Form!$C:$C,1+($C611))),(VLOOKUP(SMALL(Order_Form!$C:$C,1+($C611)),Order_Form!$B:$Q,15,FALSE)),"")</f>
        <v/>
      </c>
      <c r="U611" s="14">
        <f t="shared" si="27"/>
        <v>0</v>
      </c>
      <c r="V611" s="14">
        <f t="shared" si="28"/>
        <v>0</v>
      </c>
      <c r="W611" s="14">
        <f t="shared" si="29"/>
        <v>0</v>
      </c>
    </row>
    <row r="612" spans="3:23" ht="22.9" customHeight="1" x14ac:dyDescent="0.2">
      <c r="C612" s="14">
        <v>594</v>
      </c>
      <c r="D612" s="15" t="str">
        <f>IF(ISNUMBER(SMALL(Order_Form!$C:$C,1+($C612))),(VLOOKUP(SMALL(Order_Form!$C:$C,1+($C612)),Order_Form!$B:$Q,3,FALSE)),"")</f>
        <v/>
      </c>
      <c r="E612" s="35" t="str">
        <f>IF(ISNUMBER(SMALL(Order_Form!$C:$C,1+($C612))),(VLOOKUP(SMALL(Order_Form!$C:$C,1+($C612)),Order_Form!$B:$Q,4,FALSE)),"")</f>
        <v/>
      </c>
      <c r="F612" s="35" t="str">
        <f>IF(ISNUMBER(SMALL(Order_Form!$C:$C,1+($C612))),(VLOOKUP(SMALL(Order_Form!$C:$C,1+($C612)),Order_Form!$B:$Q,5,FALSE)),"")</f>
        <v/>
      </c>
      <c r="G612" s="35" t="str">
        <f>IF(ISNUMBER(SMALL(Order_Form!$C:$C,1+($C612))),(VLOOKUP(SMALL(Order_Form!$C:$C,1+($C612)),Order_Form!$B:$Q,6,FALSE)),"")</f>
        <v/>
      </c>
      <c r="H612" s="32" t="str">
        <f>IF(ISNUMBER(SMALL(Order_Form!$C:$C,1+($C612))),(VLOOKUP(SMALL(Order_Form!$C:$C,1+($C612)),Order_Form!$B:$Q,7,FALSE)),"")</f>
        <v/>
      </c>
      <c r="I612" s="15"/>
      <c r="J612" s="15"/>
      <c r="K612" s="35" t="str">
        <f>IF(ISNUMBER(SMALL(Order_Form!$C:$C,1+($C612))),(VLOOKUP(SMALL(Order_Form!$C:$C,1+($C612)),Order_Form!$B:$Q,8,FALSE)),"")</f>
        <v/>
      </c>
      <c r="L612" s="35" t="str">
        <f>IF(ISNUMBER(SMALL(Order_Form!$C:$C,1+($C612))),(VLOOKUP(SMALL(Order_Form!$C:$C,1+($C612)),Order_Form!$B:$Q,9,FALSE)),"")</f>
        <v/>
      </c>
      <c r="M612" s="35" t="str">
        <f>IF(ISNUMBER(SMALL(Order_Form!$C:$C,1+($C612))),(VLOOKUP(SMALL(Order_Form!$C:$C,1+($C612)),Order_Form!$B:$Q,10,FALSE)),"")</f>
        <v/>
      </c>
      <c r="N612" s="35" t="str">
        <f>IF(ISNUMBER(SMALL(Order_Form!$C:$C,1+($C612))),(VLOOKUP(SMALL(Order_Form!$C:$C,1+($C612)),Order_Form!$B:$Q,11,FALSE)),"")</f>
        <v/>
      </c>
      <c r="O612" s="35" t="str">
        <f>IF(ISNUMBER(SMALL(Order_Form!$C:$C,1+($C612))),(VLOOKUP(SMALL(Order_Form!$C:$C,1+($C612)),Order_Form!$B:$Q,12,FALSE)),"")</f>
        <v/>
      </c>
      <c r="P612" s="35" t="str">
        <f>IF(ISNUMBER(SMALL(Order_Form!$C:$C,1+($C612))),(VLOOKUP(SMALL(Order_Form!$C:$C,1+($C612)),Order_Form!$B:$Q,13,FALSE)),"")</f>
        <v/>
      </c>
      <c r="Q612" s="35" t="str">
        <f>IF(ISNUMBER(SMALL(Order_Form!$C:$C,1+($C612))),(VLOOKUP(SMALL(Order_Form!$C:$C,1+($C612)),Order_Form!$B:$Q,14,FALSE)),"")</f>
        <v/>
      </c>
      <c r="R612" s="35" t="str">
        <f>IF(ISNUMBER(SMALL(Order_Form!$C:$C,1+($C612))),(VLOOKUP(SMALL(Order_Form!$C:$C,1+($C612)),Order_Form!$B:$Q,15,FALSE)),"")</f>
        <v/>
      </c>
      <c r="U612" s="14">
        <f t="shared" si="27"/>
        <v>0</v>
      </c>
      <c r="V612" s="14">
        <f t="shared" si="28"/>
        <v>0</v>
      </c>
      <c r="W612" s="14">
        <f t="shared" si="29"/>
        <v>0</v>
      </c>
    </row>
    <row r="613" spans="3:23" ht="22.9" customHeight="1" x14ac:dyDescent="0.2">
      <c r="C613" s="14">
        <v>595</v>
      </c>
      <c r="D613" s="15" t="str">
        <f>IF(ISNUMBER(SMALL(Order_Form!$C:$C,1+($C613))),(VLOOKUP(SMALL(Order_Form!$C:$C,1+($C613)),Order_Form!$B:$Q,3,FALSE)),"")</f>
        <v/>
      </c>
      <c r="E613" s="35" t="str">
        <f>IF(ISNUMBER(SMALL(Order_Form!$C:$C,1+($C613))),(VLOOKUP(SMALL(Order_Form!$C:$C,1+($C613)),Order_Form!$B:$Q,4,FALSE)),"")</f>
        <v/>
      </c>
      <c r="F613" s="35" t="str">
        <f>IF(ISNUMBER(SMALL(Order_Form!$C:$C,1+($C613))),(VLOOKUP(SMALL(Order_Form!$C:$C,1+($C613)),Order_Form!$B:$Q,5,FALSE)),"")</f>
        <v/>
      </c>
      <c r="G613" s="35" t="str">
        <f>IF(ISNUMBER(SMALL(Order_Form!$C:$C,1+($C613))),(VLOOKUP(SMALL(Order_Form!$C:$C,1+($C613)),Order_Form!$B:$Q,6,FALSE)),"")</f>
        <v/>
      </c>
      <c r="H613" s="32" t="str">
        <f>IF(ISNUMBER(SMALL(Order_Form!$C:$C,1+($C613))),(VLOOKUP(SMALL(Order_Form!$C:$C,1+($C613)),Order_Form!$B:$Q,7,FALSE)),"")</f>
        <v/>
      </c>
      <c r="I613" s="15"/>
      <c r="J613" s="15"/>
      <c r="K613" s="35" t="str">
        <f>IF(ISNUMBER(SMALL(Order_Form!$C:$C,1+($C613))),(VLOOKUP(SMALL(Order_Form!$C:$C,1+($C613)),Order_Form!$B:$Q,8,FALSE)),"")</f>
        <v/>
      </c>
      <c r="L613" s="35" t="str">
        <f>IF(ISNUMBER(SMALL(Order_Form!$C:$C,1+($C613))),(VLOOKUP(SMALL(Order_Form!$C:$C,1+($C613)),Order_Form!$B:$Q,9,FALSE)),"")</f>
        <v/>
      </c>
      <c r="M613" s="35" t="str">
        <f>IF(ISNUMBER(SMALL(Order_Form!$C:$C,1+($C613))),(VLOOKUP(SMALL(Order_Form!$C:$C,1+($C613)),Order_Form!$B:$Q,10,FALSE)),"")</f>
        <v/>
      </c>
      <c r="N613" s="35" t="str">
        <f>IF(ISNUMBER(SMALL(Order_Form!$C:$C,1+($C613))),(VLOOKUP(SMALL(Order_Form!$C:$C,1+($C613)),Order_Form!$B:$Q,11,FALSE)),"")</f>
        <v/>
      </c>
      <c r="O613" s="35" t="str">
        <f>IF(ISNUMBER(SMALL(Order_Form!$C:$C,1+($C613))),(VLOOKUP(SMALL(Order_Form!$C:$C,1+($C613)),Order_Form!$B:$Q,12,FALSE)),"")</f>
        <v/>
      </c>
      <c r="P613" s="35" t="str">
        <f>IF(ISNUMBER(SMALL(Order_Form!$C:$C,1+($C613))),(VLOOKUP(SMALL(Order_Form!$C:$C,1+($C613)),Order_Form!$B:$Q,13,FALSE)),"")</f>
        <v/>
      </c>
      <c r="Q613" s="35" t="str">
        <f>IF(ISNUMBER(SMALL(Order_Form!$C:$C,1+($C613))),(VLOOKUP(SMALL(Order_Form!$C:$C,1+($C613)),Order_Form!$B:$Q,14,FALSE)),"")</f>
        <v/>
      </c>
      <c r="R613" s="35" t="str">
        <f>IF(ISNUMBER(SMALL(Order_Form!$C:$C,1+($C613))),(VLOOKUP(SMALL(Order_Form!$C:$C,1+($C613)),Order_Form!$B:$Q,15,FALSE)),"")</f>
        <v/>
      </c>
      <c r="U613" s="14">
        <f t="shared" si="27"/>
        <v>0</v>
      </c>
      <c r="V613" s="14">
        <f t="shared" si="28"/>
        <v>0</v>
      </c>
      <c r="W613" s="14">
        <f t="shared" si="29"/>
        <v>0</v>
      </c>
    </row>
    <row r="614" spans="3:23" ht="22.9" customHeight="1" x14ac:dyDescent="0.2">
      <c r="C614" s="14">
        <v>596</v>
      </c>
      <c r="D614" s="15" t="str">
        <f>IF(ISNUMBER(SMALL(Order_Form!$C:$C,1+($C614))),(VLOOKUP(SMALL(Order_Form!$C:$C,1+($C614)),Order_Form!$B:$Q,3,FALSE)),"")</f>
        <v/>
      </c>
      <c r="E614" s="35" t="str">
        <f>IF(ISNUMBER(SMALL(Order_Form!$C:$C,1+($C614))),(VLOOKUP(SMALL(Order_Form!$C:$C,1+($C614)),Order_Form!$B:$Q,4,FALSE)),"")</f>
        <v/>
      </c>
      <c r="F614" s="35" t="str">
        <f>IF(ISNUMBER(SMALL(Order_Form!$C:$C,1+($C614))),(VLOOKUP(SMALL(Order_Form!$C:$C,1+($C614)),Order_Form!$B:$Q,5,FALSE)),"")</f>
        <v/>
      </c>
      <c r="G614" s="35" t="str">
        <f>IF(ISNUMBER(SMALL(Order_Form!$C:$C,1+($C614))),(VLOOKUP(SMALL(Order_Form!$C:$C,1+($C614)),Order_Form!$B:$Q,6,FALSE)),"")</f>
        <v/>
      </c>
      <c r="H614" s="32" t="str">
        <f>IF(ISNUMBER(SMALL(Order_Form!$C:$C,1+($C614))),(VLOOKUP(SMALL(Order_Form!$C:$C,1+($C614)),Order_Form!$B:$Q,7,FALSE)),"")</f>
        <v/>
      </c>
      <c r="I614" s="15"/>
      <c r="J614" s="15"/>
      <c r="K614" s="35" t="str">
        <f>IF(ISNUMBER(SMALL(Order_Form!$C:$C,1+($C614))),(VLOOKUP(SMALL(Order_Form!$C:$C,1+($C614)),Order_Form!$B:$Q,8,FALSE)),"")</f>
        <v/>
      </c>
      <c r="L614" s="35" t="str">
        <f>IF(ISNUMBER(SMALL(Order_Form!$C:$C,1+($C614))),(VLOOKUP(SMALL(Order_Form!$C:$C,1+($C614)),Order_Form!$B:$Q,9,FALSE)),"")</f>
        <v/>
      </c>
      <c r="M614" s="35" t="str">
        <f>IF(ISNUMBER(SMALL(Order_Form!$C:$C,1+($C614))),(VLOOKUP(SMALL(Order_Form!$C:$C,1+($C614)),Order_Form!$B:$Q,10,FALSE)),"")</f>
        <v/>
      </c>
      <c r="N614" s="35" t="str">
        <f>IF(ISNUMBER(SMALL(Order_Form!$C:$C,1+($C614))),(VLOOKUP(SMALL(Order_Form!$C:$C,1+($C614)),Order_Form!$B:$Q,11,FALSE)),"")</f>
        <v/>
      </c>
      <c r="O614" s="35" t="str">
        <f>IF(ISNUMBER(SMALL(Order_Form!$C:$C,1+($C614))),(VLOOKUP(SMALL(Order_Form!$C:$C,1+($C614)),Order_Form!$B:$Q,12,FALSE)),"")</f>
        <v/>
      </c>
      <c r="P614" s="35" t="str">
        <f>IF(ISNUMBER(SMALL(Order_Form!$C:$C,1+($C614))),(VLOOKUP(SMALL(Order_Form!$C:$C,1+($C614)),Order_Form!$B:$Q,13,FALSE)),"")</f>
        <v/>
      </c>
      <c r="Q614" s="35" t="str">
        <f>IF(ISNUMBER(SMALL(Order_Form!$C:$C,1+($C614))),(VLOOKUP(SMALL(Order_Form!$C:$C,1+($C614)),Order_Form!$B:$Q,14,FALSE)),"")</f>
        <v/>
      </c>
      <c r="R614" s="35" t="str">
        <f>IF(ISNUMBER(SMALL(Order_Form!$C:$C,1+($C614))),(VLOOKUP(SMALL(Order_Form!$C:$C,1+($C614)),Order_Form!$B:$Q,15,FALSE)),"")</f>
        <v/>
      </c>
      <c r="U614" s="14">
        <f t="shared" si="27"/>
        <v>0</v>
      </c>
      <c r="V614" s="14">
        <f t="shared" si="28"/>
        <v>0</v>
      </c>
      <c r="W614" s="14">
        <f t="shared" si="29"/>
        <v>0</v>
      </c>
    </row>
    <row r="615" spans="3:23" ht="22.9" customHeight="1" x14ac:dyDescent="0.2">
      <c r="C615" s="14">
        <v>597</v>
      </c>
      <c r="D615" s="15" t="str">
        <f>IF(ISNUMBER(SMALL(Order_Form!$C:$C,1+($C615))),(VLOOKUP(SMALL(Order_Form!$C:$C,1+($C615)),Order_Form!$B:$Q,3,FALSE)),"")</f>
        <v/>
      </c>
      <c r="E615" s="35" t="str">
        <f>IF(ISNUMBER(SMALL(Order_Form!$C:$C,1+($C615))),(VLOOKUP(SMALL(Order_Form!$C:$C,1+($C615)),Order_Form!$B:$Q,4,FALSE)),"")</f>
        <v/>
      </c>
      <c r="F615" s="35" t="str">
        <f>IF(ISNUMBER(SMALL(Order_Form!$C:$C,1+($C615))),(VLOOKUP(SMALL(Order_Form!$C:$C,1+($C615)),Order_Form!$B:$Q,5,FALSE)),"")</f>
        <v/>
      </c>
      <c r="G615" s="35" t="str">
        <f>IF(ISNUMBER(SMALL(Order_Form!$C:$C,1+($C615))),(VLOOKUP(SMALL(Order_Form!$C:$C,1+($C615)),Order_Form!$B:$Q,6,FALSE)),"")</f>
        <v/>
      </c>
      <c r="H615" s="32" t="str">
        <f>IF(ISNUMBER(SMALL(Order_Form!$C:$C,1+($C615))),(VLOOKUP(SMALL(Order_Form!$C:$C,1+($C615)),Order_Form!$B:$Q,7,FALSE)),"")</f>
        <v/>
      </c>
      <c r="I615" s="15"/>
      <c r="J615" s="15"/>
      <c r="K615" s="35" t="str">
        <f>IF(ISNUMBER(SMALL(Order_Form!$C:$C,1+($C615))),(VLOOKUP(SMALL(Order_Form!$C:$C,1+($C615)),Order_Form!$B:$Q,8,FALSE)),"")</f>
        <v/>
      </c>
      <c r="L615" s="35" t="str">
        <f>IF(ISNUMBER(SMALL(Order_Form!$C:$C,1+($C615))),(VLOOKUP(SMALL(Order_Form!$C:$C,1+($C615)),Order_Form!$B:$Q,9,FALSE)),"")</f>
        <v/>
      </c>
      <c r="M615" s="35" t="str">
        <f>IF(ISNUMBER(SMALL(Order_Form!$C:$C,1+($C615))),(VLOOKUP(SMALL(Order_Form!$C:$C,1+($C615)),Order_Form!$B:$Q,10,FALSE)),"")</f>
        <v/>
      </c>
      <c r="N615" s="35" t="str">
        <f>IF(ISNUMBER(SMALL(Order_Form!$C:$C,1+($C615))),(VLOOKUP(SMALL(Order_Form!$C:$C,1+($C615)),Order_Form!$B:$Q,11,FALSE)),"")</f>
        <v/>
      </c>
      <c r="O615" s="35" t="str">
        <f>IF(ISNUMBER(SMALL(Order_Form!$C:$C,1+($C615))),(VLOOKUP(SMALL(Order_Form!$C:$C,1+($C615)),Order_Form!$B:$Q,12,FALSE)),"")</f>
        <v/>
      </c>
      <c r="P615" s="35" t="str">
        <f>IF(ISNUMBER(SMALL(Order_Form!$C:$C,1+($C615))),(VLOOKUP(SMALL(Order_Form!$C:$C,1+($C615)),Order_Form!$B:$Q,13,FALSE)),"")</f>
        <v/>
      </c>
      <c r="Q615" s="35" t="str">
        <f>IF(ISNUMBER(SMALL(Order_Form!$C:$C,1+($C615))),(VLOOKUP(SMALL(Order_Form!$C:$C,1+($C615)),Order_Form!$B:$Q,14,FALSE)),"")</f>
        <v/>
      </c>
      <c r="R615" s="35" t="str">
        <f>IF(ISNUMBER(SMALL(Order_Form!$C:$C,1+($C615))),(VLOOKUP(SMALL(Order_Form!$C:$C,1+($C615)),Order_Form!$B:$Q,15,FALSE)),"")</f>
        <v/>
      </c>
      <c r="U615" s="14">
        <f t="shared" si="27"/>
        <v>0</v>
      </c>
      <c r="V615" s="14">
        <f t="shared" si="28"/>
        <v>0</v>
      </c>
      <c r="W615" s="14">
        <f t="shared" si="29"/>
        <v>0</v>
      </c>
    </row>
    <row r="616" spans="3:23" ht="22.9" customHeight="1" x14ac:dyDescent="0.2">
      <c r="C616" s="14">
        <v>598</v>
      </c>
      <c r="D616" s="15" t="str">
        <f>IF(ISNUMBER(SMALL(Order_Form!$C:$C,1+($C616))),(VLOOKUP(SMALL(Order_Form!$C:$C,1+($C616)),Order_Form!$B:$Q,3,FALSE)),"")</f>
        <v/>
      </c>
      <c r="E616" s="35" t="str">
        <f>IF(ISNUMBER(SMALL(Order_Form!$C:$C,1+($C616))),(VLOOKUP(SMALL(Order_Form!$C:$C,1+($C616)),Order_Form!$B:$Q,4,FALSE)),"")</f>
        <v/>
      </c>
      <c r="F616" s="35" t="str">
        <f>IF(ISNUMBER(SMALL(Order_Form!$C:$C,1+($C616))),(VLOOKUP(SMALL(Order_Form!$C:$C,1+($C616)),Order_Form!$B:$Q,5,FALSE)),"")</f>
        <v/>
      </c>
      <c r="G616" s="35" t="str">
        <f>IF(ISNUMBER(SMALL(Order_Form!$C:$C,1+($C616))),(VLOOKUP(SMALL(Order_Form!$C:$C,1+($C616)),Order_Form!$B:$Q,6,FALSE)),"")</f>
        <v/>
      </c>
      <c r="H616" s="32" t="str">
        <f>IF(ISNUMBER(SMALL(Order_Form!$C:$C,1+($C616))),(VLOOKUP(SMALL(Order_Form!$C:$C,1+($C616)),Order_Form!$B:$Q,7,FALSE)),"")</f>
        <v/>
      </c>
      <c r="I616" s="15"/>
      <c r="J616" s="15"/>
      <c r="K616" s="35" t="str">
        <f>IF(ISNUMBER(SMALL(Order_Form!$C:$C,1+($C616))),(VLOOKUP(SMALL(Order_Form!$C:$C,1+($C616)),Order_Form!$B:$Q,8,FALSE)),"")</f>
        <v/>
      </c>
      <c r="L616" s="35" t="str">
        <f>IF(ISNUMBER(SMALL(Order_Form!$C:$C,1+($C616))),(VLOOKUP(SMALL(Order_Form!$C:$C,1+($C616)),Order_Form!$B:$Q,9,FALSE)),"")</f>
        <v/>
      </c>
      <c r="M616" s="35" t="str">
        <f>IF(ISNUMBER(SMALL(Order_Form!$C:$C,1+($C616))),(VLOOKUP(SMALL(Order_Form!$C:$C,1+($C616)),Order_Form!$B:$Q,10,FALSE)),"")</f>
        <v/>
      </c>
      <c r="N616" s="35" t="str">
        <f>IF(ISNUMBER(SMALL(Order_Form!$C:$C,1+($C616))),(VLOOKUP(SMALL(Order_Form!$C:$C,1+($C616)),Order_Form!$B:$Q,11,FALSE)),"")</f>
        <v/>
      </c>
      <c r="O616" s="35" t="str">
        <f>IF(ISNUMBER(SMALL(Order_Form!$C:$C,1+($C616))),(VLOOKUP(SMALL(Order_Form!$C:$C,1+($C616)),Order_Form!$B:$Q,12,FALSE)),"")</f>
        <v/>
      </c>
      <c r="P616" s="35" t="str">
        <f>IF(ISNUMBER(SMALL(Order_Form!$C:$C,1+($C616))),(VLOOKUP(SMALL(Order_Form!$C:$C,1+($C616)),Order_Form!$B:$Q,13,FALSE)),"")</f>
        <v/>
      </c>
      <c r="Q616" s="35" t="str">
        <f>IF(ISNUMBER(SMALL(Order_Form!$C:$C,1+($C616))),(VLOOKUP(SMALL(Order_Form!$C:$C,1+($C616)),Order_Form!$B:$Q,14,FALSE)),"")</f>
        <v/>
      </c>
      <c r="R616" s="35" t="str">
        <f>IF(ISNUMBER(SMALL(Order_Form!$C:$C,1+($C616))),(VLOOKUP(SMALL(Order_Form!$C:$C,1+($C616)),Order_Form!$B:$Q,15,FALSE)),"")</f>
        <v/>
      </c>
      <c r="U616" s="14">
        <f t="shared" si="27"/>
        <v>0</v>
      </c>
      <c r="V616" s="14">
        <f t="shared" si="28"/>
        <v>0</v>
      </c>
      <c r="W616" s="14">
        <f t="shared" si="29"/>
        <v>0</v>
      </c>
    </row>
    <row r="617" spans="3:23" ht="22.9" customHeight="1" x14ac:dyDescent="0.2">
      <c r="C617" s="14">
        <v>599</v>
      </c>
      <c r="D617" s="15" t="str">
        <f>IF(ISNUMBER(SMALL(Order_Form!$C:$C,1+($C617))),(VLOOKUP(SMALL(Order_Form!$C:$C,1+($C617)),Order_Form!$B:$Q,3,FALSE)),"")</f>
        <v/>
      </c>
      <c r="E617" s="35" t="str">
        <f>IF(ISNUMBER(SMALL(Order_Form!$C:$C,1+($C617))),(VLOOKUP(SMALL(Order_Form!$C:$C,1+($C617)),Order_Form!$B:$Q,4,FALSE)),"")</f>
        <v/>
      </c>
      <c r="F617" s="35" t="str">
        <f>IF(ISNUMBER(SMALL(Order_Form!$C:$C,1+($C617))),(VLOOKUP(SMALL(Order_Form!$C:$C,1+($C617)),Order_Form!$B:$Q,5,FALSE)),"")</f>
        <v/>
      </c>
      <c r="G617" s="35" t="str">
        <f>IF(ISNUMBER(SMALL(Order_Form!$C:$C,1+($C617))),(VLOOKUP(SMALL(Order_Form!$C:$C,1+($C617)),Order_Form!$B:$Q,6,FALSE)),"")</f>
        <v/>
      </c>
      <c r="H617" s="32" t="str">
        <f>IF(ISNUMBER(SMALL(Order_Form!$C:$C,1+($C617))),(VLOOKUP(SMALL(Order_Form!$C:$C,1+($C617)),Order_Form!$B:$Q,7,FALSE)),"")</f>
        <v/>
      </c>
      <c r="I617" s="15"/>
      <c r="J617" s="15"/>
      <c r="K617" s="35" t="str">
        <f>IF(ISNUMBER(SMALL(Order_Form!$C:$C,1+($C617))),(VLOOKUP(SMALL(Order_Form!$C:$C,1+($C617)),Order_Form!$B:$Q,8,FALSE)),"")</f>
        <v/>
      </c>
      <c r="L617" s="35" t="str">
        <f>IF(ISNUMBER(SMALL(Order_Form!$C:$C,1+($C617))),(VLOOKUP(SMALL(Order_Form!$C:$C,1+($C617)),Order_Form!$B:$Q,9,FALSE)),"")</f>
        <v/>
      </c>
      <c r="M617" s="35" t="str">
        <f>IF(ISNUMBER(SMALL(Order_Form!$C:$C,1+($C617))),(VLOOKUP(SMALL(Order_Form!$C:$C,1+($C617)),Order_Form!$B:$Q,10,FALSE)),"")</f>
        <v/>
      </c>
      <c r="N617" s="35" t="str">
        <f>IF(ISNUMBER(SMALL(Order_Form!$C:$C,1+($C617))),(VLOOKUP(SMALL(Order_Form!$C:$C,1+($C617)),Order_Form!$B:$Q,11,FALSE)),"")</f>
        <v/>
      </c>
      <c r="O617" s="35" t="str">
        <f>IF(ISNUMBER(SMALL(Order_Form!$C:$C,1+($C617))),(VLOOKUP(SMALL(Order_Form!$C:$C,1+($C617)),Order_Form!$B:$Q,12,FALSE)),"")</f>
        <v/>
      </c>
      <c r="P617" s="35" t="str">
        <f>IF(ISNUMBER(SMALL(Order_Form!$C:$C,1+($C617))),(VLOOKUP(SMALL(Order_Form!$C:$C,1+($C617)),Order_Form!$B:$Q,13,FALSE)),"")</f>
        <v/>
      </c>
      <c r="Q617" s="35" t="str">
        <f>IF(ISNUMBER(SMALL(Order_Form!$C:$C,1+($C617))),(VLOOKUP(SMALL(Order_Form!$C:$C,1+($C617)),Order_Form!$B:$Q,14,FALSE)),"")</f>
        <v/>
      </c>
      <c r="R617" s="35" t="str">
        <f>IF(ISNUMBER(SMALL(Order_Form!$C:$C,1+($C617))),(VLOOKUP(SMALL(Order_Form!$C:$C,1+($C617)),Order_Form!$B:$Q,15,FALSE)),"")</f>
        <v/>
      </c>
      <c r="U617" s="14">
        <f t="shared" si="27"/>
        <v>0</v>
      </c>
      <c r="V617" s="14">
        <f t="shared" si="28"/>
        <v>0</v>
      </c>
      <c r="W617" s="14">
        <f t="shared" si="29"/>
        <v>0</v>
      </c>
    </row>
    <row r="618" spans="3:23" ht="22.9" customHeight="1" x14ac:dyDescent="0.2">
      <c r="C618" s="14">
        <v>600</v>
      </c>
      <c r="D618" s="15" t="str">
        <f>IF(ISNUMBER(SMALL(Order_Form!$C:$C,1+($C618))),(VLOOKUP(SMALL(Order_Form!$C:$C,1+($C618)),Order_Form!$B:$Q,3,FALSE)),"")</f>
        <v/>
      </c>
      <c r="E618" s="35" t="str">
        <f>IF(ISNUMBER(SMALL(Order_Form!$C:$C,1+($C618))),(VLOOKUP(SMALL(Order_Form!$C:$C,1+($C618)),Order_Form!$B:$Q,4,FALSE)),"")</f>
        <v/>
      </c>
      <c r="F618" s="35" t="str">
        <f>IF(ISNUMBER(SMALL(Order_Form!$C:$C,1+($C618))),(VLOOKUP(SMALL(Order_Form!$C:$C,1+($C618)),Order_Form!$B:$Q,5,FALSE)),"")</f>
        <v/>
      </c>
      <c r="G618" s="35" t="str">
        <f>IF(ISNUMBER(SMALL(Order_Form!$C:$C,1+($C618))),(VLOOKUP(SMALL(Order_Form!$C:$C,1+($C618)),Order_Form!$B:$Q,6,FALSE)),"")</f>
        <v/>
      </c>
      <c r="H618" s="32" t="str">
        <f>IF(ISNUMBER(SMALL(Order_Form!$C:$C,1+($C618))),(VLOOKUP(SMALL(Order_Form!$C:$C,1+($C618)),Order_Form!$B:$Q,7,FALSE)),"")</f>
        <v/>
      </c>
      <c r="I618" s="15"/>
      <c r="J618" s="15"/>
      <c r="K618" s="35" t="str">
        <f>IF(ISNUMBER(SMALL(Order_Form!$C:$C,1+($C618))),(VLOOKUP(SMALL(Order_Form!$C:$C,1+($C618)),Order_Form!$B:$Q,8,FALSE)),"")</f>
        <v/>
      </c>
      <c r="L618" s="35" t="str">
        <f>IF(ISNUMBER(SMALL(Order_Form!$C:$C,1+($C618))),(VLOOKUP(SMALL(Order_Form!$C:$C,1+($C618)),Order_Form!$B:$Q,9,FALSE)),"")</f>
        <v/>
      </c>
      <c r="M618" s="35" t="str">
        <f>IF(ISNUMBER(SMALL(Order_Form!$C:$C,1+($C618))),(VLOOKUP(SMALL(Order_Form!$C:$C,1+($C618)),Order_Form!$B:$Q,10,FALSE)),"")</f>
        <v/>
      </c>
      <c r="N618" s="35" t="str">
        <f>IF(ISNUMBER(SMALL(Order_Form!$C:$C,1+($C618))),(VLOOKUP(SMALL(Order_Form!$C:$C,1+($C618)),Order_Form!$B:$Q,11,FALSE)),"")</f>
        <v/>
      </c>
      <c r="O618" s="35" t="str">
        <f>IF(ISNUMBER(SMALL(Order_Form!$C:$C,1+($C618))),(VLOOKUP(SMALL(Order_Form!$C:$C,1+($C618)),Order_Form!$B:$Q,12,FALSE)),"")</f>
        <v/>
      </c>
      <c r="P618" s="35" t="str">
        <f>IF(ISNUMBER(SMALL(Order_Form!$C:$C,1+($C618))),(VLOOKUP(SMALL(Order_Form!$C:$C,1+($C618)),Order_Form!$B:$Q,13,FALSE)),"")</f>
        <v/>
      </c>
      <c r="Q618" s="35" t="str">
        <f>IF(ISNUMBER(SMALL(Order_Form!$C:$C,1+($C618))),(VLOOKUP(SMALL(Order_Form!$C:$C,1+($C618)),Order_Form!$B:$Q,14,FALSE)),"")</f>
        <v/>
      </c>
      <c r="R618" s="35" t="str">
        <f>IF(ISNUMBER(SMALL(Order_Form!$C:$C,1+($C618))),(VLOOKUP(SMALL(Order_Form!$C:$C,1+($C618)),Order_Form!$B:$Q,15,FALSE)),"")</f>
        <v/>
      </c>
      <c r="U618" s="14">
        <f t="shared" si="27"/>
        <v>0</v>
      </c>
      <c r="V618" s="14">
        <f t="shared" si="28"/>
        <v>0</v>
      </c>
      <c r="W618" s="14">
        <f t="shared" si="29"/>
        <v>0</v>
      </c>
    </row>
    <row r="619" spans="3:23" ht="22.9" customHeight="1" x14ac:dyDescent="0.2">
      <c r="C619" s="14">
        <v>601</v>
      </c>
      <c r="D619" s="15" t="str">
        <f>IF(ISNUMBER(SMALL(Order_Form!$C:$C,1+($C619))),(VLOOKUP(SMALL(Order_Form!$C:$C,1+($C619)),Order_Form!$B:$Q,3,FALSE)),"")</f>
        <v/>
      </c>
      <c r="E619" s="35" t="str">
        <f>IF(ISNUMBER(SMALL(Order_Form!$C:$C,1+($C619))),(VLOOKUP(SMALL(Order_Form!$C:$C,1+($C619)),Order_Form!$B:$Q,4,FALSE)),"")</f>
        <v/>
      </c>
      <c r="F619" s="35" t="str">
        <f>IF(ISNUMBER(SMALL(Order_Form!$C:$C,1+($C619))),(VLOOKUP(SMALL(Order_Form!$C:$C,1+($C619)),Order_Form!$B:$Q,5,FALSE)),"")</f>
        <v/>
      </c>
      <c r="G619" s="35" t="str">
        <f>IF(ISNUMBER(SMALL(Order_Form!$C:$C,1+($C619))),(VLOOKUP(SMALL(Order_Form!$C:$C,1+($C619)),Order_Form!$B:$Q,6,FALSE)),"")</f>
        <v/>
      </c>
      <c r="H619" s="32" t="str">
        <f>IF(ISNUMBER(SMALL(Order_Form!$C:$C,1+($C619))),(VLOOKUP(SMALL(Order_Form!$C:$C,1+($C619)),Order_Form!$B:$Q,7,FALSE)),"")</f>
        <v/>
      </c>
      <c r="I619" s="15"/>
      <c r="J619" s="15"/>
      <c r="K619" s="35" t="str">
        <f>IF(ISNUMBER(SMALL(Order_Form!$C:$C,1+($C619))),(VLOOKUP(SMALL(Order_Form!$C:$C,1+($C619)),Order_Form!$B:$Q,8,FALSE)),"")</f>
        <v/>
      </c>
      <c r="L619" s="35" t="str">
        <f>IF(ISNUMBER(SMALL(Order_Form!$C:$C,1+($C619))),(VLOOKUP(SMALL(Order_Form!$C:$C,1+($C619)),Order_Form!$B:$Q,9,FALSE)),"")</f>
        <v/>
      </c>
      <c r="M619" s="35" t="str">
        <f>IF(ISNUMBER(SMALL(Order_Form!$C:$C,1+($C619))),(VLOOKUP(SMALL(Order_Form!$C:$C,1+($C619)),Order_Form!$B:$Q,10,FALSE)),"")</f>
        <v/>
      </c>
      <c r="N619" s="35" t="str">
        <f>IF(ISNUMBER(SMALL(Order_Form!$C:$C,1+($C619))),(VLOOKUP(SMALL(Order_Form!$C:$C,1+($C619)),Order_Form!$B:$Q,11,FALSE)),"")</f>
        <v/>
      </c>
      <c r="O619" s="35" t="str">
        <f>IF(ISNUMBER(SMALL(Order_Form!$C:$C,1+($C619))),(VLOOKUP(SMALL(Order_Form!$C:$C,1+($C619)),Order_Form!$B:$Q,12,FALSE)),"")</f>
        <v/>
      </c>
      <c r="P619" s="35" t="str">
        <f>IF(ISNUMBER(SMALL(Order_Form!$C:$C,1+($C619))),(VLOOKUP(SMALL(Order_Form!$C:$C,1+($C619)),Order_Form!$B:$Q,13,FALSE)),"")</f>
        <v/>
      </c>
      <c r="Q619" s="35" t="str">
        <f>IF(ISNUMBER(SMALL(Order_Form!$C:$C,1+($C619))),(VLOOKUP(SMALL(Order_Form!$C:$C,1+($C619)),Order_Form!$B:$Q,14,FALSE)),"")</f>
        <v/>
      </c>
      <c r="R619" s="35" t="str">
        <f>IF(ISNUMBER(SMALL(Order_Form!$C:$C,1+($C619))),(VLOOKUP(SMALL(Order_Form!$C:$C,1+($C619)),Order_Form!$B:$Q,15,FALSE)),"")</f>
        <v/>
      </c>
      <c r="U619" s="14">
        <f t="shared" si="27"/>
        <v>0</v>
      </c>
      <c r="V619" s="14">
        <f t="shared" si="28"/>
        <v>0</v>
      </c>
      <c r="W619" s="14">
        <f t="shared" si="29"/>
        <v>0</v>
      </c>
    </row>
    <row r="620" spans="3:23" ht="22.9" customHeight="1" x14ac:dyDescent="0.2">
      <c r="C620" s="14">
        <v>602</v>
      </c>
      <c r="D620" s="15" t="str">
        <f>IF(ISNUMBER(SMALL(Order_Form!$C:$C,1+($C620))),(VLOOKUP(SMALL(Order_Form!$C:$C,1+($C620)),Order_Form!$B:$Q,3,FALSE)),"")</f>
        <v/>
      </c>
      <c r="E620" s="35" t="str">
        <f>IF(ISNUMBER(SMALL(Order_Form!$C:$C,1+($C620))),(VLOOKUP(SMALL(Order_Form!$C:$C,1+($C620)),Order_Form!$B:$Q,4,FALSE)),"")</f>
        <v/>
      </c>
      <c r="F620" s="35" t="str">
        <f>IF(ISNUMBER(SMALL(Order_Form!$C:$C,1+($C620))),(VLOOKUP(SMALL(Order_Form!$C:$C,1+($C620)),Order_Form!$B:$Q,5,FALSE)),"")</f>
        <v/>
      </c>
      <c r="G620" s="35" t="str">
        <f>IF(ISNUMBER(SMALL(Order_Form!$C:$C,1+($C620))),(VLOOKUP(SMALL(Order_Form!$C:$C,1+($C620)),Order_Form!$B:$Q,6,FALSE)),"")</f>
        <v/>
      </c>
      <c r="H620" s="32" t="str">
        <f>IF(ISNUMBER(SMALL(Order_Form!$C:$C,1+($C620))),(VLOOKUP(SMALL(Order_Form!$C:$C,1+($C620)),Order_Form!$B:$Q,7,FALSE)),"")</f>
        <v/>
      </c>
      <c r="I620" s="15"/>
      <c r="J620" s="15"/>
      <c r="K620" s="35" t="str">
        <f>IF(ISNUMBER(SMALL(Order_Form!$C:$C,1+($C620))),(VLOOKUP(SMALL(Order_Form!$C:$C,1+($C620)),Order_Form!$B:$Q,8,FALSE)),"")</f>
        <v/>
      </c>
      <c r="L620" s="35" t="str">
        <f>IF(ISNUMBER(SMALL(Order_Form!$C:$C,1+($C620))),(VLOOKUP(SMALL(Order_Form!$C:$C,1+($C620)),Order_Form!$B:$Q,9,FALSE)),"")</f>
        <v/>
      </c>
      <c r="M620" s="35" t="str">
        <f>IF(ISNUMBER(SMALL(Order_Form!$C:$C,1+($C620))),(VLOOKUP(SMALL(Order_Form!$C:$C,1+($C620)),Order_Form!$B:$Q,10,FALSE)),"")</f>
        <v/>
      </c>
      <c r="N620" s="35" t="str">
        <f>IF(ISNUMBER(SMALL(Order_Form!$C:$C,1+($C620))),(VLOOKUP(SMALL(Order_Form!$C:$C,1+($C620)),Order_Form!$B:$Q,11,FALSE)),"")</f>
        <v/>
      </c>
      <c r="O620" s="35" t="str">
        <f>IF(ISNUMBER(SMALL(Order_Form!$C:$C,1+($C620))),(VLOOKUP(SMALL(Order_Form!$C:$C,1+($C620)),Order_Form!$B:$Q,12,FALSE)),"")</f>
        <v/>
      </c>
      <c r="P620" s="35" t="str">
        <f>IF(ISNUMBER(SMALL(Order_Form!$C:$C,1+($C620))),(VLOOKUP(SMALL(Order_Form!$C:$C,1+($C620)),Order_Form!$B:$Q,13,FALSE)),"")</f>
        <v/>
      </c>
      <c r="Q620" s="35" t="str">
        <f>IF(ISNUMBER(SMALL(Order_Form!$C:$C,1+($C620))),(VLOOKUP(SMALL(Order_Form!$C:$C,1+($C620)),Order_Form!$B:$Q,14,FALSE)),"")</f>
        <v/>
      </c>
      <c r="R620" s="35" t="str">
        <f>IF(ISNUMBER(SMALL(Order_Form!$C:$C,1+($C620))),(VLOOKUP(SMALL(Order_Form!$C:$C,1+($C620)),Order_Form!$B:$Q,15,FALSE)),"")</f>
        <v/>
      </c>
      <c r="U620" s="14">
        <f t="shared" si="27"/>
        <v>0</v>
      </c>
      <c r="V620" s="14">
        <f t="shared" si="28"/>
        <v>0</v>
      </c>
      <c r="W620" s="14">
        <f t="shared" si="29"/>
        <v>0</v>
      </c>
    </row>
    <row r="621" spans="3:23" ht="22.9" customHeight="1" x14ac:dyDescent="0.2">
      <c r="C621" s="14">
        <v>603</v>
      </c>
      <c r="D621" s="15" t="str">
        <f>IF(ISNUMBER(SMALL(Order_Form!$C:$C,1+($C621))),(VLOOKUP(SMALL(Order_Form!$C:$C,1+($C621)),Order_Form!$B:$Q,3,FALSE)),"")</f>
        <v/>
      </c>
      <c r="E621" s="35" t="str">
        <f>IF(ISNUMBER(SMALL(Order_Form!$C:$C,1+($C621))),(VLOOKUP(SMALL(Order_Form!$C:$C,1+($C621)),Order_Form!$B:$Q,4,FALSE)),"")</f>
        <v/>
      </c>
      <c r="F621" s="35" t="str">
        <f>IF(ISNUMBER(SMALL(Order_Form!$C:$C,1+($C621))),(VLOOKUP(SMALL(Order_Form!$C:$C,1+($C621)),Order_Form!$B:$Q,5,FALSE)),"")</f>
        <v/>
      </c>
      <c r="G621" s="35" t="str">
        <f>IF(ISNUMBER(SMALL(Order_Form!$C:$C,1+($C621))),(VLOOKUP(SMALL(Order_Form!$C:$C,1+($C621)),Order_Form!$B:$Q,6,FALSE)),"")</f>
        <v/>
      </c>
      <c r="H621" s="32" t="str">
        <f>IF(ISNUMBER(SMALL(Order_Form!$C:$C,1+($C621))),(VLOOKUP(SMALL(Order_Form!$C:$C,1+($C621)),Order_Form!$B:$Q,7,FALSE)),"")</f>
        <v/>
      </c>
      <c r="I621" s="15"/>
      <c r="J621" s="15"/>
      <c r="K621" s="35" t="str">
        <f>IF(ISNUMBER(SMALL(Order_Form!$C:$C,1+($C621))),(VLOOKUP(SMALL(Order_Form!$C:$C,1+($C621)),Order_Form!$B:$Q,8,FALSE)),"")</f>
        <v/>
      </c>
      <c r="L621" s="35" t="str">
        <f>IF(ISNUMBER(SMALL(Order_Form!$C:$C,1+($C621))),(VLOOKUP(SMALL(Order_Form!$C:$C,1+($C621)),Order_Form!$B:$Q,9,FALSE)),"")</f>
        <v/>
      </c>
      <c r="M621" s="35" t="str">
        <f>IF(ISNUMBER(SMALL(Order_Form!$C:$C,1+($C621))),(VLOOKUP(SMALL(Order_Form!$C:$C,1+($C621)),Order_Form!$B:$Q,10,FALSE)),"")</f>
        <v/>
      </c>
      <c r="N621" s="35" t="str">
        <f>IF(ISNUMBER(SMALL(Order_Form!$C:$C,1+($C621))),(VLOOKUP(SMALL(Order_Form!$C:$C,1+($C621)),Order_Form!$B:$Q,11,FALSE)),"")</f>
        <v/>
      </c>
      <c r="O621" s="35" t="str">
        <f>IF(ISNUMBER(SMALL(Order_Form!$C:$C,1+($C621))),(VLOOKUP(SMALL(Order_Form!$C:$C,1+($C621)),Order_Form!$B:$Q,12,FALSE)),"")</f>
        <v/>
      </c>
      <c r="P621" s="35" t="str">
        <f>IF(ISNUMBER(SMALL(Order_Form!$C:$C,1+($C621))),(VLOOKUP(SMALL(Order_Form!$C:$C,1+($C621)),Order_Form!$B:$Q,13,FALSE)),"")</f>
        <v/>
      </c>
      <c r="Q621" s="35" t="str">
        <f>IF(ISNUMBER(SMALL(Order_Form!$C:$C,1+($C621))),(VLOOKUP(SMALL(Order_Form!$C:$C,1+($C621)),Order_Form!$B:$Q,14,FALSE)),"")</f>
        <v/>
      </c>
      <c r="R621" s="35" t="str">
        <f>IF(ISNUMBER(SMALL(Order_Form!$C:$C,1+($C621))),(VLOOKUP(SMALL(Order_Form!$C:$C,1+($C621)),Order_Form!$B:$Q,15,FALSE)),"")</f>
        <v/>
      </c>
      <c r="U621" s="14">
        <f t="shared" si="27"/>
        <v>0</v>
      </c>
      <c r="V621" s="14">
        <f t="shared" si="28"/>
        <v>0</v>
      </c>
      <c r="W621" s="14">
        <f t="shared" si="29"/>
        <v>0</v>
      </c>
    </row>
    <row r="622" spans="3:23" ht="22.9" customHeight="1" x14ac:dyDescent="0.2">
      <c r="C622" s="14">
        <v>604</v>
      </c>
      <c r="D622" s="15" t="str">
        <f>IF(ISNUMBER(SMALL(Order_Form!$C:$C,1+($C622))),(VLOOKUP(SMALL(Order_Form!$C:$C,1+($C622)),Order_Form!$B:$Q,3,FALSE)),"")</f>
        <v/>
      </c>
      <c r="E622" s="35" t="str">
        <f>IF(ISNUMBER(SMALL(Order_Form!$C:$C,1+($C622))),(VLOOKUP(SMALL(Order_Form!$C:$C,1+($C622)),Order_Form!$B:$Q,4,FALSE)),"")</f>
        <v/>
      </c>
      <c r="F622" s="35" t="str">
        <f>IF(ISNUMBER(SMALL(Order_Form!$C:$C,1+($C622))),(VLOOKUP(SMALL(Order_Form!$C:$C,1+($C622)),Order_Form!$B:$Q,5,FALSE)),"")</f>
        <v/>
      </c>
      <c r="G622" s="35" t="str">
        <f>IF(ISNUMBER(SMALL(Order_Form!$C:$C,1+($C622))),(VLOOKUP(SMALL(Order_Form!$C:$C,1+($C622)),Order_Form!$B:$Q,6,FALSE)),"")</f>
        <v/>
      </c>
      <c r="H622" s="32" t="str">
        <f>IF(ISNUMBER(SMALL(Order_Form!$C:$C,1+($C622))),(VLOOKUP(SMALL(Order_Form!$C:$C,1+($C622)),Order_Form!$B:$Q,7,FALSE)),"")</f>
        <v/>
      </c>
      <c r="I622" s="15"/>
      <c r="J622" s="15"/>
      <c r="K622" s="35" t="str">
        <f>IF(ISNUMBER(SMALL(Order_Form!$C:$C,1+($C622))),(VLOOKUP(SMALL(Order_Form!$C:$C,1+($C622)),Order_Form!$B:$Q,8,FALSE)),"")</f>
        <v/>
      </c>
      <c r="L622" s="35" t="str">
        <f>IF(ISNUMBER(SMALL(Order_Form!$C:$C,1+($C622))),(VLOOKUP(SMALL(Order_Form!$C:$C,1+($C622)),Order_Form!$B:$Q,9,FALSE)),"")</f>
        <v/>
      </c>
      <c r="M622" s="35" t="str">
        <f>IF(ISNUMBER(SMALL(Order_Form!$C:$C,1+($C622))),(VLOOKUP(SMALL(Order_Form!$C:$C,1+($C622)),Order_Form!$B:$Q,10,FALSE)),"")</f>
        <v/>
      </c>
      <c r="N622" s="35" t="str">
        <f>IF(ISNUMBER(SMALL(Order_Form!$C:$C,1+($C622))),(VLOOKUP(SMALL(Order_Form!$C:$C,1+($C622)),Order_Form!$B:$Q,11,FALSE)),"")</f>
        <v/>
      </c>
      <c r="O622" s="35" t="str">
        <f>IF(ISNUMBER(SMALL(Order_Form!$C:$C,1+($C622))),(VLOOKUP(SMALL(Order_Form!$C:$C,1+($C622)),Order_Form!$B:$Q,12,FALSE)),"")</f>
        <v/>
      </c>
      <c r="P622" s="35" t="str">
        <f>IF(ISNUMBER(SMALL(Order_Form!$C:$C,1+($C622))),(VLOOKUP(SMALL(Order_Form!$C:$C,1+($C622)),Order_Form!$B:$Q,13,FALSE)),"")</f>
        <v/>
      </c>
      <c r="Q622" s="35" t="str">
        <f>IF(ISNUMBER(SMALL(Order_Form!$C:$C,1+($C622))),(VLOOKUP(SMALL(Order_Form!$C:$C,1+($C622)),Order_Form!$B:$Q,14,FALSE)),"")</f>
        <v/>
      </c>
      <c r="R622" s="35" t="str">
        <f>IF(ISNUMBER(SMALL(Order_Form!$C:$C,1+($C622))),(VLOOKUP(SMALL(Order_Form!$C:$C,1+($C622)),Order_Form!$B:$Q,15,FALSE)),"")</f>
        <v/>
      </c>
      <c r="U622" s="14">
        <f t="shared" si="27"/>
        <v>0</v>
      </c>
      <c r="V622" s="14">
        <f t="shared" si="28"/>
        <v>0</v>
      </c>
      <c r="W622" s="14">
        <f t="shared" si="29"/>
        <v>0</v>
      </c>
    </row>
    <row r="623" spans="3:23" ht="22.9" customHeight="1" x14ac:dyDescent="0.2">
      <c r="C623" s="14">
        <v>605</v>
      </c>
      <c r="D623" s="15" t="str">
        <f>IF(ISNUMBER(SMALL(Order_Form!$C:$C,1+($C623))),(VLOOKUP(SMALL(Order_Form!$C:$C,1+($C623)),Order_Form!$B:$Q,3,FALSE)),"")</f>
        <v/>
      </c>
      <c r="E623" s="35" t="str">
        <f>IF(ISNUMBER(SMALL(Order_Form!$C:$C,1+($C623))),(VLOOKUP(SMALL(Order_Form!$C:$C,1+($C623)),Order_Form!$B:$Q,4,FALSE)),"")</f>
        <v/>
      </c>
      <c r="F623" s="35" t="str">
        <f>IF(ISNUMBER(SMALL(Order_Form!$C:$C,1+($C623))),(VLOOKUP(SMALL(Order_Form!$C:$C,1+($C623)),Order_Form!$B:$Q,5,FALSE)),"")</f>
        <v/>
      </c>
      <c r="G623" s="35" t="str">
        <f>IF(ISNUMBER(SMALL(Order_Form!$C:$C,1+($C623))),(VLOOKUP(SMALL(Order_Form!$C:$C,1+($C623)),Order_Form!$B:$Q,6,FALSE)),"")</f>
        <v/>
      </c>
      <c r="H623" s="32" t="str">
        <f>IF(ISNUMBER(SMALL(Order_Form!$C:$C,1+($C623))),(VLOOKUP(SMALL(Order_Form!$C:$C,1+($C623)),Order_Form!$B:$Q,7,FALSE)),"")</f>
        <v/>
      </c>
      <c r="I623" s="15"/>
      <c r="J623" s="15"/>
      <c r="K623" s="35" t="str">
        <f>IF(ISNUMBER(SMALL(Order_Form!$C:$C,1+($C623))),(VLOOKUP(SMALL(Order_Form!$C:$C,1+($C623)),Order_Form!$B:$Q,8,FALSE)),"")</f>
        <v/>
      </c>
      <c r="L623" s="35" t="str">
        <f>IF(ISNUMBER(SMALL(Order_Form!$C:$C,1+($C623))),(VLOOKUP(SMALL(Order_Form!$C:$C,1+($C623)),Order_Form!$B:$Q,9,FALSE)),"")</f>
        <v/>
      </c>
      <c r="M623" s="35" t="str">
        <f>IF(ISNUMBER(SMALL(Order_Form!$C:$C,1+($C623))),(VLOOKUP(SMALL(Order_Form!$C:$C,1+($C623)),Order_Form!$B:$Q,10,FALSE)),"")</f>
        <v/>
      </c>
      <c r="N623" s="35" t="str">
        <f>IF(ISNUMBER(SMALL(Order_Form!$C:$C,1+($C623))),(VLOOKUP(SMALL(Order_Form!$C:$C,1+($C623)),Order_Form!$B:$Q,11,FALSE)),"")</f>
        <v/>
      </c>
      <c r="O623" s="35" t="str">
        <f>IF(ISNUMBER(SMALL(Order_Form!$C:$C,1+($C623))),(VLOOKUP(SMALL(Order_Form!$C:$C,1+($C623)),Order_Form!$B:$Q,12,FALSE)),"")</f>
        <v/>
      </c>
      <c r="P623" s="35" t="str">
        <f>IF(ISNUMBER(SMALL(Order_Form!$C:$C,1+($C623))),(VLOOKUP(SMALL(Order_Form!$C:$C,1+($C623)),Order_Form!$B:$Q,13,FALSE)),"")</f>
        <v/>
      </c>
      <c r="Q623" s="35" t="str">
        <f>IF(ISNUMBER(SMALL(Order_Form!$C:$C,1+($C623))),(VLOOKUP(SMALL(Order_Form!$C:$C,1+($C623)),Order_Form!$B:$Q,14,FALSE)),"")</f>
        <v/>
      </c>
      <c r="R623" s="35" t="str">
        <f>IF(ISNUMBER(SMALL(Order_Form!$C:$C,1+($C623))),(VLOOKUP(SMALL(Order_Form!$C:$C,1+($C623)),Order_Form!$B:$Q,15,FALSE)),"")</f>
        <v/>
      </c>
      <c r="U623" s="14">
        <f t="shared" si="27"/>
        <v>0</v>
      </c>
      <c r="V623" s="14">
        <f t="shared" si="28"/>
        <v>0</v>
      </c>
      <c r="W623" s="14">
        <f t="shared" si="29"/>
        <v>0</v>
      </c>
    </row>
    <row r="624" spans="3:23" ht="22.9" customHeight="1" x14ac:dyDescent="0.2">
      <c r="C624" s="14">
        <v>606</v>
      </c>
      <c r="D624" s="15" t="str">
        <f>IF(ISNUMBER(SMALL(Order_Form!$C:$C,1+($C624))),(VLOOKUP(SMALL(Order_Form!$C:$C,1+($C624)),Order_Form!$B:$Q,3,FALSE)),"")</f>
        <v/>
      </c>
      <c r="E624" s="35" t="str">
        <f>IF(ISNUMBER(SMALL(Order_Form!$C:$C,1+($C624))),(VLOOKUP(SMALL(Order_Form!$C:$C,1+($C624)),Order_Form!$B:$Q,4,FALSE)),"")</f>
        <v/>
      </c>
      <c r="F624" s="35" t="str">
        <f>IF(ISNUMBER(SMALL(Order_Form!$C:$C,1+($C624))),(VLOOKUP(SMALL(Order_Form!$C:$C,1+($C624)),Order_Form!$B:$Q,5,FALSE)),"")</f>
        <v/>
      </c>
      <c r="G624" s="35" t="str">
        <f>IF(ISNUMBER(SMALL(Order_Form!$C:$C,1+($C624))),(VLOOKUP(SMALL(Order_Form!$C:$C,1+($C624)),Order_Form!$B:$Q,6,FALSE)),"")</f>
        <v/>
      </c>
      <c r="H624" s="32" t="str">
        <f>IF(ISNUMBER(SMALL(Order_Form!$C:$C,1+($C624))),(VLOOKUP(SMALL(Order_Form!$C:$C,1+($C624)),Order_Form!$B:$Q,7,FALSE)),"")</f>
        <v/>
      </c>
      <c r="I624" s="15"/>
      <c r="J624" s="15"/>
      <c r="K624" s="35" t="str">
        <f>IF(ISNUMBER(SMALL(Order_Form!$C:$C,1+($C624))),(VLOOKUP(SMALL(Order_Form!$C:$C,1+($C624)),Order_Form!$B:$Q,8,FALSE)),"")</f>
        <v/>
      </c>
      <c r="L624" s="35" t="str">
        <f>IF(ISNUMBER(SMALL(Order_Form!$C:$C,1+($C624))),(VLOOKUP(SMALL(Order_Form!$C:$C,1+($C624)),Order_Form!$B:$Q,9,FALSE)),"")</f>
        <v/>
      </c>
      <c r="M624" s="35" t="str">
        <f>IF(ISNUMBER(SMALL(Order_Form!$C:$C,1+($C624))),(VLOOKUP(SMALL(Order_Form!$C:$C,1+($C624)),Order_Form!$B:$Q,10,FALSE)),"")</f>
        <v/>
      </c>
      <c r="N624" s="35" t="str">
        <f>IF(ISNUMBER(SMALL(Order_Form!$C:$C,1+($C624))),(VLOOKUP(SMALL(Order_Form!$C:$C,1+($C624)),Order_Form!$B:$Q,11,FALSE)),"")</f>
        <v/>
      </c>
      <c r="O624" s="35" t="str">
        <f>IF(ISNUMBER(SMALL(Order_Form!$C:$C,1+($C624))),(VLOOKUP(SMALL(Order_Form!$C:$C,1+($C624)),Order_Form!$B:$Q,12,FALSE)),"")</f>
        <v/>
      </c>
      <c r="P624" s="35" t="str">
        <f>IF(ISNUMBER(SMALL(Order_Form!$C:$C,1+($C624))),(VLOOKUP(SMALL(Order_Form!$C:$C,1+($C624)),Order_Form!$B:$Q,13,FALSE)),"")</f>
        <v/>
      </c>
      <c r="Q624" s="35" t="str">
        <f>IF(ISNUMBER(SMALL(Order_Form!$C:$C,1+($C624))),(VLOOKUP(SMALL(Order_Form!$C:$C,1+($C624)),Order_Form!$B:$Q,14,FALSE)),"")</f>
        <v/>
      </c>
      <c r="R624" s="35" t="str">
        <f>IF(ISNUMBER(SMALL(Order_Form!$C:$C,1+($C624))),(VLOOKUP(SMALL(Order_Form!$C:$C,1+($C624)),Order_Form!$B:$Q,15,FALSE)),"")</f>
        <v/>
      </c>
      <c r="U624" s="14">
        <f t="shared" si="27"/>
        <v>0</v>
      </c>
      <c r="V624" s="14">
        <f t="shared" si="28"/>
        <v>0</v>
      </c>
      <c r="W624" s="14">
        <f t="shared" si="29"/>
        <v>0</v>
      </c>
    </row>
    <row r="625" spans="3:23" ht="22.9" customHeight="1" x14ac:dyDescent="0.2">
      <c r="C625" s="14">
        <v>607</v>
      </c>
      <c r="D625" s="15" t="str">
        <f>IF(ISNUMBER(SMALL(Order_Form!$C:$C,1+($C625))),(VLOOKUP(SMALL(Order_Form!$C:$C,1+($C625)),Order_Form!$B:$Q,3,FALSE)),"")</f>
        <v/>
      </c>
      <c r="E625" s="35" t="str">
        <f>IF(ISNUMBER(SMALL(Order_Form!$C:$C,1+($C625))),(VLOOKUP(SMALL(Order_Form!$C:$C,1+($C625)),Order_Form!$B:$Q,4,FALSE)),"")</f>
        <v/>
      </c>
      <c r="F625" s="35" t="str">
        <f>IF(ISNUMBER(SMALL(Order_Form!$C:$C,1+($C625))),(VLOOKUP(SMALL(Order_Form!$C:$C,1+($C625)),Order_Form!$B:$Q,5,FALSE)),"")</f>
        <v/>
      </c>
      <c r="G625" s="35" t="str">
        <f>IF(ISNUMBER(SMALL(Order_Form!$C:$C,1+($C625))),(VLOOKUP(SMALL(Order_Form!$C:$C,1+($C625)),Order_Form!$B:$Q,6,FALSE)),"")</f>
        <v/>
      </c>
      <c r="H625" s="32" t="str">
        <f>IF(ISNUMBER(SMALL(Order_Form!$C:$C,1+($C625))),(VLOOKUP(SMALL(Order_Form!$C:$C,1+($C625)),Order_Form!$B:$Q,7,FALSE)),"")</f>
        <v/>
      </c>
      <c r="I625" s="15"/>
      <c r="J625" s="15"/>
      <c r="K625" s="35" t="str">
        <f>IF(ISNUMBER(SMALL(Order_Form!$C:$C,1+($C625))),(VLOOKUP(SMALL(Order_Form!$C:$C,1+($C625)),Order_Form!$B:$Q,8,FALSE)),"")</f>
        <v/>
      </c>
      <c r="L625" s="35" t="str">
        <f>IF(ISNUMBER(SMALL(Order_Form!$C:$C,1+($C625))),(VLOOKUP(SMALL(Order_Form!$C:$C,1+($C625)),Order_Form!$B:$Q,9,FALSE)),"")</f>
        <v/>
      </c>
      <c r="M625" s="35" t="str">
        <f>IF(ISNUMBER(SMALL(Order_Form!$C:$C,1+($C625))),(VLOOKUP(SMALL(Order_Form!$C:$C,1+($C625)),Order_Form!$B:$Q,10,FALSE)),"")</f>
        <v/>
      </c>
      <c r="N625" s="35" t="str">
        <f>IF(ISNUMBER(SMALL(Order_Form!$C:$C,1+($C625))),(VLOOKUP(SMALL(Order_Form!$C:$C,1+($C625)),Order_Form!$B:$Q,11,FALSE)),"")</f>
        <v/>
      </c>
      <c r="O625" s="35" t="str">
        <f>IF(ISNUMBER(SMALL(Order_Form!$C:$C,1+($C625))),(VLOOKUP(SMALL(Order_Form!$C:$C,1+($C625)),Order_Form!$B:$Q,12,FALSE)),"")</f>
        <v/>
      </c>
      <c r="P625" s="35" t="str">
        <f>IF(ISNUMBER(SMALL(Order_Form!$C:$C,1+($C625))),(VLOOKUP(SMALL(Order_Form!$C:$C,1+($C625)),Order_Form!$B:$Q,13,FALSE)),"")</f>
        <v/>
      </c>
      <c r="Q625" s="35" t="str">
        <f>IF(ISNUMBER(SMALL(Order_Form!$C:$C,1+($C625))),(VLOOKUP(SMALL(Order_Form!$C:$C,1+($C625)),Order_Form!$B:$Q,14,FALSE)),"")</f>
        <v/>
      </c>
      <c r="R625" s="35" t="str">
        <f>IF(ISNUMBER(SMALL(Order_Form!$C:$C,1+($C625))),(VLOOKUP(SMALL(Order_Form!$C:$C,1+($C625)),Order_Form!$B:$Q,15,FALSE)),"")</f>
        <v/>
      </c>
      <c r="U625" s="14">
        <f t="shared" si="27"/>
        <v>0</v>
      </c>
      <c r="V625" s="14">
        <f t="shared" si="28"/>
        <v>0</v>
      </c>
      <c r="W625" s="14">
        <f t="shared" si="29"/>
        <v>0</v>
      </c>
    </row>
    <row r="626" spans="3:23" ht="22.9" customHeight="1" x14ac:dyDescent="0.2">
      <c r="C626" s="14">
        <v>608</v>
      </c>
      <c r="D626" s="15" t="str">
        <f>IF(ISNUMBER(SMALL(Order_Form!$C:$C,1+($C626))),(VLOOKUP(SMALL(Order_Form!$C:$C,1+($C626)),Order_Form!$B:$Q,3,FALSE)),"")</f>
        <v/>
      </c>
      <c r="E626" s="35" t="str">
        <f>IF(ISNUMBER(SMALL(Order_Form!$C:$C,1+($C626))),(VLOOKUP(SMALL(Order_Form!$C:$C,1+($C626)),Order_Form!$B:$Q,4,FALSE)),"")</f>
        <v/>
      </c>
      <c r="F626" s="35" t="str">
        <f>IF(ISNUMBER(SMALL(Order_Form!$C:$C,1+($C626))),(VLOOKUP(SMALL(Order_Form!$C:$C,1+($C626)),Order_Form!$B:$Q,5,FALSE)),"")</f>
        <v/>
      </c>
      <c r="G626" s="35" t="str">
        <f>IF(ISNUMBER(SMALL(Order_Form!$C:$C,1+($C626))),(VLOOKUP(SMALL(Order_Form!$C:$C,1+($C626)),Order_Form!$B:$Q,6,FALSE)),"")</f>
        <v/>
      </c>
      <c r="H626" s="32" t="str">
        <f>IF(ISNUMBER(SMALL(Order_Form!$C:$C,1+($C626))),(VLOOKUP(SMALL(Order_Form!$C:$C,1+($C626)),Order_Form!$B:$Q,7,FALSE)),"")</f>
        <v/>
      </c>
      <c r="I626" s="15"/>
      <c r="J626" s="15"/>
      <c r="K626" s="35" t="str">
        <f>IF(ISNUMBER(SMALL(Order_Form!$C:$C,1+($C626))),(VLOOKUP(SMALL(Order_Form!$C:$C,1+($C626)),Order_Form!$B:$Q,8,FALSE)),"")</f>
        <v/>
      </c>
      <c r="L626" s="35" t="str">
        <f>IF(ISNUMBER(SMALL(Order_Form!$C:$C,1+($C626))),(VLOOKUP(SMALL(Order_Form!$C:$C,1+($C626)),Order_Form!$B:$Q,9,FALSE)),"")</f>
        <v/>
      </c>
      <c r="M626" s="35" t="str">
        <f>IF(ISNUMBER(SMALL(Order_Form!$C:$C,1+($C626))),(VLOOKUP(SMALL(Order_Form!$C:$C,1+($C626)),Order_Form!$B:$Q,10,FALSE)),"")</f>
        <v/>
      </c>
      <c r="N626" s="35" t="str">
        <f>IF(ISNUMBER(SMALL(Order_Form!$C:$C,1+($C626))),(VLOOKUP(SMALL(Order_Form!$C:$C,1+($C626)),Order_Form!$B:$Q,11,FALSE)),"")</f>
        <v/>
      </c>
      <c r="O626" s="35" t="str">
        <f>IF(ISNUMBER(SMALL(Order_Form!$C:$C,1+($C626))),(VLOOKUP(SMALL(Order_Form!$C:$C,1+($C626)),Order_Form!$B:$Q,12,FALSE)),"")</f>
        <v/>
      </c>
      <c r="P626" s="35" t="str">
        <f>IF(ISNUMBER(SMALL(Order_Form!$C:$C,1+($C626))),(VLOOKUP(SMALL(Order_Form!$C:$C,1+($C626)),Order_Form!$B:$Q,13,FALSE)),"")</f>
        <v/>
      </c>
      <c r="Q626" s="35" t="str">
        <f>IF(ISNUMBER(SMALL(Order_Form!$C:$C,1+($C626))),(VLOOKUP(SMALL(Order_Form!$C:$C,1+($C626)),Order_Form!$B:$Q,14,FALSE)),"")</f>
        <v/>
      </c>
      <c r="R626" s="35" t="str">
        <f>IF(ISNUMBER(SMALL(Order_Form!$C:$C,1+($C626))),(VLOOKUP(SMALL(Order_Form!$C:$C,1+($C626)),Order_Form!$B:$Q,15,FALSE)),"")</f>
        <v/>
      </c>
      <c r="U626" s="14">
        <f t="shared" si="27"/>
        <v>0</v>
      </c>
      <c r="V626" s="14">
        <f t="shared" si="28"/>
        <v>0</v>
      </c>
      <c r="W626" s="14">
        <f t="shared" si="29"/>
        <v>0</v>
      </c>
    </row>
    <row r="627" spans="3:23" ht="22.9" customHeight="1" x14ac:dyDescent="0.2">
      <c r="C627" s="14">
        <v>609</v>
      </c>
      <c r="D627" s="15" t="str">
        <f>IF(ISNUMBER(SMALL(Order_Form!$C:$C,1+($C627))),(VLOOKUP(SMALL(Order_Form!$C:$C,1+($C627)),Order_Form!$B:$Q,3,FALSE)),"")</f>
        <v/>
      </c>
      <c r="E627" s="35" t="str">
        <f>IF(ISNUMBER(SMALL(Order_Form!$C:$C,1+($C627))),(VLOOKUP(SMALL(Order_Form!$C:$C,1+($C627)),Order_Form!$B:$Q,4,FALSE)),"")</f>
        <v/>
      </c>
      <c r="F627" s="35" t="str">
        <f>IF(ISNUMBER(SMALL(Order_Form!$C:$C,1+($C627))),(VLOOKUP(SMALL(Order_Form!$C:$C,1+($C627)),Order_Form!$B:$Q,5,FALSE)),"")</f>
        <v/>
      </c>
      <c r="G627" s="35" t="str">
        <f>IF(ISNUMBER(SMALL(Order_Form!$C:$C,1+($C627))),(VLOOKUP(SMALL(Order_Form!$C:$C,1+($C627)),Order_Form!$B:$Q,6,FALSE)),"")</f>
        <v/>
      </c>
      <c r="H627" s="32" t="str">
        <f>IF(ISNUMBER(SMALL(Order_Form!$C:$C,1+($C627))),(VLOOKUP(SMALL(Order_Form!$C:$C,1+($C627)),Order_Form!$B:$Q,7,FALSE)),"")</f>
        <v/>
      </c>
      <c r="I627" s="15"/>
      <c r="J627" s="15"/>
      <c r="K627" s="35" t="str">
        <f>IF(ISNUMBER(SMALL(Order_Form!$C:$C,1+($C627))),(VLOOKUP(SMALL(Order_Form!$C:$C,1+($C627)),Order_Form!$B:$Q,8,FALSE)),"")</f>
        <v/>
      </c>
      <c r="L627" s="35" t="str">
        <f>IF(ISNUMBER(SMALL(Order_Form!$C:$C,1+($C627))),(VLOOKUP(SMALL(Order_Form!$C:$C,1+($C627)),Order_Form!$B:$Q,9,FALSE)),"")</f>
        <v/>
      </c>
      <c r="M627" s="35" t="str">
        <f>IF(ISNUMBER(SMALL(Order_Form!$C:$C,1+($C627))),(VLOOKUP(SMALL(Order_Form!$C:$C,1+($C627)),Order_Form!$B:$Q,10,FALSE)),"")</f>
        <v/>
      </c>
      <c r="N627" s="35" t="str">
        <f>IF(ISNUMBER(SMALL(Order_Form!$C:$C,1+($C627))),(VLOOKUP(SMALL(Order_Form!$C:$C,1+($C627)),Order_Form!$B:$Q,11,FALSE)),"")</f>
        <v/>
      </c>
      <c r="O627" s="35" t="str">
        <f>IF(ISNUMBER(SMALL(Order_Form!$C:$C,1+($C627))),(VLOOKUP(SMALL(Order_Form!$C:$C,1+($C627)),Order_Form!$B:$Q,12,FALSE)),"")</f>
        <v/>
      </c>
      <c r="P627" s="35" t="str">
        <f>IF(ISNUMBER(SMALL(Order_Form!$C:$C,1+($C627))),(VLOOKUP(SMALL(Order_Form!$C:$C,1+($C627)),Order_Form!$B:$Q,13,FALSE)),"")</f>
        <v/>
      </c>
      <c r="Q627" s="35" t="str">
        <f>IF(ISNUMBER(SMALL(Order_Form!$C:$C,1+($C627))),(VLOOKUP(SMALL(Order_Form!$C:$C,1+($C627)),Order_Form!$B:$Q,14,FALSE)),"")</f>
        <v/>
      </c>
      <c r="R627" s="35" t="str">
        <f>IF(ISNUMBER(SMALL(Order_Form!$C:$C,1+($C627))),(VLOOKUP(SMALL(Order_Form!$C:$C,1+($C627)),Order_Form!$B:$Q,15,FALSE)),"")</f>
        <v/>
      </c>
      <c r="U627" s="14">
        <f t="shared" si="27"/>
        <v>0</v>
      </c>
      <c r="V627" s="14">
        <f t="shared" si="28"/>
        <v>0</v>
      </c>
      <c r="W627" s="14">
        <f t="shared" si="29"/>
        <v>0</v>
      </c>
    </row>
    <row r="628" spans="3:23" ht="22.9" customHeight="1" x14ac:dyDescent="0.2">
      <c r="C628" s="14">
        <v>610</v>
      </c>
      <c r="D628" s="15" t="str">
        <f>IF(ISNUMBER(SMALL(Order_Form!$C:$C,1+($C628))),(VLOOKUP(SMALL(Order_Form!$C:$C,1+($C628)),Order_Form!$B:$Q,3,FALSE)),"")</f>
        <v/>
      </c>
      <c r="E628" s="35" t="str">
        <f>IF(ISNUMBER(SMALL(Order_Form!$C:$C,1+($C628))),(VLOOKUP(SMALL(Order_Form!$C:$C,1+($C628)),Order_Form!$B:$Q,4,FALSE)),"")</f>
        <v/>
      </c>
      <c r="F628" s="35" t="str">
        <f>IF(ISNUMBER(SMALL(Order_Form!$C:$C,1+($C628))),(VLOOKUP(SMALL(Order_Form!$C:$C,1+($C628)),Order_Form!$B:$Q,5,FALSE)),"")</f>
        <v/>
      </c>
      <c r="G628" s="35" t="str">
        <f>IF(ISNUMBER(SMALL(Order_Form!$C:$C,1+($C628))),(VLOOKUP(SMALL(Order_Form!$C:$C,1+($C628)),Order_Form!$B:$Q,6,FALSE)),"")</f>
        <v/>
      </c>
      <c r="H628" s="32" t="str">
        <f>IF(ISNUMBER(SMALL(Order_Form!$C:$C,1+($C628))),(VLOOKUP(SMALL(Order_Form!$C:$C,1+($C628)),Order_Form!$B:$Q,7,FALSE)),"")</f>
        <v/>
      </c>
      <c r="I628" s="15"/>
      <c r="J628" s="15"/>
      <c r="K628" s="35" t="str">
        <f>IF(ISNUMBER(SMALL(Order_Form!$C:$C,1+($C628))),(VLOOKUP(SMALL(Order_Form!$C:$C,1+($C628)),Order_Form!$B:$Q,8,FALSE)),"")</f>
        <v/>
      </c>
      <c r="L628" s="35" t="str">
        <f>IF(ISNUMBER(SMALL(Order_Form!$C:$C,1+($C628))),(VLOOKUP(SMALL(Order_Form!$C:$C,1+($C628)),Order_Form!$B:$Q,9,FALSE)),"")</f>
        <v/>
      </c>
      <c r="M628" s="35" t="str">
        <f>IF(ISNUMBER(SMALL(Order_Form!$C:$C,1+($C628))),(VLOOKUP(SMALL(Order_Form!$C:$C,1+($C628)),Order_Form!$B:$Q,10,FALSE)),"")</f>
        <v/>
      </c>
      <c r="N628" s="35" t="str">
        <f>IF(ISNUMBER(SMALL(Order_Form!$C:$C,1+($C628))),(VLOOKUP(SMALL(Order_Form!$C:$C,1+($C628)),Order_Form!$B:$Q,11,FALSE)),"")</f>
        <v/>
      </c>
      <c r="O628" s="35" t="str">
        <f>IF(ISNUMBER(SMALL(Order_Form!$C:$C,1+($C628))),(VLOOKUP(SMALL(Order_Form!$C:$C,1+($C628)),Order_Form!$B:$Q,12,FALSE)),"")</f>
        <v/>
      </c>
      <c r="P628" s="35" t="str">
        <f>IF(ISNUMBER(SMALL(Order_Form!$C:$C,1+($C628))),(VLOOKUP(SMALL(Order_Form!$C:$C,1+($C628)),Order_Form!$B:$Q,13,FALSE)),"")</f>
        <v/>
      </c>
      <c r="Q628" s="35" t="str">
        <f>IF(ISNUMBER(SMALL(Order_Form!$C:$C,1+($C628))),(VLOOKUP(SMALL(Order_Form!$C:$C,1+($C628)),Order_Form!$B:$Q,14,FALSE)),"")</f>
        <v/>
      </c>
      <c r="R628" s="35" t="str">
        <f>IF(ISNUMBER(SMALL(Order_Form!$C:$C,1+($C628))),(VLOOKUP(SMALL(Order_Form!$C:$C,1+($C628)),Order_Form!$B:$Q,15,FALSE)),"")</f>
        <v/>
      </c>
      <c r="U628" s="14">
        <f t="shared" si="27"/>
        <v>0</v>
      </c>
      <c r="V628" s="14">
        <f t="shared" si="28"/>
        <v>0</v>
      </c>
      <c r="W628" s="14">
        <f t="shared" si="29"/>
        <v>0</v>
      </c>
    </row>
    <row r="629" spans="3:23" ht="22.9" customHeight="1" x14ac:dyDescent="0.2">
      <c r="C629" s="14">
        <v>611</v>
      </c>
      <c r="D629" s="15" t="str">
        <f>IF(ISNUMBER(SMALL(Order_Form!$C:$C,1+($C629))),(VLOOKUP(SMALL(Order_Form!$C:$C,1+($C629)),Order_Form!$B:$Q,3,FALSE)),"")</f>
        <v/>
      </c>
      <c r="E629" s="35" t="str">
        <f>IF(ISNUMBER(SMALL(Order_Form!$C:$C,1+($C629))),(VLOOKUP(SMALL(Order_Form!$C:$C,1+($C629)),Order_Form!$B:$Q,4,FALSE)),"")</f>
        <v/>
      </c>
      <c r="F629" s="35" t="str">
        <f>IF(ISNUMBER(SMALL(Order_Form!$C:$C,1+($C629))),(VLOOKUP(SMALL(Order_Form!$C:$C,1+($C629)),Order_Form!$B:$Q,5,FALSE)),"")</f>
        <v/>
      </c>
      <c r="G629" s="35" t="str">
        <f>IF(ISNUMBER(SMALL(Order_Form!$C:$C,1+($C629))),(VLOOKUP(SMALL(Order_Form!$C:$C,1+($C629)),Order_Form!$B:$Q,6,FALSE)),"")</f>
        <v/>
      </c>
      <c r="H629" s="32" t="str">
        <f>IF(ISNUMBER(SMALL(Order_Form!$C:$C,1+($C629))),(VLOOKUP(SMALL(Order_Form!$C:$C,1+($C629)),Order_Form!$B:$Q,7,FALSE)),"")</f>
        <v/>
      </c>
      <c r="I629" s="15"/>
      <c r="J629" s="15"/>
      <c r="K629" s="35" t="str">
        <f>IF(ISNUMBER(SMALL(Order_Form!$C:$C,1+($C629))),(VLOOKUP(SMALL(Order_Form!$C:$C,1+($C629)),Order_Form!$B:$Q,8,FALSE)),"")</f>
        <v/>
      </c>
      <c r="L629" s="35" t="str">
        <f>IF(ISNUMBER(SMALL(Order_Form!$C:$C,1+($C629))),(VLOOKUP(SMALL(Order_Form!$C:$C,1+($C629)),Order_Form!$B:$Q,9,FALSE)),"")</f>
        <v/>
      </c>
      <c r="M629" s="35" t="str">
        <f>IF(ISNUMBER(SMALL(Order_Form!$C:$C,1+($C629))),(VLOOKUP(SMALL(Order_Form!$C:$C,1+($C629)),Order_Form!$B:$Q,10,FALSE)),"")</f>
        <v/>
      </c>
      <c r="N629" s="35" t="str">
        <f>IF(ISNUMBER(SMALL(Order_Form!$C:$C,1+($C629))),(VLOOKUP(SMALL(Order_Form!$C:$C,1+($C629)),Order_Form!$B:$Q,11,FALSE)),"")</f>
        <v/>
      </c>
      <c r="O629" s="35" t="str">
        <f>IF(ISNUMBER(SMALL(Order_Form!$C:$C,1+($C629))),(VLOOKUP(SMALL(Order_Form!$C:$C,1+($C629)),Order_Form!$B:$Q,12,FALSE)),"")</f>
        <v/>
      </c>
      <c r="P629" s="35" t="str">
        <f>IF(ISNUMBER(SMALL(Order_Form!$C:$C,1+($C629))),(VLOOKUP(SMALL(Order_Form!$C:$C,1+($C629)),Order_Form!$B:$Q,13,FALSE)),"")</f>
        <v/>
      </c>
      <c r="Q629" s="35" t="str">
        <f>IF(ISNUMBER(SMALL(Order_Form!$C:$C,1+($C629))),(VLOOKUP(SMALL(Order_Form!$C:$C,1+($C629)),Order_Form!$B:$Q,14,FALSE)),"")</f>
        <v/>
      </c>
      <c r="R629" s="35" t="str">
        <f>IF(ISNUMBER(SMALL(Order_Form!$C:$C,1+($C629))),(VLOOKUP(SMALL(Order_Form!$C:$C,1+($C629)),Order_Form!$B:$Q,15,FALSE)),"")</f>
        <v/>
      </c>
      <c r="U629" s="14">
        <f t="shared" si="27"/>
        <v>0</v>
      </c>
      <c r="V629" s="14">
        <f t="shared" si="28"/>
        <v>0</v>
      </c>
      <c r="W629" s="14">
        <f t="shared" si="29"/>
        <v>0</v>
      </c>
    </row>
    <row r="630" spans="3:23" ht="22.9" customHeight="1" x14ac:dyDescent="0.2">
      <c r="C630" s="14">
        <v>612</v>
      </c>
      <c r="D630" s="15" t="str">
        <f>IF(ISNUMBER(SMALL(Order_Form!$C:$C,1+($C630))),(VLOOKUP(SMALL(Order_Form!$C:$C,1+($C630)),Order_Form!$B:$Q,3,FALSE)),"")</f>
        <v/>
      </c>
      <c r="E630" s="35" t="str">
        <f>IF(ISNUMBER(SMALL(Order_Form!$C:$C,1+($C630))),(VLOOKUP(SMALL(Order_Form!$C:$C,1+($C630)),Order_Form!$B:$Q,4,FALSE)),"")</f>
        <v/>
      </c>
      <c r="F630" s="35" t="str">
        <f>IF(ISNUMBER(SMALL(Order_Form!$C:$C,1+($C630))),(VLOOKUP(SMALL(Order_Form!$C:$C,1+($C630)),Order_Form!$B:$Q,5,FALSE)),"")</f>
        <v/>
      </c>
      <c r="G630" s="35" t="str">
        <f>IF(ISNUMBER(SMALL(Order_Form!$C:$C,1+($C630))),(VLOOKUP(SMALL(Order_Form!$C:$C,1+($C630)),Order_Form!$B:$Q,6,FALSE)),"")</f>
        <v/>
      </c>
      <c r="H630" s="32" t="str">
        <f>IF(ISNUMBER(SMALL(Order_Form!$C:$C,1+($C630))),(VLOOKUP(SMALL(Order_Form!$C:$C,1+($C630)),Order_Form!$B:$Q,7,FALSE)),"")</f>
        <v/>
      </c>
      <c r="I630" s="15"/>
      <c r="J630" s="15"/>
      <c r="K630" s="35" t="str">
        <f>IF(ISNUMBER(SMALL(Order_Form!$C:$C,1+($C630))),(VLOOKUP(SMALL(Order_Form!$C:$C,1+($C630)),Order_Form!$B:$Q,8,FALSE)),"")</f>
        <v/>
      </c>
      <c r="L630" s="35" t="str">
        <f>IF(ISNUMBER(SMALL(Order_Form!$C:$C,1+($C630))),(VLOOKUP(SMALL(Order_Form!$C:$C,1+($C630)),Order_Form!$B:$Q,9,FALSE)),"")</f>
        <v/>
      </c>
      <c r="M630" s="35" t="str">
        <f>IF(ISNUMBER(SMALL(Order_Form!$C:$C,1+($C630))),(VLOOKUP(SMALL(Order_Form!$C:$C,1+($C630)),Order_Form!$B:$Q,10,FALSE)),"")</f>
        <v/>
      </c>
      <c r="N630" s="35" t="str">
        <f>IF(ISNUMBER(SMALL(Order_Form!$C:$C,1+($C630))),(VLOOKUP(SMALL(Order_Form!$C:$C,1+($C630)),Order_Form!$B:$Q,11,FALSE)),"")</f>
        <v/>
      </c>
      <c r="O630" s="35" t="str">
        <f>IF(ISNUMBER(SMALL(Order_Form!$C:$C,1+($C630))),(VLOOKUP(SMALL(Order_Form!$C:$C,1+($C630)),Order_Form!$B:$Q,12,FALSE)),"")</f>
        <v/>
      </c>
      <c r="P630" s="35" t="str">
        <f>IF(ISNUMBER(SMALL(Order_Form!$C:$C,1+($C630))),(VLOOKUP(SMALL(Order_Form!$C:$C,1+($C630)),Order_Form!$B:$Q,13,FALSE)),"")</f>
        <v/>
      </c>
      <c r="Q630" s="35" t="str">
        <f>IF(ISNUMBER(SMALL(Order_Form!$C:$C,1+($C630))),(VLOOKUP(SMALL(Order_Form!$C:$C,1+($C630)),Order_Form!$B:$Q,14,FALSE)),"")</f>
        <v/>
      </c>
      <c r="R630" s="35" t="str">
        <f>IF(ISNUMBER(SMALL(Order_Form!$C:$C,1+($C630))),(VLOOKUP(SMALL(Order_Form!$C:$C,1+($C630)),Order_Form!$B:$Q,15,FALSE)),"")</f>
        <v/>
      </c>
      <c r="U630" s="14">
        <f t="shared" si="27"/>
        <v>0</v>
      </c>
      <c r="V630" s="14">
        <f t="shared" si="28"/>
        <v>0</v>
      </c>
      <c r="W630" s="14">
        <f t="shared" si="29"/>
        <v>0</v>
      </c>
    </row>
    <row r="631" spans="3:23" ht="22.9" customHeight="1" x14ac:dyDescent="0.2">
      <c r="C631" s="14">
        <v>613</v>
      </c>
      <c r="D631" s="15" t="str">
        <f>IF(ISNUMBER(SMALL(Order_Form!$C:$C,1+($C631))),(VLOOKUP(SMALL(Order_Form!$C:$C,1+($C631)),Order_Form!$B:$Q,3,FALSE)),"")</f>
        <v/>
      </c>
      <c r="E631" s="35" t="str">
        <f>IF(ISNUMBER(SMALL(Order_Form!$C:$C,1+($C631))),(VLOOKUP(SMALL(Order_Form!$C:$C,1+($C631)),Order_Form!$B:$Q,4,FALSE)),"")</f>
        <v/>
      </c>
      <c r="F631" s="35" t="str">
        <f>IF(ISNUMBER(SMALL(Order_Form!$C:$C,1+($C631))),(VLOOKUP(SMALL(Order_Form!$C:$C,1+($C631)),Order_Form!$B:$Q,5,FALSE)),"")</f>
        <v/>
      </c>
      <c r="G631" s="35" t="str">
        <f>IF(ISNUMBER(SMALL(Order_Form!$C:$C,1+($C631))),(VLOOKUP(SMALL(Order_Form!$C:$C,1+($C631)),Order_Form!$B:$Q,6,FALSE)),"")</f>
        <v/>
      </c>
      <c r="H631" s="32" t="str">
        <f>IF(ISNUMBER(SMALL(Order_Form!$C:$C,1+($C631))),(VLOOKUP(SMALL(Order_Form!$C:$C,1+($C631)),Order_Form!$B:$Q,7,FALSE)),"")</f>
        <v/>
      </c>
      <c r="I631" s="15"/>
      <c r="J631" s="15"/>
      <c r="K631" s="35" t="str">
        <f>IF(ISNUMBER(SMALL(Order_Form!$C:$C,1+($C631))),(VLOOKUP(SMALL(Order_Form!$C:$C,1+($C631)),Order_Form!$B:$Q,8,FALSE)),"")</f>
        <v/>
      </c>
      <c r="L631" s="35" t="str">
        <f>IF(ISNUMBER(SMALL(Order_Form!$C:$C,1+($C631))),(VLOOKUP(SMALL(Order_Form!$C:$C,1+($C631)),Order_Form!$B:$Q,9,FALSE)),"")</f>
        <v/>
      </c>
      <c r="M631" s="35" t="str">
        <f>IF(ISNUMBER(SMALL(Order_Form!$C:$C,1+($C631))),(VLOOKUP(SMALL(Order_Form!$C:$C,1+($C631)),Order_Form!$B:$Q,10,FALSE)),"")</f>
        <v/>
      </c>
      <c r="N631" s="35" t="str">
        <f>IF(ISNUMBER(SMALL(Order_Form!$C:$C,1+($C631))),(VLOOKUP(SMALL(Order_Form!$C:$C,1+($C631)),Order_Form!$B:$Q,11,FALSE)),"")</f>
        <v/>
      </c>
      <c r="O631" s="35" t="str">
        <f>IF(ISNUMBER(SMALL(Order_Form!$C:$C,1+($C631))),(VLOOKUP(SMALL(Order_Form!$C:$C,1+($C631)),Order_Form!$B:$Q,12,FALSE)),"")</f>
        <v/>
      </c>
      <c r="P631" s="35" t="str">
        <f>IF(ISNUMBER(SMALL(Order_Form!$C:$C,1+($C631))),(VLOOKUP(SMALL(Order_Form!$C:$C,1+($C631)),Order_Form!$B:$Q,13,FALSE)),"")</f>
        <v/>
      </c>
      <c r="Q631" s="35" t="str">
        <f>IF(ISNUMBER(SMALL(Order_Form!$C:$C,1+($C631))),(VLOOKUP(SMALL(Order_Form!$C:$C,1+($C631)),Order_Form!$B:$Q,14,FALSE)),"")</f>
        <v/>
      </c>
      <c r="R631" s="35" t="str">
        <f>IF(ISNUMBER(SMALL(Order_Form!$C:$C,1+($C631))),(VLOOKUP(SMALL(Order_Form!$C:$C,1+($C631)),Order_Form!$B:$Q,15,FALSE)),"")</f>
        <v/>
      </c>
      <c r="U631" s="14">
        <f t="shared" si="27"/>
        <v>0</v>
      </c>
      <c r="V631" s="14">
        <f t="shared" si="28"/>
        <v>0</v>
      </c>
      <c r="W631" s="14">
        <f t="shared" si="29"/>
        <v>0</v>
      </c>
    </row>
    <row r="632" spans="3:23" ht="22.9" customHeight="1" x14ac:dyDescent="0.2">
      <c r="C632" s="14">
        <v>614</v>
      </c>
      <c r="D632" s="15" t="str">
        <f>IF(ISNUMBER(SMALL(Order_Form!$C:$C,1+($C632))),(VLOOKUP(SMALL(Order_Form!$C:$C,1+($C632)),Order_Form!$B:$Q,3,FALSE)),"")</f>
        <v/>
      </c>
      <c r="E632" s="35" t="str">
        <f>IF(ISNUMBER(SMALL(Order_Form!$C:$C,1+($C632))),(VLOOKUP(SMALL(Order_Form!$C:$C,1+($C632)),Order_Form!$B:$Q,4,FALSE)),"")</f>
        <v/>
      </c>
      <c r="F632" s="35" t="str">
        <f>IF(ISNUMBER(SMALL(Order_Form!$C:$C,1+($C632))),(VLOOKUP(SMALL(Order_Form!$C:$C,1+($C632)),Order_Form!$B:$Q,5,FALSE)),"")</f>
        <v/>
      </c>
      <c r="G632" s="35" t="str">
        <f>IF(ISNUMBER(SMALL(Order_Form!$C:$C,1+($C632))),(VLOOKUP(SMALL(Order_Form!$C:$C,1+($C632)),Order_Form!$B:$Q,6,FALSE)),"")</f>
        <v/>
      </c>
      <c r="H632" s="32" t="str">
        <f>IF(ISNUMBER(SMALL(Order_Form!$C:$C,1+($C632))),(VLOOKUP(SMALL(Order_Form!$C:$C,1+($C632)),Order_Form!$B:$Q,7,FALSE)),"")</f>
        <v/>
      </c>
      <c r="I632" s="15"/>
      <c r="J632" s="15"/>
      <c r="K632" s="35" t="str">
        <f>IF(ISNUMBER(SMALL(Order_Form!$C:$C,1+($C632))),(VLOOKUP(SMALL(Order_Form!$C:$C,1+($C632)),Order_Form!$B:$Q,8,FALSE)),"")</f>
        <v/>
      </c>
      <c r="L632" s="35" t="str">
        <f>IF(ISNUMBER(SMALL(Order_Form!$C:$C,1+($C632))),(VLOOKUP(SMALL(Order_Form!$C:$C,1+($C632)),Order_Form!$B:$Q,9,FALSE)),"")</f>
        <v/>
      </c>
      <c r="M632" s="35" t="str">
        <f>IF(ISNUMBER(SMALL(Order_Form!$C:$C,1+($C632))),(VLOOKUP(SMALL(Order_Form!$C:$C,1+($C632)),Order_Form!$B:$Q,10,FALSE)),"")</f>
        <v/>
      </c>
      <c r="N632" s="35" t="str">
        <f>IF(ISNUMBER(SMALL(Order_Form!$C:$C,1+($C632))),(VLOOKUP(SMALL(Order_Form!$C:$C,1+($C632)),Order_Form!$B:$Q,11,FALSE)),"")</f>
        <v/>
      </c>
      <c r="O632" s="35" t="str">
        <f>IF(ISNUMBER(SMALL(Order_Form!$C:$C,1+($C632))),(VLOOKUP(SMALL(Order_Form!$C:$C,1+($C632)),Order_Form!$B:$Q,12,FALSE)),"")</f>
        <v/>
      </c>
      <c r="P632" s="35" t="str">
        <f>IF(ISNUMBER(SMALL(Order_Form!$C:$C,1+($C632))),(VLOOKUP(SMALL(Order_Form!$C:$C,1+($C632)),Order_Form!$B:$Q,13,FALSE)),"")</f>
        <v/>
      </c>
      <c r="Q632" s="35" t="str">
        <f>IF(ISNUMBER(SMALL(Order_Form!$C:$C,1+($C632))),(VLOOKUP(SMALL(Order_Form!$C:$C,1+($C632)),Order_Form!$B:$Q,14,FALSE)),"")</f>
        <v/>
      </c>
      <c r="R632" s="35" t="str">
        <f>IF(ISNUMBER(SMALL(Order_Form!$C:$C,1+($C632))),(VLOOKUP(SMALL(Order_Form!$C:$C,1+($C632)),Order_Form!$B:$Q,15,FALSE)),"")</f>
        <v/>
      </c>
      <c r="U632" s="14">
        <f t="shared" si="27"/>
        <v>0</v>
      </c>
      <c r="V632" s="14">
        <f t="shared" si="28"/>
        <v>0</v>
      </c>
      <c r="W632" s="14">
        <f t="shared" si="29"/>
        <v>0</v>
      </c>
    </row>
    <row r="633" spans="3:23" ht="22.9" customHeight="1" x14ac:dyDescent="0.2">
      <c r="C633" s="14">
        <v>615</v>
      </c>
      <c r="D633" s="15" t="str">
        <f>IF(ISNUMBER(SMALL(Order_Form!$C:$C,1+($C633))),(VLOOKUP(SMALL(Order_Form!$C:$C,1+($C633)),Order_Form!$B:$Q,3,FALSE)),"")</f>
        <v/>
      </c>
      <c r="E633" s="35" t="str">
        <f>IF(ISNUMBER(SMALL(Order_Form!$C:$C,1+($C633))),(VLOOKUP(SMALL(Order_Form!$C:$C,1+($C633)),Order_Form!$B:$Q,4,FALSE)),"")</f>
        <v/>
      </c>
      <c r="F633" s="35" t="str">
        <f>IF(ISNUMBER(SMALL(Order_Form!$C:$C,1+($C633))),(VLOOKUP(SMALL(Order_Form!$C:$C,1+($C633)),Order_Form!$B:$Q,5,FALSE)),"")</f>
        <v/>
      </c>
      <c r="G633" s="35" t="str">
        <f>IF(ISNUMBER(SMALL(Order_Form!$C:$C,1+($C633))),(VLOOKUP(SMALL(Order_Form!$C:$C,1+($C633)),Order_Form!$B:$Q,6,FALSE)),"")</f>
        <v/>
      </c>
      <c r="H633" s="32" t="str">
        <f>IF(ISNUMBER(SMALL(Order_Form!$C:$C,1+($C633))),(VLOOKUP(SMALL(Order_Form!$C:$C,1+($C633)),Order_Form!$B:$Q,7,FALSE)),"")</f>
        <v/>
      </c>
      <c r="I633" s="15"/>
      <c r="J633" s="15"/>
      <c r="K633" s="35" t="str">
        <f>IF(ISNUMBER(SMALL(Order_Form!$C:$C,1+($C633))),(VLOOKUP(SMALL(Order_Form!$C:$C,1+($C633)),Order_Form!$B:$Q,8,FALSE)),"")</f>
        <v/>
      </c>
      <c r="L633" s="35" t="str">
        <f>IF(ISNUMBER(SMALL(Order_Form!$C:$C,1+($C633))),(VLOOKUP(SMALL(Order_Form!$C:$C,1+($C633)),Order_Form!$B:$Q,9,FALSE)),"")</f>
        <v/>
      </c>
      <c r="M633" s="35" t="str">
        <f>IF(ISNUMBER(SMALL(Order_Form!$C:$C,1+($C633))),(VLOOKUP(SMALL(Order_Form!$C:$C,1+($C633)),Order_Form!$B:$Q,10,FALSE)),"")</f>
        <v/>
      </c>
      <c r="N633" s="35" t="str">
        <f>IF(ISNUMBER(SMALL(Order_Form!$C:$C,1+($C633))),(VLOOKUP(SMALL(Order_Form!$C:$C,1+($C633)),Order_Form!$B:$Q,11,FALSE)),"")</f>
        <v/>
      </c>
      <c r="O633" s="35" t="str">
        <f>IF(ISNUMBER(SMALL(Order_Form!$C:$C,1+($C633))),(VLOOKUP(SMALL(Order_Form!$C:$C,1+($C633)),Order_Form!$B:$Q,12,FALSE)),"")</f>
        <v/>
      </c>
      <c r="P633" s="35" t="str">
        <f>IF(ISNUMBER(SMALL(Order_Form!$C:$C,1+($C633))),(VLOOKUP(SMALL(Order_Form!$C:$C,1+($C633)),Order_Form!$B:$Q,13,FALSE)),"")</f>
        <v/>
      </c>
      <c r="Q633" s="35" t="str">
        <f>IF(ISNUMBER(SMALL(Order_Form!$C:$C,1+($C633))),(VLOOKUP(SMALL(Order_Form!$C:$C,1+($C633)),Order_Form!$B:$Q,14,FALSE)),"")</f>
        <v/>
      </c>
      <c r="R633" s="35" t="str">
        <f>IF(ISNUMBER(SMALL(Order_Form!$C:$C,1+($C633))),(VLOOKUP(SMALL(Order_Form!$C:$C,1+($C633)),Order_Form!$B:$Q,15,FALSE)),"")</f>
        <v/>
      </c>
      <c r="U633" s="14">
        <f t="shared" si="27"/>
        <v>0</v>
      </c>
      <c r="V633" s="14">
        <f t="shared" si="28"/>
        <v>0</v>
      </c>
      <c r="W633" s="14">
        <f t="shared" si="29"/>
        <v>0</v>
      </c>
    </row>
    <row r="634" spans="3:23" ht="22.9" customHeight="1" x14ac:dyDescent="0.2">
      <c r="C634" s="14">
        <v>616</v>
      </c>
      <c r="D634" s="15" t="str">
        <f>IF(ISNUMBER(SMALL(Order_Form!$C:$C,1+($C634))),(VLOOKUP(SMALL(Order_Form!$C:$C,1+($C634)),Order_Form!$B:$Q,3,FALSE)),"")</f>
        <v/>
      </c>
      <c r="E634" s="35" t="str">
        <f>IF(ISNUMBER(SMALL(Order_Form!$C:$C,1+($C634))),(VLOOKUP(SMALL(Order_Form!$C:$C,1+($C634)),Order_Form!$B:$Q,4,FALSE)),"")</f>
        <v/>
      </c>
      <c r="F634" s="35" t="str">
        <f>IF(ISNUMBER(SMALL(Order_Form!$C:$C,1+($C634))),(VLOOKUP(SMALL(Order_Form!$C:$C,1+($C634)),Order_Form!$B:$Q,5,FALSE)),"")</f>
        <v/>
      </c>
      <c r="G634" s="35" t="str">
        <f>IF(ISNUMBER(SMALL(Order_Form!$C:$C,1+($C634))),(VLOOKUP(SMALL(Order_Form!$C:$C,1+($C634)),Order_Form!$B:$Q,6,FALSE)),"")</f>
        <v/>
      </c>
      <c r="H634" s="32" t="str">
        <f>IF(ISNUMBER(SMALL(Order_Form!$C:$C,1+($C634))),(VLOOKUP(SMALL(Order_Form!$C:$C,1+($C634)),Order_Form!$B:$Q,7,FALSE)),"")</f>
        <v/>
      </c>
      <c r="I634" s="15"/>
      <c r="J634" s="15"/>
      <c r="K634" s="35" t="str">
        <f>IF(ISNUMBER(SMALL(Order_Form!$C:$C,1+($C634))),(VLOOKUP(SMALL(Order_Form!$C:$C,1+($C634)),Order_Form!$B:$Q,8,FALSE)),"")</f>
        <v/>
      </c>
      <c r="L634" s="35" t="str">
        <f>IF(ISNUMBER(SMALL(Order_Form!$C:$C,1+($C634))),(VLOOKUP(SMALL(Order_Form!$C:$C,1+($C634)),Order_Form!$B:$Q,9,FALSE)),"")</f>
        <v/>
      </c>
      <c r="M634" s="35" t="str">
        <f>IF(ISNUMBER(SMALL(Order_Form!$C:$C,1+($C634))),(VLOOKUP(SMALL(Order_Form!$C:$C,1+($C634)),Order_Form!$B:$Q,10,FALSE)),"")</f>
        <v/>
      </c>
      <c r="N634" s="35" t="str">
        <f>IF(ISNUMBER(SMALL(Order_Form!$C:$C,1+($C634))),(VLOOKUP(SMALL(Order_Form!$C:$C,1+($C634)),Order_Form!$B:$Q,11,FALSE)),"")</f>
        <v/>
      </c>
      <c r="O634" s="35" t="str">
        <f>IF(ISNUMBER(SMALL(Order_Form!$C:$C,1+($C634))),(VLOOKUP(SMALL(Order_Form!$C:$C,1+($C634)),Order_Form!$B:$Q,12,FALSE)),"")</f>
        <v/>
      </c>
      <c r="P634" s="35" t="str">
        <f>IF(ISNUMBER(SMALL(Order_Form!$C:$C,1+($C634))),(VLOOKUP(SMALL(Order_Form!$C:$C,1+($C634)),Order_Form!$B:$Q,13,FALSE)),"")</f>
        <v/>
      </c>
      <c r="Q634" s="35" t="str">
        <f>IF(ISNUMBER(SMALL(Order_Form!$C:$C,1+($C634))),(VLOOKUP(SMALL(Order_Form!$C:$C,1+($C634)),Order_Form!$B:$Q,14,FALSE)),"")</f>
        <v/>
      </c>
      <c r="R634" s="35" t="str">
        <f>IF(ISNUMBER(SMALL(Order_Form!$C:$C,1+($C634))),(VLOOKUP(SMALL(Order_Form!$C:$C,1+($C634)),Order_Form!$B:$Q,15,FALSE)),"")</f>
        <v/>
      </c>
      <c r="U634" s="14">
        <f t="shared" si="27"/>
        <v>0</v>
      </c>
      <c r="V634" s="14">
        <f t="shared" si="28"/>
        <v>0</v>
      </c>
      <c r="W634" s="14">
        <f t="shared" si="29"/>
        <v>0</v>
      </c>
    </row>
    <row r="635" spans="3:23" ht="22.9" customHeight="1" x14ac:dyDescent="0.2">
      <c r="C635" s="14">
        <v>617</v>
      </c>
      <c r="D635" s="15" t="str">
        <f>IF(ISNUMBER(SMALL(Order_Form!$C:$C,1+($C635))),(VLOOKUP(SMALL(Order_Form!$C:$C,1+($C635)),Order_Form!$B:$Q,3,FALSE)),"")</f>
        <v/>
      </c>
      <c r="E635" s="35" t="str">
        <f>IF(ISNUMBER(SMALL(Order_Form!$C:$C,1+($C635))),(VLOOKUP(SMALL(Order_Form!$C:$C,1+($C635)),Order_Form!$B:$Q,4,FALSE)),"")</f>
        <v/>
      </c>
      <c r="F635" s="35" t="str">
        <f>IF(ISNUMBER(SMALL(Order_Form!$C:$C,1+($C635))),(VLOOKUP(SMALL(Order_Form!$C:$C,1+($C635)),Order_Form!$B:$Q,5,FALSE)),"")</f>
        <v/>
      </c>
      <c r="G635" s="35" t="str">
        <f>IF(ISNUMBER(SMALL(Order_Form!$C:$C,1+($C635))),(VLOOKUP(SMALL(Order_Form!$C:$C,1+($C635)),Order_Form!$B:$Q,6,FALSE)),"")</f>
        <v/>
      </c>
      <c r="H635" s="32" t="str">
        <f>IF(ISNUMBER(SMALL(Order_Form!$C:$C,1+($C635))),(VLOOKUP(SMALL(Order_Form!$C:$C,1+($C635)),Order_Form!$B:$Q,7,FALSE)),"")</f>
        <v/>
      </c>
      <c r="I635" s="15"/>
      <c r="J635" s="15"/>
      <c r="K635" s="35" t="str">
        <f>IF(ISNUMBER(SMALL(Order_Form!$C:$C,1+($C635))),(VLOOKUP(SMALL(Order_Form!$C:$C,1+($C635)),Order_Form!$B:$Q,8,FALSE)),"")</f>
        <v/>
      </c>
      <c r="L635" s="35" t="str">
        <f>IF(ISNUMBER(SMALL(Order_Form!$C:$C,1+($C635))),(VLOOKUP(SMALL(Order_Form!$C:$C,1+($C635)),Order_Form!$B:$Q,9,FALSE)),"")</f>
        <v/>
      </c>
      <c r="M635" s="35" t="str">
        <f>IF(ISNUMBER(SMALL(Order_Form!$C:$C,1+($C635))),(VLOOKUP(SMALL(Order_Form!$C:$C,1+($C635)),Order_Form!$B:$Q,10,FALSE)),"")</f>
        <v/>
      </c>
      <c r="N635" s="35" t="str">
        <f>IF(ISNUMBER(SMALL(Order_Form!$C:$C,1+($C635))),(VLOOKUP(SMALL(Order_Form!$C:$C,1+($C635)),Order_Form!$B:$Q,11,FALSE)),"")</f>
        <v/>
      </c>
      <c r="O635" s="35" t="str">
        <f>IF(ISNUMBER(SMALL(Order_Form!$C:$C,1+($C635))),(VLOOKUP(SMALL(Order_Form!$C:$C,1+($C635)),Order_Form!$B:$Q,12,FALSE)),"")</f>
        <v/>
      </c>
      <c r="P635" s="35" t="str">
        <f>IF(ISNUMBER(SMALL(Order_Form!$C:$C,1+($C635))),(VLOOKUP(SMALL(Order_Form!$C:$C,1+($C635)),Order_Form!$B:$Q,13,FALSE)),"")</f>
        <v/>
      </c>
      <c r="Q635" s="35" t="str">
        <f>IF(ISNUMBER(SMALL(Order_Form!$C:$C,1+($C635))),(VLOOKUP(SMALL(Order_Form!$C:$C,1+($C635)),Order_Form!$B:$Q,14,FALSE)),"")</f>
        <v/>
      </c>
      <c r="R635" s="35" t="str">
        <f>IF(ISNUMBER(SMALL(Order_Form!$C:$C,1+($C635))),(VLOOKUP(SMALL(Order_Form!$C:$C,1+($C635)),Order_Form!$B:$Q,15,FALSE)),"")</f>
        <v/>
      </c>
      <c r="U635" s="14">
        <f t="shared" si="27"/>
        <v>0</v>
      </c>
      <c r="V635" s="14">
        <f t="shared" si="28"/>
        <v>0</v>
      </c>
      <c r="W635" s="14">
        <f t="shared" si="29"/>
        <v>0</v>
      </c>
    </row>
    <row r="636" spans="3:23" ht="22.9" customHeight="1" x14ac:dyDescent="0.2">
      <c r="C636" s="14">
        <v>618</v>
      </c>
      <c r="D636" s="15" t="str">
        <f>IF(ISNUMBER(SMALL(Order_Form!$C:$C,1+($C636))),(VLOOKUP(SMALL(Order_Form!$C:$C,1+($C636)),Order_Form!$B:$Q,3,FALSE)),"")</f>
        <v/>
      </c>
      <c r="E636" s="35" t="str">
        <f>IF(ISNUMBER(SMALL(Order_Form!$C:$C,1+($C636))),(VLOOKUP(SMALL(Order_Form!$C:$C,1+($C636)),Order_Form!$B:$Q,4,FALSE)),"")</f>
        <v/>
      </c>
      <c r="F636" s="35" t="str">
        <f>IF(ISNUMBER(SMALL(Order_Form!$C:$C,1+($C636))),(VLOOKUP(SMALL(Order_Form!$C:$C,1+($C636)),Order_Form!$B:$Q,5,FALSE)),"")</f>
        <v/>
      </c>
      <c r="G636" s="35" t="str">
        <f>IF(ISNUMBER(SMALL(Order_Form!$C:$C,1+($C636))),(VLOOKUP(SMALL(Order_Form!$C:$C,1+($C636)),Order_Form!$B:$Q,6,FALSE)),"")</f>
        <v/>
      </c>
      <c r="H636" s="32" t="str">
        <f>IF(ISNUMBER(SMALL(Order_Form!$C:$C,1+($C636))),(VLOOKUP(SMALL(Order_Form!$C:$C,1+($C636)),Order_Form!$B:$Q,7,FALSE)),"")</f>
        <v/>
      </c>
      <c r="I636" s="15"/>
      <c r="J636" s="15"/>
      <c r="K636" s="35" t="str">
        <f>IF(ISNUMBER(SMALL(Order_Form!$C:$C,1+($C636))),(VLOOKUP(SMALL(Order_Form!$C:$C,1+($C636)),Order_Form!$B:$Q,8,FALSE)),"")</f>
        <v/>
      </c>
      <c r="L636" s="35" t="str">
        <f>IF(ISNUMBER(SMALL(Order_Form!$C:$C,1+($C636))),(VLOOKUP(SMALL(Order_Form!$C:$C,1+($C636)),Order_Form!$B:$Q,9,FALSE)),"")</f>
        <v/>
      </c>
      <c r="M636" s="35" t="str">
        <f>IF(ISNUMBER(SMALL(Order_Form!$C:$C,1+($C636))),(VLOOKUP(SMALL(Order_Form!$C:$C,1+($C636)),Order_Form!$B:$Q,10,FALSE)),"")</f>
        <v/>
      </c>
      <c r="N636" s="35" t="str">
        <f>IF(ISNUMBER(SMALL(Order_Form!$C:$C,1+($C636))),(VLOOKUP(SMALL(Order_Form!$C:$C,1+($C636)),Order_Form!$B:$Q,11,FALSE)),"")</f>
        <v/>
      </c>
      <c r="O636" s="35" t="str">
        <f>IF(ISNUMBER(SMALL(Order_Form!$C:$C,1+($C636))),(VLOOKUP(SMALL(Order_Form!$C:$C,1+($C636)),Order_Form!$B:$Q,12,FALSE)),"")</f>
        <v/>
      </c>
      <c r="P636" s="35" t="str">
        <f>IF(ISNUMBER(SMALL(Order_Form!$C:$C,1+($C636))),(VLOOKUP(SMALL(Order_Form!$C:$C,1+($C636)),Order_Form!$B:$Q,13,FALSE)),"")</f>
        <v/>
      </c>
      <c r="Q636" s="35" t="str">
        <f>IF(ISNUMBER(SMALL(Order_Form!$C:$C,1+($C636))),(VLOOKUP(SMALL(Order_Form!$C:$C,1+($C636)),Order_Form!$B:$Q,14,FALSE)),"")</f>
        <v/>
      </c>
      <c r="R636" s="35" t="str">
        <f>IF(ISNUMBER(SMALL(Order_Form!$C:$C,1+($C636))),(VLOOKUP(SMALL(Order_Form!$C:$C,1+($C636)),Order_Form!$B:$Q,15,FALSE)),"")</f>
        <v/>
      </c>
      <c r="U636" s="14">
        <f t="shared" si="27"/>
        <v>0</v>
      </c>
      <c r="V636" s="14">
        <f t="shared" si="28"/>
        <v>0</v>
      </c>
      <c r="W636" s="14">
        <f t="shared" si="29"/>
        <v>0</v>
      </c>
    </row>
    <row r="637" spans="3:23" ht="22.9" customHeight="1" x14ac:dyDescent="0.2">
      <c r="C637" s="14">
        <v>619</v>
      </c>
      <c r="D637" s="15" t="str">
        <f>IF(ISNUMBER(SMALL(Order_Form!$C:$C,1+($C637))),(VLOOKUP(SMALL(Order_Form!$C:$C,1+($C637)),Order_Form!$B:$Q,3,FALSE)),"")</f>
        <v/>
      </c>
      <c r="E637" s="35" t="str">
        <f>IF(ISNUMBER(SMALL(Order_Form!$C:$C,1+($C637))),(VLOOKUP(SMALL(Order_Form!$C:$C,1+($C637)),Order_Form!$B:$Q,4,FALSE)),"")</f>
        <v/>
      </c>
      <c r="F637" s="35" t="str">
        <f>IF(ISNUMBER(SMALL(Order_Form!$C:$C,1+($C637))),(VLOOKUP(SMALL(Order_Form!$C:$C,1+($C637)),Order_Form!$B:$Q,5,FALSE)),"")</f>
        <v/>
      </c>
      <c r="G637" s="35" t="str">
        <f>IF(ISNUMBER(SMALL(Order_Form!$C:$C,1+($C637))),(VLOOKUP(SMALL(Order_Form!$C:$C,1+($C637)),Order_Form!$B:$Q,6,FALSE)),"")</f>
        <v/>
      </c>
      <c r="H637" s="32" t="str">
        <f>IF(ISNUMBER(SMALL(Order_Form!$C:$C,1+($C637))),(VLOOKUP(SMALL(Order_Form!$C:$C,1+($C637)),Order_Form!$B:$Q,7,FALSE)),"")</f>
        <v/>
      </c>
      <c r="I637" s="15"/>
      <c r="J637" s="15"/>
      <c r="K637" s="35" t="str">
        <f>IF(ISNUMBER(SMALL(Order_Form!$C:$C,1+($C637))),(VLOOKUP(SMALL(Order_Form!$C:$C,1+($C637)),Order_Form!$B:$Q,8,FALSE)),"")</f>
        <v/>
      </c>
      <c r="L637" s="35" t="str">
        <f>IF(ISNUMBER(SMALL(Order_Form!$C:$C,1+($C637))),(VLOOKUP(SMALL(Order_Form!$C:$C,1+($C637)),Order_Form!$B:$Q,9,FALSE)),"")</f>
        <v/>
      </c>
      <c r="M637" s="35" t="str">
        <f>IF(ISNUMBER(SMALL(Order_Form!$C:$C,1+($C637))),(VLOOKUP(SMALL(Order_Form!$C:$C,1+($C637)),Order_Form!$B:$Q,10,FALSE)),"")</f>
        <v/>
      </c>
      <c r="N637" s="35" t="str">
        <f>IF(ISNUMBER(SMALL(Order_Form!$C:$C,1+($C637))),(VLOOKUP(SMALL(Order_Form!$C:$C,1+($C637)),Order_Form!$B:$Q,11,FALSE)),"")</f>
        <v/>
      </c>
      <c r="O637" s="35" t="str">
        <f>IF(ISNUMBER(SMALL(Order_Form!$C:$C,1+($C637))),(VLOOKUP(SMALL(Order_Form!$C:$C,1+($C637)),Order_Form!$B:$Q,12,FALSE)),"")</f>
        <v/>
      </c>
      <c r="P637" s="35" t="str">
        <f>IF(ISNUMBER(SMALL(Order_Form!$C:$C,1+($C637))),(VLOOKUP(SMALL(Order_Form!$C:$C,1+($C637)),Order_Form!$B:$Q,13,FALSE)),"")</f>
        <v/>
      </c>
      <c r="Q637" s="35" t="str">
        <f>IF(ISNUMBER(SMALL(Order_Form!$C:$C,1+($C637))),(VLOOKUP(SMALL(Order_Form!$C:$C,1+($C637)),Order_Form!$B:$Q,14,FALSE)),"")</f>
        <v/>
      </c>
      <c r="R637" s="35" t="str">
        <f>IF(ISNUMBER(SMALL(Order_Form!$C:$C,1+($C637))),(VLOOKUP(SMALL(Order_Form!$C:$C,1+($C637)),Order_Form!$B:$Q,15,FALSE)),"")</f>
        <v/>
      </c>
      <c r="U637" s="14">
        <f t="shared" si="27"/>
        <v>0</v>
      </c>
      <c r="V637" s="14">
        <f t="shared" si="28"/>
        <v>0</v>
      </c>
      <c r="W637" s="14">
        <f t="shared" si="29"/>
        <v>0</v>
      </c>
    </row>
    <row r="638" spans="3:23" ht="22.9" customHeight="1" x14ac:dyDescent="0.2">
      <c r="C638" s="14">
        <v>620</v>
      </c>
      <c r="D638" s="15" t="str">
        <f>IF(ISNUMBER(SMALL(Order_Form!$C:$C,1+($C638))),(VLOOKUP(SMALL(Order_Form!$C:$C,1+($C638)),Order_Form!$B:$Q,3,FALSE)),"")</f>
        <v/>
      </c>
      <c r="E638" s="35" t="str">
        <f>IF(ISNUMBER(SMALL(Order_Form!$C:$C,1+($C638))),(VLOOKUP(SMALL(Order_Form!$C:$C,1+($C638)),Order_Form!$B:$Q,4,FALSE)),"")</f>
        <v/>
      </c>
      <c r="F638" s="35" t="str">
        <f>IF(ISNUMBER(SMALL(Order_Form!$C:$C,1+($C638))),(VLOOKUP(SMALL(Order_Form!$C:$C,1+($C638)),Order_Form!$B:$Q,5,FALSE)),"")</f>
        <v/>
      </c>
      <c r="G638" s="35" t="str">
        <f>IF(ISNUMBER(SMALL(Order_Form!$C:$C,1+($C638))),(VLOOKUP(SMALL(Order_Form!$C:$C,1+($C638)),Order_Form!$B:$Q,6,FALSE)),"")</f>
        <v/>
      </c>
      <c r="H638" s="32" t="str">
        <f>IF(ISNUMBER(SMALL(Order_Form!$C:$C,1+($C638))),(VLOOKUP(SMALL(Order_Form!$C:$C,1+($C638)),Order_Form!$B:$Q,7,FALSE)),"")</f>
        <v/>
      </c>
      <c r="I638" s="15"/>
      <c r="J638" s="15"/>
      <c r="K638" s="35" t="str">
        <f>IF(ISNUMBER(SMALL(Order_Form!$C:$C,1+($C638))),(VLOOKUP(SMALL(Order_Form!$C:$C,1+($C638)),Order_Form!$B:$Q,8,FALSE)),"")</f>
        <v/>
      </c>
      <c r="L638" s="35" t="str">
        <f>IF(ISNUMBER(SMALL(Order_Form!$C:$C,1+($C638))),(VLOOKUP(SMALL(Order_Form!$C:$C,1+($C638)),Order_Form!$B:$Q,9,FALSE)),"")</f>
        <v/>
      </c>
      <c r="M638" s="35" t="str">
        <f>IF(ISNUMBER(SMALL(Order_Form!$C:$C,1+($C638))),(VLOOKUP(SMALL(Order_Form!$C:$C,1+($C638)),Order_Form!$B:$Q,10,FALSE)),"")</f>
        <v/>
      </c>
      <c r="N638" s="35" t="str">
        <f>IF(ISNUMBER(SMALL(Order_Form!$C:$C,1+($C638))),(VLOOKUP(SMALL(Order_Form!$C:$C,1+($C638)),Order_Form!$B:$Q,11,FALSE)),"")</f>
        <v/>
      </c>
      <c r="O638" s="35" t="str">
        <f>IF(ISNUMBER(SMALL(Order_Form!$C:$C,1+($C638))),(VLOOKUP(SMALL(Order_Form!$C:$C,1+($C638)),Order_Form!$B:$Q,12,FALSE)),"")</f>
        <v/>
      </c>
      <c r="P638" s="35" t="str">
        <f>IF(ISNUMBER(SMALL(Order_Form!$C:$C,1+($C638))),(VLOOKUP(SMALL(Order_Form!$C:$C,1+($C638)),Order_Form!$B:$Q,13,FALSE)),"")</f>
        <v/>
      </c>
      <c r="Q638" s="35" t="str">
        <f>IF(ISNUMBER(SMALL(Order_Form!$C:$C,1+($C638))),(VLOOKUP(SMALL(Order_Form!$C:$C,1+($C638)),Order_Form!$B:$Q,14,FALSE)),"")</f>
        <v/>
      </c>
      <c r="R638" s="35" t="str">
        <f>IF(ISNUMBER(SMALL(Order_Form!$C:$C,1+($C638))),(VLOOKUP(SMALL(Order_Form!$C:$C,1+($C638)),Order_Form!$B:$Q,15,FALSE)),"")</f>
        <v/>
      </c>
      <c r="U638" s="14">
        <f t="shared" si="27"/>
        <v>0</v>
      </c>
      <c r="V638" s="14">
        <f t="shared" si="28"/>
        <v>0</v>
      </c>
      <c r="W638" s="14">
        <f t="shared" si="29"/>
        <v>0</v>
      </c>
    </row>
    <row r="639" spans="3:23" ht="22.9" customHeight="1" x14ac:dyDescent="0.2">
      <c r="C639" s="14">
        <v>621</v>
      </c>
      <c r="D639" s="15" t="str">
        <f>IF(ISNUMBER(SMALL(Order_Form!$C:$C,1+($C639))),(VLOOKUP(SMALL(Order_Form!$C:$C,1+($C639)),Order_Form!$B:$Q,3,FALSE)),"")</f>
        <v/>
      </c>
      <c r="E639" s="35" t="str">
        <f>IF(ISNUMBER(SMALL(Order_Form!$C:$C,1+($C639))),(VLOOKUP(SMALL(Order_Form!$C:$C,1+($C639)),Order_Form!$B:$Q,4,FALSE)),"")</f>
        <v/>
      </c>
      <c r="F639" s="35" t="str">
        <f>IF(ISNUMBER(SMALL(Order_Form!$C:$C,1+($C639))),(VLOOKUP(SMALL(Order_Form!$C:$C,1+($C639)),Order_Form!$B:$Q,5,FALSE)),"")</f>
        <v/>
      </c>
      <c r="G639" s="35" t="str">
        <f>IF(ISNUMBER(SMALL(Order_Form!$C:$C,1+($C639))),(VLOOKUP(SMALL(Order_Form!$C:$C,1+($C639)),Order_Form!$B:$Q,6,FALSE)),"")</f>
        <v/>
      </c>
      <c r="H639" s="32" t="str">
        <f>IF(ISNUMBER(SMALL(Order_Form!$C:$C,1+($C639))),(VLOOKUP(SMALL(Order_Form!$C:$C,1+($C639)),Order_Form!$B:$Q,7,FALSE)),"")</f>
        <v/>
      </c>
      <c r="I639" s="15"/>
      <c r="J639" s="15"/>
      <c r="K639" s="35" t="str">
        <f>IF(ISNUMBER(SMALL(Order_Form!$C:$C,1+($C639))),(VLOOKUP(SMALL(Order_Form!$C:$C,1+($C639)),Order_Form!$B:$Q,8,FALSE)),"")</f>
        <v/>
      </c>
      <c r="L639" s="35" t="str">
        <f>IF(ISNUMBER(SMALL(Order_Form!$C:$C,1+($C639))),(VLOOKUP(SMALL(Order_Form!$C:$C,1+($C639)),Order_Form!$B:$Q,9,FALSE)),"")</f>
        <v/>
      </c>
      <c r="M639" s="35" t="str">
        <f>IF(ISNUMBER(SMALL(Order_Form!$C:$C,1+($C639))),(VLOOKUP(SMALL(Order_Form!$C:$C,1+($C639)),Order_Form!$B:$Q,10,FALSE)),"")</f>
        <v/>
      </c>
      <c r="N639" s="35" t="str">
        <f>IF(ISNUMBER(SMALL(Order_Form!$C:$C,1+($C639))),(VLOOKUP(SMALL(Order_Form!$C:$C,1+($C639)),Order_Form!$B:$Q,11,FALSE)),"")</f>
        <v/>
      </c>
      <c r="O639" s="35" t="str">
        <f>IF(ISNUMBER(SMALL(Order_Form!$C:$C,1+($C639))),(VLOOKUP(SMALL(Order_Form!$C:$C,1+($C639)),Order_Form!$B:$Q,12,FALSE)),"")</f>
        <v/>
      </c>
      <c r="P639" s="35" t="str">
        <f>IF(ISNUMBER(SMALL(Order_Form!$C:$C,1+($C639))),(VLOOKUP(SMALL(Order_Form!$C:$C,1+($C639)),Order_Form!$B:$Q,13,FALSE)),"")</f>
        <v/>
      </c>
      <c r="Q639" s="35" t="str">
        <f>IF(ISNUMBER(SMALL(Order_Form!$C:$C,1+($C639))),(VLOOKUP(SMALL(Order_Form!$C:$C,1+($C639)),Order_Form!$B:$Q,14,FALSE)),"")</f>
        <v/>
      </c>
      <c r="R639" s="35" t="str">
        <f>IF(ISNUMBER(SMALL(Order_Form!$C:$C,1+($C639))),(VLOOKUP(SMALL(Order_Form!$C:$C,1+($C639)),Order_Form!$B:$Q,15,FALSE)),"")</f>
        <v/>
      </c>
      <c r="U639" s="14">
        <f t="shared" si="27"/>
        <v>0</v>
      </c>
      <c r="V639" s="14">
        <f t="shared" si="28"/>
        <v>0</v>
      </c>
      <c r="W639" s="14">
        <f t="shared" si="29"/>
        <v>0</v>
      </c>
    </row>
    <row r="640" spans="3:23" ht="22.9" customHeight="1" x14ac:dyDescent="0.2">
      <c r="C640" s="14">
        <v>622</v>
      </c>
      <c r="D640" s="15" t="str">
        <f>IF(ISNUMBER(SMALL(Order_Form!$C:$C,1+($C640))),(VLOOKUP(SMALL(Order_Form!$C:$C,1+($C640)),Order_Form!$B:$Q,3,FALSE)),"")</f>
        <v/>
      </c>
      <c r="E640" s="35" t="str">
        <f>IF(ISNUMBER(SMALL(Order_Form!$C:$C,1+($C640))),(VLOOKUP(SMALL(Order_Form!$C:$C,1+($C640)),Order_Form!$B:$Q,4,FALSE)),"")</f>
        <v/>
      </c>
      <c r="F640" s="35" t="str">
        <f>IF(ISNUMBER(SMALL(Order_Form!$C:$C,1+($C640))),(VLOOKUP(SMALL(Order_Form!$C:$C,1+($C640)),Order_Form!$B:$Q,5,FALSE)),"")</f>
        <v/>
      </c>
      <c r="G640" s="35" t="str">
        <f>IF(ISNUMBER(SMALL(Order_Form!$C:$C,1+($C640))),(VLOOKUP(SMALL(Order_Form!$C:$C,1+($C640)),Order_Form!$B:$Q,6,FALSE)),"")</f>
        <v/>
      </c>
      <c r="H640" s="32" t="str">
        <f>IF(ISNUMBER(SMALL(Order_Form!$C:$C,1+($C640))),(VLOOKUP(SMALL(Order_Form!$C:$C,1+($C640)),Order_Form!$B:$Q,7,FALSE)),"")</f>
        <v/>
      </c>
      <c r="I640" s="15"/>
      <c r="J640" s="15"/>
      <c r="K640" s="35" t="str">
        <f>IF(ISNUMBER(SMALL(Order_Form!$C:$C,1+($C640))),(VLOOKUP(SMALL(Order_Form!$C:$C,1+($C640)),Order_Form!$B:$Q,8,FALSE)),"")</f>
        <v/>
      </c>
      <c r="L640" s="35" t="str">
        <f>IF(ISNUMBER(SMALL(Order_Form!$C:$C,1+($C640))),(VLOOKUP(SMALL(Order_Form!$C:$C,1+($C640)),Order_Form!$B:$Q,9,FALSE)),"")</f>
        <v/>
      </c>
      <c r="M640" s="35" t="str">
        <f>IF(ISNUMBER(SMALL(Order_Form!$C:$C,1+($C640))),(VLOOKUP(SMALL(Order_Form!$C:$C,1+($C640)),Order_Form!$B:$Q,10,FALSE)),"")</f>
        <v/>
      </c>
      <c r="N640" s="35" t="str">
        <f>IF(ISNUMBER(SMALL(Order_Form!$C:$C,1+($C640))),(VLOOKUP(SMALL(Order_Form!$C:$C,1+($C640)),Order_Form!$B:$Q,11,FALSE)),"")</f>
        <v/>
      </c>
      <c r="O640" s="35" t="str">
        <f>IF(ISNUMBER(SMALL(Order_Form!$C:$C,1+($C640))),(VLOOKUP(SMALL(Order_Form!$C:$C,1+($C640)),Order_Form!$B:$Q,12,FALSE)),"")</f>
        <v/>
      </c>
      <c r="P640" s="35" t="str">
        <f>IF(ISNUMBER(SMALL(Order_Form!$C:$C,1+($C640))),(VLOOKUP(SMALL(Order_Form!$C:$C,1+($C640)),Order_Form!$B:$Q,13,FALSE)),"")</f>
        <v/>
      </c>
      <c r="Q640" s="35" t="str">
        <f>IF(ISNUMBER(SMALL(Order_Form!$C:$C,1+($C640))),(VLOOKUP(SMALL(Order_Form!$C:$C,1+($C640)),Order_Form!$B:$Q,14,FALSE)),"")</f>
        <v/>
      </c>
      <c r="R640" s="35" t="str">
        <f>IF(ISNUMBER(SMALL(Order_Form!$C:$C,1+($C640))),(VLOOKUP(SMALL(Order_Form!$C:$C,1+($C640)),Order_Form!$B:$Q,15,FALSE)),"")</f>
        <v/>
      </c>
      <c r="U640" s="14">
        <f t="shared" si="27"/>
        <v>0</v>
      </c>
      <c r="V640" s="14">
        <f t="shared" si="28"/>
        <v>0</v>
      </c>
      <c r="W640" s="14">
        <f t="shared" si="29"/>
        <v>0</v>
      </c>
    </row>
    <row r="641" spans="3:23" ht="22.9" customHeight="1" x14ac:dyDescent="0.2">
      <c r="C641" s="14">
        <v>623</v>
      </c>
      <c r="D641" s="15" t="str">
        <f>IF(ISNUMBER(SMALL(Order_Form!$C:$C,1+($C641))),(VLOOKUP(SMALL(Order_Form!$C:$C,1+($C641)),Order_Form!$B:$Q,3,FALSE)),"")</f>
        <v/>
      </c>
      <c r="E641" s="35" t="str">
        <f>IF(ISNUMBER(SMALL(Order_Form!$C:$C,1+($C641))),(VLOOKUP(SMALL(Order_Form!$C:$C,1+($C641)),Order_Form!$B:$Q,4,FALSE)),"")</f>
        <v/>
      </c>
      <c r="F641" s="35" t="str">
        <f>IF(ISNUMBER(SMALL(Order_Form!$C:$C,1+($C641))),(VLOOKUP(SMALL(Order_Form!$C:$C,1+($C641)),Order_Form!$B:$Q,5,FALSE)),"")</f>
        <v/>
      </c>
      <c r="G641" s="35" t="str">
        <f>IF(ISNUMBER(SMALL(Order_Form!$C:$C,1+($C641))),(VLOOKUP(SMALL(Order_Form!$C:$C,1+($C641)),Order_Form!$B:$Q,6,FALSE)),"")</f>
        <v/>
      </c>
      <c r="H641" s="32" t="str">
        <f>IF(ISNUMBER(SMALL(Order_Form!$C:$C,1+($C641))),(VLOOKUP(SMALL(Order_Form!$C:$C,1+($C641)),Order_Form!$B:$Q,7,FALSE)),"")</f>
        <v/>
      </c>
      <c r="I641" s="15"/>
      <c r="J641" s="15"/>
      <c r="K641" s="35" t="str">
        <f>IF(ISNUMBER(SMALL(Order_Form!$C:$C,1+($C641))),(VLOOKUP(SMALL(Order_Form!$C:$C,1+($C641)),Order_Form!$B:$Q,8,FALSE)),"")</f>
        <v/>
      </c>
      <c r="L641" s="35" t="str">
        <f>IF(ISNUMBER(SMALL(Order_Form!$C:$C,1+($C641))),(VLOOKUP(SMALL(Order_Form!$C:$C,1+($C641)),Order_Form!$B:$Q,9,FALSE)),"")</f>
        <v/>
      </c>
      <c r="M641" s="35" t="str">
        <f>IF(ISNUMBER(SMALL(Order_Form!$C:$C,1+($C641))),(VLOOKUP(SMALL(Order_Form!$C:$C,1+($C641)),Order_Form!$B:$Q,10,FALSE)),"")</f>
        <v/>
      </c>
      <c r="N641" s="35" t="str">
        <f>IF(ISNUMBER(SMALL(Order_Form!$C:$C,1+($C641))),(VLOOKUP(SMALL(Order_Form!$C:$C,1+($C641)),Order_Form!$B:$Q,11,FALSE)),"")</f>
        <v/>
      </c>
      <c r="O641" s="35" t="str">
        <f>IF(ISNUMBER(SMALL(Order_Form!$C:$C,1+($C641))),(VLOOKUP(SMALL(Order_Form!$C:$C,1+($C641)),Order_Form!$B:$Q,12,FALSE)),"")</f>
        <v/>
      </c>
      <c r="P641" s="35" t="str">
        <f>IF(ISNUMBER(SMALL(Order_Form!$C:$C,1+($C641))),(VLOOKUP(SMALL(Order_Form!$C:$C,1+($C641)),Order_Form!$B:$Q,13,FALSE)),"")</f>
        <v/>
      </c>
      <c r="Q641" s="35" t="str">
        <f>IF(ISNUMBER(SMALL(Order_Form!$C:$C,1+($C641))),(VLOOKUP(SMALL(Order_Form!$C:$C,1+($C641)),Order_Form!$B:$Q,14,FALSE)),"")</f>
        <v/>
      </c>
      <c r="R641" s="35" t="str">
        <f>IF(ISNUMBER(SMALL(Order_Form!$C:$C,1+($C641))),(VLOOKUP(SMALL(Order_Form!$C:$C,1+($C641)),Order_Form!$B:$Q,15,FALSE)),"")</f>
        <v/>
      </c>
      <c r="U641" s="14">
        <f t="shared" si="27"/>
        <v>0</v>
      </c>
      <c r="V641" s="14">
        <f t="shared" si="28"/>
        <v>0</v>
      </c>
      <c r="W641" s="14">
        <f t="shared" si="29"/>
        <v>0</v>
      </c>
    </row>
    <row r="642" spans="3:23" ht="22.9" customHeight="1" x14ac:dyDescent="0.2">
      <c r="C642" s="14">
        <v>624</v>
      </c>
      <c r="D642" s="15" t="str">
        <f>IF(ISNUMBER(SMALL(Order_Form!$C:$C,1+($C642))),(VLOOKUP(SMALL(Order_Form!$C:$C,1+($C642)),Order_Form!$B:$Q,3,FALSE)),"")</f>
        <v/>
      </c>
      <c r="E642" s="35" t="str">
        <f>IF(ISNUMBER(SMALL(Order_Form!$C:$C,1+($C642))),(VLOOKUP(SMALL(Order_Form!$C:$C,1+($C642)),Order_Form!$B:$Q,4,FALSE)),"")</f>
        <v/>
      </c>
      <c r="F642" s="35" t="str">
        <f>IF(ISNUMBER(SMALL(Order_Form!$C:$C,1+($C642))),(VLOOKUP(SMALL(Order_Form!$C:$C,1+($C642)),Order_Form!$B:$Q,5,FALSE)),"")</f>
        <v/>
      </c>
      <c r="G642" s="35" t="str">
        <f>IF(ISNUMBER(SMALL(Order_Form!$C:$C,1+($C642))),(VLOOKUP(SMALL(Order_Form!$C:$C,1+($C642)),Order_Form!$B:$Q,6,FALSE)),"")</f>
        <v/>
      </c>
      <c r="H642" s="32" t="str">
        <f>IF(ISNUMBER(SMALL(Order_Form!$C:$C,1+($C642))),(VLOOKUP(SMALL(Order_Form!$C:$C,1+($C642)),Order_Form!$B:$Q,7,FALSE)),"")</f>
        <v/>
      </c>
      <c r="I642" s="15"/>
      <c r="J642" s="15"/>
      <c r="K642" s="35" t="str">
        <f>IF(ISNUMBER(SMALL(Order_Form!$C:$C,1+($C642))),(VLOOKUP(SMALL(Order_Form!$C:$C,1+($C642)),Order_Form!$B:$Q,8,FALSE)),"")</f>
        <v/>
      </c>
      <c r="L642" s="35" t="str">
        <f>IF(ISNUMBER(SMALL(Order_Form!$C:$C,1+($C642))),(VLOOKUP(SMALL(Order_Form!$C:$C,1+($C642)),Order_Form!$B:$Q,9,FALSE)),"")</f>
        <v/>
      </c>
      <c r="M642" s="35" t="str">
        <f>IF(ISNUMBER(SMALL(Order_Form!$C:$C,1+($C642))),(VLOOKUP(SMALL(Order_Form!$C:$C,1+($C642)),Order_Form!$B:$Q,10,FALSE)),"")</f>
        <v/>
      </c>
      <c r="N642" s="35" t="str">
        <f>IF(ISNUMBER(SMALL(Order_Form!$C:$C,1+($C642))),(VLOOKUP(SMALL(Order_Form!$C:$C,1+($C642)),Order_Form!$B:$Q,11,FALSE)),"")</f>
        <v/>
      </c>
      <c r="O642" s="35" t="str">
        <f>IF(ISNUMBER(SMALL(Order_Form!$C:$C,1+($C642))),(VLOOKUP(SMALL(Order_Form!$C:$C,1+($C642)),Order_Form!$B:$Q,12,FALSE)),"")</f>
        <v/>
      </c>
      <c r="P642" s="35" t="str">
        <f>IF(ISNUMBER(SMALL(Order_Form!$C:$C,1+($C642))),(VLOOKUP(SMALL(Order_Form!$C:$C,1+($C642)),Order_Form!$B:$Q,13,FALSE)),"")</f>
        <v/>
      </c>
      <c r="Q642" s="35" t="str">
        <f>IF(ISNUMBER(SMALL(Order_Form!$C:$C,1+($C642))),(VLOOKUP(SMALL(Order_Form!$C:$C,1+($C642)),Order_Form!$B:$Q,14,FALSE)),"")</f>
        <v/>
      </c>
      <c r="R642" s="35" t="str">
        <f>IF(ISNUMBER(SMALL(Order_Form!$C:$C,1+($C642))),(VLOOKUP(SMALL(Order_Form!$C:$C,1+($C642)),Order_Form!$B:$Q,15,FALSE)),"")</f>
        <v/>
      </c>
      <c r="U642" s="14">
        <f t="shared" si="27"/>
        <v>0</v>
      </c>
      <c r="V642" s="14">
        <f t="shared" si="28"/>
        <v>0</v>
      </c>
      <c r="W642" s="14">
        <f t="shared" si="29"/>
        <v>0</v>
      </c>
    </row>
    <row r="643" spans="3:23" ht="22.9" customHeight="1" x14ac:dyDescent="0.2">
      <c r="C643" s="14">
        <v>625</v>
      </c>
      <c r="D643" s="15" t="str">
        <f>IF(ISNUMBER(SMALL(Order_Form!$C:$C,1+($C643))),(VLOOKUP(SMALL(Order_Form!$C:$C,1+($C643)),Order_Form!$B:$Q,3,FALSE)),"")</f>
        <v/>
      </c>
      <c r="E643" s="35" t="str">
        <f>IF(ISNUMBER(SMALL(Order_Form!$C:$C,1+($C643))),(VLOOKUP(SMALL(Order_Form!$C:$C,1+($C643)),Order_Form!$B:$Q,4,FALSE)),"")</f>
        <v/>
      </c>
      <c r="F643" s="35" t="str">
        <f>IF(ISNUMBER(SMALL(Order_Form!$C:$C,1+($C643))),(VLOOKUP(SMALL(Order_Form!$C:$C,1+($C643)),Order_Form!$B:$Q,5,FALSE)),"")</f>
        <v/>
      </c>
      <c r="G643" s="35" t="str">
        <f>IF(ISNUMBER(SMALL(Order_Form!$C:$C,1+($C643))),(VLOOKUP(SMALL(Order_Form!$C:$C,1+($C643)),Order_Form!$B:$Q,6,FALSE)),"")</f>
        <v/>
      </c>
      <c r="H643" s="32" t="str">
        <f>IF(ISNUMBER(SMALL(Order_Form!$C:$C,1+($C643))),(VLOOKUP(SMALL(Order_Form!$C:$C,1+($C643)),Order_Form!$B:$Q,7,FALSE)),"")</f>
        <v/>
      </c>
      <c r="I643" s="15"/>
      <c r="J643" s="15"/>
      <c r="K643" s="35" t="str">
        <f>IF(ISNUMBER(SMALL(Order_Form!$C:$C,1+($C643))),(VLOOKUP(SMALL(Order_Form!$C:$C,1+($C643)),Order_Form!$B:$Q,8,FALSE)),"")</f>
        <v/>
      </c>
      <c r="L643" s="35" t="str">
        <f>IF(ISNUMBER(SMALL(Order_Form!$C:$C,1+($C643))),(VLOOKUP(SMALL(Order_Form!$C:$C,1+($C643)),Order_Form!$B:$Q,9,FALSE)),"")</f>
        <v/>
      </c>
      <c r="M643" s="35" t="str">
        <f>IF(ISNUMBER(SMALL(Order_Form!$C:$C,1+($C643))),(VLOOKUP(SMALL(Order_Form!$C:$C,1+($C643)),Order_Form!$B:$Q,10,FALSE)),"")</f>
        <v/>
      </c>
      <c r="N643" s="35" t="str">
        <f>IF(ISNUMBER(SMALL(Order_Form!$C:$C,1+($C643))),(VLOOKUP(SMALL(Order_Form!$C:$C,1+($C643)),Order_Form!$B:$Q,11,FALSE)),"")</f>
        <v/>
      </c>
      <c r="O643" s="35" t="str">
        <f>IF(ISNUMBER(SMALL(Order_Form!$C:$C,1+($C643))),(VLOOKUP(SMALL(Order_Form!$C:$C,1+($C643)),Order_Form!$B:$Q,12,FALSE)),"")</f>
        <v/>
      </c>
      <c r="P643" s="35" t="str">
        <f>IF(ISNUMBER(SMALL(Order_Form!$C:$C,1+($C643))),(VLOOKUP(SMALL(Order_Form!$C:$C,1+($C643)),Order_Form!$B:$Q,13,FALSE)),"")</f>
        <v/>
      </c>
      <c r="Q643" s="35" t="str">
        <f>IF(ISNUMBER(SMALL(Order_Form!$C:$C,1+($C643))),(VLOOKUP(SMALL(Order_Form!$C:$C,1+($C643)),Order_Form!$B:$Q,14,FALSE)),"")</f>
        <v/>
      </c>
      <c r="R643" s="35" t="str">
        <f>IF(ISNUMBER(SMALL(Order_Form!$C:$C,1+($C643))),(VLOOKUP(SMALL(Order_Form!$C:$C,1+($C643)),Order_Form!$B:$Q,15,FALSE)),"")</f>
        <v/>
      </c>
      <c r="U643" s="14">
        <f t="shared" si="27"/>
        <v>0</v>
      </c>
      <c r="V643" s="14">
        <f t="shared" si="28"/>
        <v>0</v>
      </c>
      <c r="W643" s="14">
        <f t="shared" si="29"/>
        <v>0</v>
      </c>
    </row>
    <row r="644" spans="3:23" ht="22.9" customHeight="1" x14ac:dyDescent="0.2">
      <c r="C644" s="14">
        <v>626</v>
      </c>
      <c r="D644" s="15" t="str">
        <f>IF(ISNUMBER(SMALL(Order_Form!$C:$C,1+($C644))),(VLOOKUP(SMALL(Order_Form!$C:$C,1+($C644)),Order_Form!$B:$Q,3,FALSE)),"")</f>
        <v/>
      </c>
      <c r="E644" s="35" t="str">
        <f>IF(ISNUMBER(SMALL(Order_Form!$C:$C,1+($C644))),(VLOOKUP(SMALL(Order_Form!$C:$C,1+($C644)),Order_Form!$B:$Q,4,FALSE)),"")</f>
        <v/>
      </c>
      <c r="F644" s="35" t="str">
        <f>IF(ISNUMBER(SMALL(Order_Form!$C:$C,1+($C644))),(VLOOKUP(SMALL(Order_Form!$C:$C,1+($C644)),Order_Form!$B:$Q,5,FALSE)),"")</f>
        <v/>
      </c>
      <c r="G644" s="35" t="str">
        <f>IF(ISNUMBER(SMALL(Order_Form!$C:$C,1+($C644))),(VLOOKUP(SMALL(Order_Form!$C:$C,1+($C644)),Order_Form!$B:$Q,6,FALSE)),"")</f>
        <v/>
      </c>
      <c r="H644" s="32" t="str">
        <f>IF(ISNUMBER(SMALL(Order_Form!$C:$C,1+($C644))),(VLOOKUP(SMALL(Order_Form!$C:$C,1+($C644)),Order_Form!$B:$Q,7,FALSE)),"")</f>
        <v/>
      </c>
      <c r="I644" s="15"/>
      <c r="J644" s="15"/>
      <c r="K644" s="35" t="str">
        <f>IF(ISNUMBER(SMALL(Order_Form!$C:$C,1+($C644))),(VLOOKUP(SMALL(Order_Form!$C:$C,1+($C644)),Order_Form!$B:$Q,8,FALSE)),"")</f>
        <v/>
      </c>
      <c r="L644" s="35" t="str">
        <f>IF(ISNUMBER(SMALL(Order_Form!$C:$C,1+($C644))),(VLOOKUP(SMALL(Order_Form!$C:$C,1+($C644)),Order_Form!$B:$Q,9,FALSE)),"")</f>
        <v/>
      </c>
      <c r="M644" s="35" t="str">
        <f>IF(ISNUMBER(SMALL(Order_Form!$C:$C,1+($C644))),(VLOOKUP(SMALL(Order_Form!$C:$C,1+($C644)),Order_Form!$B:$Q,10,FALSE)),"")</f>
        <v/>
      </c>
      <c r="N644" s="35" t="str">
        <f>IF(ISNUMBER(SMALL(Order_Form!$C:$C,1+($C644))),(VLOOKUP(SMALL(Order_Form!$C:$C,1+($C644)),Order_Form!$B:$Q,11,FALSE)),"")</f>
        <v/>
      </c>
      <c r="O644" s="35" t="str">
        <f>IF(ISNUMBER(SMALL(Order_Form!$C:$C,1+($C644))),(VLOOKUP(SMALL(Order_Form!$C:$C,1+($C644)),Order_Form!$B:$Q,12,FALSE)),"")</f>
        <v/>
      </c>
      <c r="P644" s="35" t="str">
        <f>IF(ISNUMBER(SMALL(Order_Form!$C:$C,1+($C644))),(VLOOKUP(SMALL(Order_Form!$C:$C,1+($C644)),Order_Form!$B:$Q,13,FALSE)),"")</f>
        <v/>
      </c>
      <c r="Q644" s="35" t="str">
        <f>IF(ISNUMBER(SMALL(Order_Form!$C:$C,1+($C644))),(VLOOKUP(SMALL(Order_Form!$C:$C,1+($C644)),Order_Form!$B:$Q,14,FALSE)),"")</f>
        <v/>
      </c>
      <c r="R644" s="35" t="str">
        <f>IF(ISNUMBER(SMALL(Order_Form!$C:$C,1+($C644))),(VLOOKUP(SMALL(Order_Form!$C:$C,1+($C644)),Order_Form!$B:$Q,15,FALSE)),"")</f>
        <v/>
      </c>
      <c r="U644" s="14">
        <f t="shared" si="27"/>
        <v>0</v>
      </c>
      <c r="V644" s="14">
        <f t="shared" si="28"/>
        <v>0</v>
      </c>
      <c r="W644" s="14">
        <f t="shared" si="29"/>
        <v>0</v>
      </c>
    </row>
    <row r="645" spans="3:23" ht="22.9" customHeight="1" x14ac:dyDescent="0.2">
      <c r="C645" s="14">
        <v>627</v>
      </c>
      <c r="D645" s="15" t="str">
        <f>IF(ISNUMBER(SMALL(Order_Form!$C:$C,1+($C645))),(VLOOKUP(SMALL(Order_Form!$C:$C,1+($C645)),Order_Form!$B:$Q,3,FALSE)),"")</f>
        <v/>
      </c>
      <c r="E645" s="35" t="str">
        <f>IF(ISNUMBER(SMALL(Order_Form!$C:$C,1+($C645))),(VLOOKUP(SMALL(Order_Form!$C:$C,1+($C645)),Order_Form!$B:$Q,4,FALSE)),"")</f>
        <v/>
      </c>
      <c r="F645" s="35" t="str">
        <f>IF(ISNUMBER(SMALL(Order_Form!$C:$C,1+($C645))),(VLOOKUP(SMALL(Order_Form!$C:$C,1+($C645)),Order_Form!$B:$Q,5,FALSE)),"")</f>
        <v/>
      </c>
      <c r="G645" s="35" t="str">
        <f>IF(ISNUMBER(SMALL(Order_Form!$C:$C,1+($C645))),(VLOOKUP(SMALL(Order_Form!$C:$C,1+($C645)),Order_Form!$B:$Q,6,FALSE)),"")</f>
        <v/>
      </c>
      <c r="H645" s="32" t="str">
        <f>IF(ISNUMBER(SMALL(Order_Form!$C:$C,1+($C645))),(VLOOKUP(SMALL(Order_Form!$C:$C,1+($C645)),Order_Form!$B:$Q,7,FALSE)),"")</f>
        <v/>
      </c>
      <c r="I645" s="15"/>
      <c r="J645" s="15"/>
      <c r="K645" s="35" t="str">
        <f>IF(ISNUMBER(SMALL(Order_Form!$C:$C,1+($C645))),(VLOOKUP(SMALL(Order_Form!$C:$C,1+($C645)),Order_Form!$B:$Q,8,FALSE)),"")</f>
        <v/>
      </c>
      <c r="L645" s="35" t="str">
        <f>IF(ISNUMBER(SMALL(Order_Form!$C:$C,1+($C645))),(VLOOKUP(SMALL(Order_Form!$C:$C,1+($C645)),Order_Form!$B:$Q,9,FALSE)),"")</f>
        <v/>
      </c>
      <c r="M645" s="35" t="str">
        <f>IF(ISNUMBER(SMALL(Order_Form!$C:$C,1+($C645))),(VLOOKUP(SMALL(Order_Form!$C:$C,1+($C645)),Order_Form!$B:$Q,10,FALSE)),"")</f>
        <v/>
      </c>
      <c r="N645" s="35" t="str">
        <f>IF(ISNUMBER(SMALL(Order_Form!$C:$C,1+($C645))),(VLOOKUP(SMALL(Order_Form!$C:$C,1+($C645)),Order_Form!$B:$Q,11,FALSE)),"")</f>
        <v/>
      </c>
      <c r="O645" s="35" t="str">
        <f>IF(ISNUMBER(SMALL(Order_Form!$C:$C,1+($C645))),(VLOOKUP(SMALL(Order_Form!$C:$C,1+($C645)),Order_Form!$B:$Q,12,FALSE)),"")</f>
        <v/>
      </c>
      <c r="P645" s="35" t="str">
        <f>IF(ISNUMBER(SMALL(Order_Form!$C:$C,1+($C645))),(VLOOKUP(SMALL(Order_Form!$C:$C,1+($C645)),Order_Form!$B:$Q,13,FALSE)),"")</f>
        <v/>
      </c>
      <c r="Q645" s="35" t="str">
        <f>IF(ISNUMBER(SMALL(Order_Form!$C:$C,1+($C645))),(VLOOKUP(SMALL(Order_Form!$C:$C,1+($C645)),Order_Form!$B:$Q,14,FALSE)),"")</f>
        <v/>
      </c>
      <c r="R645" s="35" t="str">
        <f>IF(ISNUMBER(SMALL(Order_Form!$C:$C,1+($C645))),(VLOOKUP(SMALL(Order_Form!$C:$C,1+($C645)),Order_Form!$B:$Q,15,FALSE)),"")</f>
        <v/>
      </c>
      <c r="U645" s="14">
        <f t="shared" si="27"/>
        <v>0</v>
      </c>
      <c r="V645" s="14">
        <f t="shared" si="28"/>
        <v>0</v>
      </c>
      <c r="W645" s="14">
        <f t="shared" si="29"/>
        <v>0</v>
      </c>
    </row>
    <row r="646" spans="3:23" ht="22.9" customHeight="1" x14ac:dyDescent="0.2">
      <c r="C646" s="14">
        <v>628</v>
      </c>
      <c r="D646" s="15" t="str">
        <f>IF(ISNUMBER(SMALL(Order_Form!$C:$C,1+($C646))),(VLOOKUP(SMALL(Order_Form!$C:$C,1+($C646)),Order_Form!$B:$Q,3,FALSE)),"")</f>
        <v/>
      </c>
      <c r="E646" s="35" t="str">
        <f>IF(ISNUMBER(SMALL(Order_Form!$C:$C,1+($C646))),(VLOOKUP(SMALL(Order_Form!$C:$C,1+($C646)),Order_Form!$B:$Q,4,FALSE)),"")</f>
        <v/>
      </c>
      <c r="F646" s="35" t="str">
        <f>IF(ISNUMBER(SMALL(Order_Form!$C:$C,1+($C646))),(VLOOKUP(SMALL(Order_Form!$C:$C,1+($C646)),Order_Form!$B:$Q,5,FALSE)),"")</f>
        <v/>
      </c>
      <c r="G646" s="35" t="str">
        <f>IF(ISNUMBER(SMALL(Order_Form!$C:$C,1+($C646))),(VLOOKUP(SMALL(Order_Form!$C:$C,1+($C646)),Order_Form!$B:$Q,6,FALSE)),"")</f>
        <v/>
      </c>
      <c r="H646" s="32" t="str">
        <f>IF(ISNUMBER(SMALL(Order_Form!$C:$C,1+($C646))),(VLOOKUP(SMALL(Order_Form!$C:$C,1+($C646)),Order_Form!$B:$Q,7,FALSE)),"")</f>
        <v/>
      </c>
      <c r="I646" s="15"/>
      <c r="J646" s="15"/>
      <c r="K646" s="35" t="str">
        <f>IF(ISNUMBER(SMALL(Order_Form!$C:$C,1+($C646))),(VLOOKUP(SMALL(Order_Form!$C:$C,1+($C646)),Order_Form!$B:$Q,8,FALSE)),"")</f>
        <v/>
      </c>
      <c r="L646" s="35" t="str">
        <f>IF(ISNUMBER(SMALL(Order_Form!$C:$C,1+($C646))),(VLOOKUP(SMALL(Order_Form!$C:$C,1+($C646)),Order_Form!$B:$Q,9,FALSE)),"")</f>
        <v/>
      </c>
      <c r="M646" s="35" t="str">
        <f>IF(ISNUMBER(SMALL(Order_Form!$C:$C,1+($C646))),(VLOOKUP(SMALL(Order_Form!$C:$C,1+($C646)),Order_Form!$B:$Q,10,FALSE)),"")</f>
        <v/>
      </c>
      <c r="N646" s="35" t="str">
        <f>IF(ISNUMBER(SMALL(Order_Form!$C:$C,1+($C646))),(VLOOKUP(SMALL(Order_Form!$C:$C,1+($C646)),Order_Form!$B:$Q,11,FALSE)),"")</f>
        <v/>
      </c>
      <c r="O646" s="35" t="str">
        <f>IF(ISNUMBER(SMALL(Order_Form!$C:$C,1+($C646))),(VLOOKUP(SMALL(Order_Form!$C:$C,1+($C646)),Order_Form!$B:$Q,12,FALSE)),"")</f>
        <v/>
      </c>
      <c r="P646" s="35" t="str">
        <f>IF(ISNUMBER(SMALL(Order_Form!$C:$C,1+($C646))),(VLOOKUP(SMALL(Order_Form!$C:$C,1+($C646)),Order_Form!$B:$Q,13,FALSE)),"")</f>
        <v/>
      </c>
      <c r="Q646" s="35" t="str">
        <f>IF(ISNUMBER(SMALL(Order_Form!$C:$C,1+($C646))),(VLOOKUP(SMALL(Order_Form!$C:$C,1+($C646)),Order_Form!$B:$Q,14,FALSE)),"")</f>
        <v/>
      </c>
      <c r="R646" s="35" t="str">
        <f>IF(ISNUMBER(SMALL(Order_Form!$C:$C,1+($C646))),(VLOOKUP(SMALL(Order_Form!$C:$C,1+($C646)),Order_Form!$B:$Q,15,FALSE)),"")</f>
        <v/>
      </c>
      <c r="U646" s="14">
        <f t="shared" si="27"/>
        <v>0</v>
      </c>
      <c r="V646" s="14">
        <f t="shared" si="28"/>
        <v>0</v>
      </c>
      <c r="W646" s="14">
        <f t="shared" si="29"/>
        <v>0</v>
      </c>
    </row>
    <row r="647" spans="3:23" ht="22.9" customHeight="1" x14ac:dyDescent="0.2">
      <c r="C647" s="14">
        <v>629</v>
      </c>
      <c r="D647" s="15" t="str">
        <f>IF(ISNUMBER(SMALL(Order_Form!$C:$C,1+($C647))),(VLOOKUP(SMALL(Order_Form!$C:$C,1+($C647)),Order_Form!$B:$Q,3,FALSE)),"")</f>
        <v/>
      </c>
      <c r="E647" s="35" t="str">
        <f>IF(ISNUMBER(SMALL(Order_Form!$C:$C,1+($C647))),(VLOOKUP(SMALL(Order_Form!$C:$C,1+($C647)),Order_Form!$B:$Q,4,FALSE)),"")</f>
        <v/>
      </c>
      <c r="F647" s="35" t="str">
        <f>IF(ISNUMBER(SMALL(Order_Form!$C:$C,1+($C647))),(VLOOKUP(SMALL(Order_Form!$C:$C,1+($C647)),Order_Form!$B:$Q,5,FALSE)),"")</f>
        <v/>
      </c>
      <c r="G647" s="35" t="str">
        <f>IF(ISNUMBER(SMALL(Order_Form!$C:$C,1+($C647))),(VLOOKUP(SMALL(Order_Form!$C:$C,1+($C647)),Order_Form!$B:$Q,6,FALSE)),"")</f>
        <v/>
      </c>
      <c r="H647" s="32" t="str">
        <f>IF(ISNUMBER(SMALL(Order_Form!$C:$C,1+($C647))),(VLOOKUP(SMALL(Order_Form!$C:$C,1+($C647)),Order_Form!$B:$Q,7,FALSE)),"")</f>
        <v/>
      </c>
      <c r="I647" s="15"/>
      <c r="J647" s="15"/>
      <c r="K647" s="35" t="str">
        <f>IF(ISNUMBER(SMALL(Order_Form!$C:$C,1+($C647))),(VLOOKUP(SMALL(Order_Form!$C:$C,1+($C647)),Order_Form!$B:$Q,8,FALSE)),"")</f>
        <v/>
      </c>
      <c r="L647" s="35" t="str">
        <f>IF(ISNUMBER(SMALL(Order_Form!$C:$C,1+($C647))),(VLOOKUP(SMALL(Order_Form!$C:$C,1+($C647)),Order_Form!$B:$Q,9,FALSE)),"")</f>
        <v/>
      </c>
      <c r="M647" s="35" t="str">
        <f>IF(ISNUMBER(SMALL(Order_Form!$C:$C,1+($C647))),(VLOOKUP(SMALL(Order_Form!$C:$C,1+($C647)),Order_Form!$B:$Q,10,FALSE)),"")</f>
        <v/>
      </c>
      <c r="N647" s="35" t="str">
        <f>IF(ISNUMBER(SMALL(Order_Form!$C:$C,1+($C647))),(VLOOKUP(SMALL(Order_Form!$C:$C,1+($C647)),Order_Form!$B:$Q,11,FALSE)),"")</f>
        <v/>
      </c>
      <c r="O647" s="35" t="str">
        <f>IF(ISNUMBER(SMALL(Order_Form!$C:$C,1+($C647))),(VLOOKUP(SMALL(Order_Form!$C:$C,1+($C647)),Order_Form!$B:$Q,12,FALSE)),"")</f>
        <v/>
      </c>
      <c r="P647" s="35" t="str">
        <f>IF(ISNUMBER(SMALL(Order_Form!$C:$C,1+($C647))),(VLOOKUP(SMALL(Order_Form!$C:$C,1+($C647)),Order_Form!$B:$Q,13,FALSE)),"")</f>
        <v/>
      </c>
      <c r="Q647" s="35" t="str">
        <f>IF(ISNUMBER(SMALL(Order_Form!$C:$C,1+($C647))),(VLOOKUP(SMALL(Order_Form!$C:$C,1+($C647)),Order_Form!$B:$Q,14,FALSE)),"")</f>
        <v/>
      </c>
      <c r="R647" s="35" t="str">
        <f>IF(ISNUMBER(SMALL(Order_Form!$C:$C,1+($C647))),(VLOOKUP(SMALL(Order_Form!$C:$C,1+($C647)),Order_Form!$B:$Q,15,FALSE)),"")</f>
        <v/>
      </c>
      <c r="U647" s="14">
        <f t="shared" si="27"/>
        <v>0</v>
      </c>
      <c r="V647" s="14">
        <f t="shared" si="28"/>
        <v>0</v>
      </c>
      <c r="W647" s="14">
        <f t="shared" si="29"/>
        <v>0</v>
      </c>
    </row>
    <row r="648" spans="3:23" ht="22.9" customHeight="1" x14ac:dyDescent="0.2">
      <c r="C648" s="14">
        <v>630</v>
      </c>
      <c r="D648" s="15" t="str">
        <f>IF(ISNUMBER(SMALL(Order_Form!$C:$C,1+($C648))),(VLOOKUP(SMALL(Order_Form!$C:$C,1+($C648)),Order_Form!$B:$Q,3,FALSE)),"")</f>
        <v/>
      </c>
      <c r="E648" s="35" t="str">
        <f>IF(ISNUMBER(SMALL(Order_Form!$C:$C,1+($C648))),(VLOOKUP(SMALL(Order_Form!$C:$C,1+($C648)),Order_Form!$B:$Q,4,FALSE)),"")</f>
        <v/>
      </c>
      <c r="F648" s="35" t="str">
        <f>IF(ISNUMBER(SMALL(Order_Form!$C:$C,1+($C648))),(VLOOKUP(SMALL(Order_Form!$C:$C,1+($C648)),Order_Form!$B:$Q,5,FALSE)),"")</f>
        <v/>
      </c>
      <c r="G648" s="35" t="str">
        <f>IF(ISNUMBER(SMALL(Order_Form!$C:$C,1+($C648))),(VLOOKUP(SMALL(Order_Form!$C:$C,1+($C648)),Order_Form!$B:$Q,6,FALSE)),"")</f>
        <v/>
      </c>
      <c r="H648" s="32" t="str">
        <f>IF(ISNUMBER(SMALL(Order_Form!$C:$C,1+($C648))),(VLOOKUP(SMALL(Order_Form!$C:$C,1+($C648)),Order_Form!$B:$Q,7,FALSE)),"")</f>
        <v/>
      </c>
      <c r="I648" s="15"/>
      <c r="J648" s="15"/>
      <c r="K648" s="35" t="str">
        <f>IF(ISNUMBER(SMALL(Order_Form!$C:$C,1+($C648))),(VLOOKUP(SMALL(Order_Form!$C:$C,1+($C648)),Order_Form!$B:$Q,8,FALSE)),"")</f>
        <v/>
      </c>
      <c r="L648" s="35" t="str">
        <f>IF(ISNUMBER(SMALL(Order_Form!$C:$C,1+($C648))),(VLOOKUP(SMALL(Order_Form!$C:$C,1+($C648)),Order_Form!$B:$Q,9,FALSE)),"")</f>
        <v/>
      </c>
      <c r="M648" s="35" t="str">
        <f>IF(ISNUMBER(SMALL(Order_Form!$C:$C,1+($C648))),(VLOOKUP(SMALL(Order_Form!$C:$C,1+($C648)),Order_Form!$B:$Q,10,FALSE)),"")</f>
        <v/>
      </c>
      <c r="N648" s="35" t="str">
        <f>IF(ISNUMBER(SMALL(Order_Form!$C:$C,1+($C648))),(VLOOKUP(SMALL(Order_Form!$C:$C,1+($C648)),Order_Form!$B:$Q,11,FALSE)),"")</f>
        <v/>
      </c>
      <c r="O648" s="35" t="str">
        <f>IF(ISNUMBER(SMALL(Order_Form!$C:$C,1+($C648))),(VLOOKUP(SMALL(Order_Form!$C:$C,1+($C648)),Order_Form!$B:$Q,12,FALSE)),"")</f>
        <v/>
      </c>
      <c r="P648" s="35" t="str">
        <f>IF(ISNUMBER(SMALL(Order_Form!$C:$C,1+($C648))),(VLOOKUP(SMALL(Order_Form!$C:$C,1+($C648)),Order_Form!$B:$Q,13,FALSE)),"")</f>
        <v/>
      </c>
      <c r="Q648" s="35" t="str">
        <f>IF(ISNUMBER(SMALL(Order_Form!$C:$C,1+($C648))),(VLOOKUP(SMALL(Order_Form!$C:$C,1+($C648)),Order_Form!$B:$Q,14,FALSE)),"")</f>
        <v/>
      </c>
      <c r="R648" s="35" t="str">
        <f>IF(ISNUMBER(SMALL(Order_Form!$C:$C,1+($C648))),(VLOOKUP(SMALL(Order_Form!$C:$C,1+($C648)),Order_Form!$B:$Q,15,FALSE)),"")</f>
        <v/>
      </c>
      <c r="U648" s="14">
        <f t="shared" si="27"/>
        <v>0</v>
      </c>
      <c r="V648" s="14">
        <f t="shared" si="28"/>
        <v>0</v>
      </c>
      <c r="W648" s="14">
        <f t="shared" si="29"/>
        <v>0</v>
      </c>
    </row>
    <row r="649" spans="3:23" ht="22.9" customHeight="1" x14ac:dyDescent="0.2">
      <c r="C649" s="14">
        <v>631</v>
      </c>
      <c r="D649" s="15" t="str">
        <f>IF(ISNUMBER(SMALL(Order_Form!$C:$C,1+($C649))),(VLOOKUP(SMALL(Order_Form!$C:$C,1+($C649)),Order_Form!$B:$Q,3,FALSE)),"")</f>
        <v/>
      </c>
      <c r="E649" s="35" t="str">
        <f>IF(ISNUMBER(SMALL(Order_Form!$C:$C,1+($C649))),(VLOOKUP(SMALL(Order_Form!$C:$C,1+($C649)),Order_Form!$B:$Q,4,FALSE)),"")</f>
        <v/>
      </c>
      <c r="F649" s="35" t="str">
        <f>IF(ISNUMBER(SMALL(Order_Form!$C:$C,1+($C649))),(VLOOKUP(SMALL(Order_Form!$C:$C,1+($C649)),Order_Form!$B:$Q,5,FALSE)),"")</f>
        <v/>
      </c>
      <c r="G649" s="35" t="str">
        <f>IF(ISNUMBER(SMALL(Order_Form!$C:$C,1+($C649))),(VLOOKUP(SMALL(Order_Form!$C:$C,1+($C649)),Order_Form!$B:$Q,6,FALSE)),"")</f>
        <v/>
      </c>
      <c r="H649" s="32" t="str">
        <f>IF(ISNUMBER(SMALL(Order_Form!$C:$C,1+($C649))),(VLOOKUP(SMALL(Order_Form!$C:$C,1+($C649)),Order_Form!$B:$Q,7,FALSE)),"")</f>
        <v/>
      </c>
      <c r="I649" s="15"/>
      <c r="J649" s="15"/>
      <c r="K649" s="35" t="str">
        <f>IF(ISNUMBER(SMALL(Order_Form!$C:$C,1+($C649))),(VLOOKUP(SMALL(Order_Form!$C:$C,1+($C649)),Order_Form!$B:$Q,8,FALSE)),"")</f>
        <v/>
      </c>
      <c r="L649" s="35" t="str">
        <f>IF(ISNUMBER(SMALL(Order_Form!$C:$C,1+($C649))),(VLOOKUP(SMALL(Order_Form!$C:$C,1+($C649)),Order_Form!$B:$Q,9,FALSE)),"")</f>
        <v/>
      </c>
      <c r="M649" s="35" t="str">
        <f>IF(ISNUMBER(SMALL(Order_Form!$C:$C,1+($C649))),(VLOOKUP(SMALL(Order_Form!$C:$C,1+($C649)),Order_Form!$B:$Q,10,FALSE)),"")</f>
        <v/>
      </c>
      <c r="N649" s="35" t="str">
        <f>IF(ISNUMBER(SMALL(Order_Form!$C:$C,1+($C649))),(VLOOKUP(SMALL(Order_Form!$C:$C,1+($C649)),Order_Form!$B:$Q,11,FALSE)),"")</f>
        <v/>
      </c>
      <c r="O649" s="35" t="str">
        <f>IF(ISNUMBER(SMALL(Order_Form!$C:$C,1+($C649))),(VLOOKUP(SMALL(Order_Form!$C:$C,1+($C649)),Order_Form!$B:$Q,12,FALSE)),"")</f>
        <v/>
      </c>
      <c r="P649" s="35" t="str">
        <f>IF(ISNUMBER(SMALL(Order_Form!$C:$C,1+($C649))),(VLOOKUP(SMALL(Order_Form!$C:$C,1+($C649)),Order_Form!$B:$Q,13,FALSE)),"")</f>
        <v/>
      </c>
      <c r="Q649" s="35" t="str">
        <f>IF(ISNUMBER(SMALL(Order_Form!$C:$C,1+($C649))),(VLOOKUP(SMALL(Order_Form!$C:$C,1+($C649)),Order_Form!$B:$Q,14,FALSE)),"")</f>
        <v/>
      </c>
      <c r="R649" s="35" t="str">
        <f>IF(ISNUMBER(SMALL(Order_Form!$C:$C,1+($C649))),(VLOOKUP(SMALL(Order_Form!$C:$C,1+($C649)),Order_Form!$B:$Q,15,FALSE)),"")</f>
        <v/>
      </c>
      <c r="U649" s="14">
        <f t="shared" si="27"/>
        <v>0</v>
      </c>
      <c r="V649" s="14">
        <f t="shared" si="28"/>
        <v>0</v>
      </c>
      <c r="W649" s="14">
        <f t="shared" si="29"/>
        <v>0</v>
      </c>
    </row>
    <row r="650" spans="3:23" ht="22.9" customHeight="1" x14ac:dyDescent="0.2">
      <c r="C650" s="14">
        <v>632</v>
      </c>
      <c r="D650" s="15" t="str">
        <f>IF(ISNUMBER(SMALL(Order_Form!$C:$C,1+($C650))),(VLOOKUP(SMALL(Order_Form!$C:$C,1+($C650)),Order_Form!$B:$Q,3,FALSE)),"")</f>
        <v/>
      </c>
      <c r="E650" s="35" t="str">
        <f>IF(ISNUMBER(SMALL(Order_Form!$C:$C,1+($C650))),(VLOOKUP(SMALL(Order_Form!$C:$C,1+($C650)),Order_Form!$B:$Q,4,FALSE)),"")</f>
        <v/>
      </c>
      <c r="F650" s="35" t="str">
        <f>IF(ISNUMBER(SMALL(Order_Form!$C:$C,1+($C650))),(VLOOKUP(SMALL(Order_Form!$C:$C,1+($C650)),Order_Form!$B:$Q,5,FALSE)),"")</f>
        <v/>
      </c>
      <c r="G650" s="35" t="str">
        <f>IF(ISNUMBER(SMALL(Order_Form!$C:$C,1+($C650))),(VLOOKUP(SMALL(Order_Form!$C:$C,1+($C650)),Order_Form!$B:$Q,6,FALSE)),"")</f>
        <v/>
      </c>
      <c r="H650" s="32" t="str">
        <f>IF(ISNUMBER(SMALL(Order_Form!$C:$C,1+($C650))),(VLOOKUP(SMALL(Order_Form!$C:$C,1+($C650)),Order_Form!$B:$Q,7,FALSE)),"")</f>
        <v/>
      </c>
      <c r="I650" s="15"/>
      <c r="J650" s="15"/>
      <c r="K650" s="35" t="str">
        <f>IF(ISNUMBER(SMALL(Order_Form!$C:$C,1+($C650))),(VLOOKUP(SMALL(Order_Form!$C:$C,1+($C650)),Order_Form!$B:$Q,8,FALSE)),"")</f>
        <v/>
      </c>
      <c r="L650" s="35" t="str">
        <f>IF(ISNUMBER(SMALL(Order_Form!$C:$C,1+($C650))),(VLOOKUP(SMALL(Order_Form!$C:$C,1+($C650)),Order_Form!$B:$Q,9,FALSE)),"")</f>
        <v/>
      </c>
      <c r="M650" s="35" t="str">
        <f>IF(ISNUMBER(SMALL(Order_Form!$C:$C,1+($C650))),(VLOOKUP(SMALL(Order_Form!$C:$C,1+($C650)),Order_Form!$B:$Q,10,FALSE)),"")</f>
        <v/>
      </c>
      <c r="N650" s="35" t="str">
        <f>IF(ISNUMBER(SMALL(Order_Form!$C:$C,1+($C650))),(VLOOKUP(SMALL(Order_Form!$C:$C,1+($C650)),Order_Form!$B:$Q,11,FALSE)),"")</f>
        <v/>
      </c>
      <c r="O650" s="35" t="str">
        <f>IF(ISNUMBER(SMALL(Order_Form!$C:$C,1+($C650))),(VLOOKUP(SMALL(Order_Form!$C:$C,1+($C650)),Order_Form!$B:$Q,12,FALSE)),"")</f>
        <v/>
      </c>
      <c r="P650" s="35" t="str">
        <f>IF(ISNUMBER(SMALL(Order_Form!$C:$C,1+($C650))),(VLOOKUP(SMALL(Order_Form!$C:$C,1+($C650)),Order_Form!$B:$Q,13,FALSE)),"")</f>
        <v/>
      </c>
      <c r="Q650" s="35" t="str">
        <f>IF(ISNUMBER(SMALL(Order_Form!$C:$C,1+($C650))),(VLOOKUP(SMALL(Order_Form!$C:$C,1+($C650)),Order_Form!$B:$Q,14,FALSE)),"")</f>
        <v/>
      </c>
      <c r="R650" s="35" t="str">
        <f>IF(ISNUMBER(SMALL(Order_Form!$C:$C,1+($C650))),(VLOOKUP(SMALL(Order_Form!$C:$C,1+($C650)),Order_Form!$B:$Q,15,FALSE)),"")</f>
        <v/>
      </c>
      <c r="U650" s="14">
        <f t="shared" si="27"/>
        <v>0</v>
      </c>
      <c r="V650" s="14">
        <f t="shared" si="28"/>
        <v>0</v>
      </c>
      <c r="W650" s="14">
        <f t="shared" si="29"/>
        <v>0</v>
      </c>
    </row>
    <row r="651" spans="3:23" ht="22.9" customHeight="1" x14ac:dyDescent="0.2">
      <c r="C651" s="14">
        <v>633</v>
      </c>
      <c r="D651" s="15" t="str">
        <f>IF(ISNUMBER(SMALL(Order_Form!$C:$C,1+($C651))),(VLOOKUP(SMALL(Order_Form!$C:$C,1+($C651)),Order_Form!$B:$Q,3,FALSE)),"")</f>
        <v/>
      </c>
      <c r="E651" s="35" t="str">
        <f>IF(ISNUMBER(SMALL(Order_Form!$C:$C,1+($C651))),(VLOOKUP(SMALL(Order_Form!$C:$C,1+($C651)),Order_Form!$B:$Q,4,FALSE)),"")</f>
        <v/>
      </c>
      <c r="F651" s="35" t="str">
        <f>IF(ISNUMBER(SMALL(Order_Form!$C:$C,1+($C651))),(VLOOKUP(SMALL(Order_Form!$C:$C,1+($C651)),Order_Form!$B:$Q,5,FALSE)),"")</f>
        <v/>
      </c>
      <c r="G651" s="35" t="str">
        <f>IF(ISNUMBER(SMALL(Order_Form!$C:$C,1+($C651))),(VLOOKUP(SMALL(Order_Form!$C:$C,1+($C651)),Order_Form!$B:$Q,6,FALSE)),"")</f>
        <v/>
      </c>
      <c r="H651" s="32" t="str">
        <f>IF(ISNUMBER(SMALL(Order_Form!$C:$C,1+($C651))),(VLOOKUP(SMALL(Order_Form!$C:$C,1+($C651)),Order_Form!$B:$Q,7,FALSE)),"")</f>
        <v/>
      </c>
      <c r="I651" s="15"/>
      <c r="J651" s="15"/>
      <c r="K651" s="35" t="str">
        <f>IF(ISNUMBER(SMALL(Order_Form!$C:$C,1+($C651))),(VLOOKUP(SMALL(Order_Form!$C:$C,1+($C651)),Order_Form!$B:$Q,8,FALSE)),"")</f>
        <v/>
      </c>
      <c r="L651" s="35" t="str">
        <f>IF(ISNUMBER(SMALL(Order_Form!$C:$C,1+($C651))),(VLOOKUP(SMALL(Order_Form!$C:$C,1+($C651)),Order_Form!$B:$Q,9,FALSE)),"")</f>
        <v/>
      </c>
      <c r="M651" s="35" t="str">
        <f>IF(ISNUMBER(SMALL(Order_Form!$C:$C,1+($C651))),(VLOOKUP(SMALL(Order_Form!$C:$C,1+($C651)),Order_Form!$B:$Q,10,FALSE)),"")</f>
        <v/>
      </c>
      <c r="N651" s="35" t="str">
        <f>IF(ISNUMBER(SMALL(Order_Form!$C:$C,1+($C651))),(VLOOKUP(SMALL(Order_Form!$C:$C,1+($C651)),Order_Form!$B:$Q,11,FALSE)),"")</f>
        <v/>
      </c>
      <c r="O651" s="35" t="str">
        <f>IF(ISNUMBER(SMALL(Order_Form!$C:$C,1+($C651))),(VLOOKUP(SMALL(Order_Form!$C:$C,1+($C651)),Order_Form!$B:$Q,12,FALSE)),"")</f>
        <v/>
      </c>
      <c r="P651" s="35" t="str">
        <f>IF(ISNUMBER(SMALL(Order_Form!$C:$C,1+($C651))),(VLOOKUP(SMALL(Order_Form!$C:$C,1+($C651)),Order_Form!$B:$Q,13,FALSE)),"")</f>
        <v/>
      </c>
      <c r="Q651" s="35" t="str">
        <f>IF(ISNUMBER(SMALL(Order_Form!$C:$C,1+($C651))),(VLOOKUP(SMALL(Order_Form!$C:$C,1+($C651)),Order_Form!$B:$Q,14,FALSE)),"")</f>
        <v/>
      </c>
      <c r="R651" s="35" t="str">
        <f>IF(ISNUMBER(SMALL(Order_Form!$C:$C,1+($C651))),(VLOOKUP(SMALL(Order_Form!$C:$C,1+($C651)),Order_Form!$B:$Q,15,FALSE)),"")</f>
        <v/>
      </c>
      <c r="U651" s="14">
        <f t="shared" si="27"/>
        <v>0</v>
      </c>
      <c r="V651" s="14">
        <f t="shared" si="28"/>
        <v>0</v>
      </c>
      <c r="W651" s="14">
        <f t="shared" si="29"/>
        <v>0</v>
      </c>
    </row>
    <row r="652" spans="3:23" ht="22.9" customHeight="1" x14ac:dyDescent="0.2">
      <c r="C652" s="14">
        <v>634</v>
      </c>
      <c r="D652" s="15" t="str">
        <f>IF(ISNUMBER(SMALL(Order_Form!$C:$C,1+($C652))),(VLOOKUP(SMALL(Order_Form!$C:$C,1+($C652)),Order_Form!$B:$Q,3,FALSE)),"")</f>
        <v/>
      </c>
      <c r="E652" s="35" t="str">
        <f>IF(ISNUMBER(SMALL(Order_Form!$C:$C,1+($C652))),(VLOOKUP(SMALL(Order_Form!$C:$C,1+($C652)),Order_Form!$B:$Q,4,FALSE)),"")</f>
        <v/>
      </c>
      <c r="F652" s="35" t="str">
        <f>IF(ISNUMBER(SMALL(Order_Form!$C:$C,1+($C652))),(VLOOKUP(SMALL(Order_Form!$C:$C,1+($C652)),Order_Form!$B:$Q,5,FALSE)),"")</f>
        <v/>
      </c>
      <c r="G652" s="35" t="str">
        <f>IF(ISNUMBER(SMALL(Order_Form!$C:$C,1+($C652))),(VLOOKUP(SMALL(Order_Form!$C:$C,1+($C652)),Order_Form!$B:$Q,6,FALSE)),"")</f>
        <v/>
      </c>
      <c r="H652" s="32" t="str">
        <f>IF(ISNUMBER(SMALL(Order_Form!$C:$C,1+($C652))),(VLOOKUP(SMALL(Order_Form!$C:$C,1+($C652)),Order_Form!$B:$Q,7,FALSE)),"")</f>
        <v/>
      </c>
      <c r="I652" s="15"/>
      <c r="J652" s="15"/>
      <c r="K652" s="35" t="str">
        <f>IF(ISNUMBER(SMALL(Order_Form!$C:$C,1+($C652))),(VLOOKUP(SMALL(Order_Form!$C:$C,1+($C652)),Order_Form!$B:$Q,8,FALSE)),"")</f>
        <v/>
      </c>
      <c r="L652" s="35" t="str">
        <f>IF(ISNUMBER(SMALL(Order_Form!$C:$C,1+($C652))),(VLOOKUP(SMALL(Order_Form!$C:$C,1+($C652)),Order_Form!$B:$Q,9,FALSE)),"")</f>
        <v/>
      </c>
      <c r="M652" s="35" t="str">
        <f>IF(ISNUMBER(SMALL(Order_Form!$C:$C,1+($C652))),(VLOOKUP(SMALL(Order_Form!$C:$C,1+($C652)),Order_Form!$B:$Q,10,FALSE)),"")</f>
        <v/>
      </c>
      <c r="N652" s="35" t="str">
        <f>IF(ISNUMBER(SMALL(Order_Form!$C:$C,1+($C652))),(VLOOKUP(SMALL(Order_Form!$C:$C,1+($C652)),Order_Form!$B:$Q,11,FALSE)),"")</f>
        <v/>
      </c>
      <c r="O652" s="35" t="str">
        <f>IF(ISNUMBER(SMALL(Order_Form!$C:$C,1+($C652))),(VLOOKUP(SMALL(Order_Form!$C:$C,1+($C652)),Order_Form!$B:$Q,12,FALSE)),"")</f>
        <v/>
      </c>
      <c r="P652" s="35" t="str">
        <f>IF(ISNUMBER(SMALL(Order_Form!$C:$C,1+($C652))),(VLOOKUP(SMALL(Order_Form!$C:$C,1+($C652)),Order_Form!$B:$Q,13,FALSE)),"")</f>
        <v/>
      </c>
      <c r="Q652" s="35" t="str">
        <f>IF(ISNUMBER(SMALL(Order_Form!$C:$C,1+($C652))),(VLOOKUP(SMALL(Order_Form!$C:$C,1+($C652)),Order_Form!$B:$Q,14,FALSE)),"")</f>
        <v/>
      </c>
      <c r="R652" s="35" t="str">
        <f>IF(ISNUMBER(SMALL(Order_Form!$C:$C,1+($C652))),(VLOOKUP(SMALL(Order_Form!$C:$C,1+($C652)),Order_Form!$B:$Q,15,FALSE)),"")</f>
        <v/>
      </c>
      <c r="U652" s="14">
        <f t="shared" si="27"/>
        <v>0</v>
      </c>
      <c r="V652" s="14">
        <f t="shared" si="28"/>
        <v>0</v>
      </c>
      <c r="W652" s="14">
        <f t="shared" si="29"/>
        <v>0</v>
      </c>
    </row>
    <row r="653" spans="3:23" ht="22.9" customHeight="1" x14ac:dyDescent="0.2">
      <c r="C653" s="14">
        <v>635</v>
      </c>
      <c r="D653" s="15" t="str">
        <f>IF(ISNUMBER(SMALL(Order_Form!$C:$C,1+($C653))),(VLOOKUP(SMALL(Order_Form!$C:$C,1+($C653)),Order_Form!$B:$Q,3,FALSE)),"")</f>
        <v/>
      </c>
      <c r="E653" s="35" t="str">
        <f>IF(ISNUMBER(SMALL(Order_Form!$C:$C,1+($C653))),(VLOOKUP(SMALL(Order_Form!$C:$C,1+($C653)),Order_Form!$B:$Q,4,FALSE)),"")</f>
        <v/>
      </c>
      <c r="F653" s="35" t="str">
        <f>IF(ISNUMBER(SMALL(Order_Form!$C:$C,1+($C653))),(VLOOKUP(SMALL(Order_Form!$C:$C,1+($C653)),Order_Form!$B:$Q,5,FALSE)),"")</f>
        <v/>
      </c>
      <c r="G653" s="35" t="str">
        <f>IF(ISNUMBER(SMALL(Order_Form!$C:$C,1+($C653))),(VLOOKUP(SMALL(Order_Form!$C:$C,1+($C653)),Order_Form!$B:$Q,6,FALSE)),"")</f>
        <v/>
      </c>
      <c r="H653" s="32" t="str">
        <f>IF(ISNUMBER(SMALL(Order_Form!$C:$C,1+($C653))),(VLOOKUP(SMALL(Order_Form!$C:$C,1+($C653)),Order_Form!$B:$Q,7,FALSE)),"")</f>
        <v/>
      </c>
      <c r="I653" s="15"/>
      <c r="J653" s="15"/>
      <c r="K653" s="35" t="str">
        <f>IF(ISNUMBER(SMALL(Order_Form!$C:$C,1+($C653))),(VLOOKUP(SMALL(Order_Form!$C:$C,1+($C653)),Order_Form!$B:$Q,8,FALSE)),"")</f>
        <v/>
      </c>
      <c r="L653" s="35" t="str">
        <f>IF(ISNUMBER(SMALL(Order_Form!$C:$C,1+($C653))),(VLOOKUP(SMALL(Order_Form!$C:$C,1+($C653)),Order_Form!$B:$Q,9,FALSE)),"")</f>
        <v/>
      </c>
      <c r="M653" s="35" t="str">
        <f>IF(ISNUMBER(SMALL(Order_Form!$C:$C,1+($C653))),(VLOOKUP(SMALL(Order_Form!$C:$C,1+($C653)),Order_Form!$B:$Q,10,FALSE)),"")</f>
        <v/>
      </c>
      <c r="N653" s="35" t="str">
        <f>IF(ISNUMBER(SMALL(Order_Form!$C:$C,1+($C653))),(VLOOKUP(SMALL(Order_Form!$C:$C,1+($C653)),Order_Form!$B:$Q,11,FALSE)),"")</f>
        <v/>
      </c>
      <c r="O653" s="35" t="str">
        <f>IF(ISNUMBER(SMALL(Order_Form!$C:$C,1+($C653))),(VLOOKUP(SMALL(Order_Form!$C:$C,1+($C653)),Order_Form!$B:$Q,12,FALSE)),"")</f>
        <v/>
      </c>
      <c r="P653" s="35" t="str">
        <f>IF(ISNUMBER(SMALL(Order_Form!$C:$C,1+($C653))),(VLOOKUP(SMALL(Order_Form!$C:$C,1+($C653)),Order_Form!$B:$Q,13,FALSE)),"")</f>
        <v/>
      </c>
      <c r="Q653" s="35" t="str">
        <f>IF(ISNUMBER(SMALL(Order_Form!$C:$C,1+($C653))),(VLOOKUP(SMALL(Order_Form!$C:$C,1+($C653)),Order_Form!$B:$Q,14,FALSE)),"")</f>
        <v/>
      </c>
      <c r="R653" s="35" t="str">
        <f>IF(ISNUMBER(SMALL(Order_Form!$C:$C,1+($C653))),(VLOOKUP(SMALL(Order_Form!$C:$C,1+($C653)),Order_Form!$B:$Q,15,FALSE)),"")</f>
        <v/>
      </c>
      <c r="U653" s="14">
        <f t="shared" si="27"/>
        <v>0</v>
      </c>
      <c r="V653" s="14">
        <f t="shared" si="28"/>
        <v>0</v>
      </c>
      <c r="W653" s="14">
        <f t="shared" si="29"/>
        <v>0</v>
      </c>
    </row>
    <row r="654" spans="3:23" ht="22.9" customHeight="1" x14ac:dyDescent="0.2">
      <c r="C654" s="14">
        <v>636</v>
      </c>
      <c r="D654" s="15" t="str">
        <f>IF(ISNUMBER(SMALL(Order_Form!$C:$C,1+($C654))),(VLOOKUP(SMALL(Order_Form!$C:$C,1+($C654)),Order_Form!$B:$Q,3,FALSE)),"")</f>
        <v/>
      </c>
      <c r="E654" s="35" t="str">
        <f>IF(ISNUMBER(SMALL(Order_Form!$C:$C,1+($C654))),(VLOOKUP(SMALL(Order_Form!$C:$C,1+($C654)),Order_Form!$B:$Q,4,FALSE)),"")</f>
        <v/>
      </c>
      <c r="F654" s="35" t="str">
        <f>IF(ISNUMBER(SMALL(Order_Form!$C:$C,1+($C654))),(VLOOKUP(SMALL(Order_Form!$C:$C,1+($C654)),Order_Form!$B:$Q,5,FALSE)),"")</f>
        <v/>
      </c>
      <c r="G654" s="35" t="str">
        <f>IF(ISNUMBER(SMALL(Order_Form!$C:$C,1+($C654))),(VLOOKUP(SMALL(Order_Form!$C:$C,1+($C654)),Order_Form!$B:$Q,6,FALSE)),"")</f>
        <v/>
      </c>
      <c r="H654" s="32" t="str">
        <f>IF(ISNUMBER(SMALL(Order_Form!$C:$C,1+($C654))),(VLOOKUP(SMALL(Order_Form!$C:$C,1+($C654)),Order_Form!$B:$Q,7,FALSE)),"")</f>
        <v/>
      </c>
      <c r="I654" s="15"/>
      <c r="J654" s="15"/>
      <c r="K654" s="35" t="str">
        <f>IF(ISNUMBER(SMALL(Order_Form!$C:$C,1+($C654))),(VLOOKUP(SMALL(Order_Form!$C:$C,1+($C654)),Order_Form!$B:$Q,8,FALSE)),"")</f>
        <v/>
      </c>
      <c r="L654" s="35" t="str">
        <f>IF(ISNUMBER(SMALL(Order_Form!$C:$C,1+($C654))),(VLOOKUP(SMALL(Order_Form!$C:$C,1+($C654)),Order_Form!$B:$Q,9,FALSE)),"")</f>
        <v/>
      </c>
      <c r="M654" s="35" t="str">
        <f>IF(ISNUMBER(SMALL(Order_Form!$C:$C,1+($C654))),(VLOOKUP(SMALL(Order_Form!$C:$C,1+($C654)),Order_Form!$B:$Q,10,FALSE)),"")</f>
        <v/>
      </c>
      <c r="N654" s="35" t="str">
        <f>IF(ISNUMBER(SMALL(Order_Form!$C:$C,1+($C654))),(VLOOKUP(SMALL(Order_Form!$C:$C,1+($C654)),Order_Form!$B:$Q,11,FALSE)),"")</f>
        <v/>
      </c>
      <c r="O654" s="35" t="str">
        <f>IF(ISNUMBER(SMALL(Order_Form!$C:$C,1+($C654))),(VLOOKUP(SMALL(Order_Form!$C:$C,1+($C654)),Order_Form!$B:$Q,12,FALSE)),"")</f>
        <v/>
      </c>
      <c r="P654" s="35" t="str">
        <f>IF(ISNUMBER(SMALL(Order_Form!$C:$C,1+($C654))),(VLOOKUP(SMALL(Order_Form!$C:$C,1+($C654)),Order_Form!$B:$Q,13,FALSE)),"")</f>
        <v/>
      </c>
      <c r="Q654" s="35" t="str">
        <f>IF(ISNUMBER(SMALL(Order_Form!$C:$C,1+($C654))),(VLOOKUP(SMALL(Order_Form!$C:$C,1+($C654)),Order_Form!$B:$Q,14,FALSE)),"")</f>
        <v/>
      </c>
      <c r="R654" s="35" t="str">
        <f>IF(ISNUMBER(SMALL(Order_Form!$C:$C,1+($C654))),(VLOOKUP(SMALL(Order_Form!$C:$C,1+($C654)),Order_Form!$B:$Q,15,FALSE)),"")</f>
        <v/>
      </c>
      <c r="U654" s="14">
        <f t="shared" si="27"/>
        <v>0</v>
      </c>
      <c r="V654" s="14">
        <f t="shared" si="28"/>
        <v>0</v>
      </c>
      <c r="W654" s="14">
        <f t="shared" si="29"/>
        <v>0</v>
      </c>
    </row>
    <row r="655" spans="3:23" ht="22.9" customHeight="1" x14ac:dyDescent="0.2">
      <c r="C655" s="14">
        <v>637</v>
      </c>
      <c r="D655" s="15" t="str">
        <f>IF(ISNUMBER(SMALL(Order_Form!$C:$C,1+($C655))),(VLOOKUP(SMALL(Order_Form!$C:$C,1+($C655)),Order_Form!$B:$Q,3,FALSE)),"")</f>
        <v/>
      </c>
      <c r="E655" s="35" t="str">
        <f>IF(ISNUMBER(SMALL(Order_Form!$C:$C,1+($C655))),(VLOOKUP(SMALL(Order_Form!$C:$C,1+($C655)),Order_Form!$B:$Q,4,FALSE)),"")</f>
        <v/>
      </c>
      <c r="F655" s="35" t="str">
        <f>IF(ISNUMBER(SMALL(Order_Form!$C:$C,1+($C655))),(VLOOKUP(SMALL(Order_Form!$C:$C,1+($C655)),Order_Form!$B:$Q,5,FALSE)),"")</f>
        <v/>
      </c>
      <c r="G655" s="35" t="str">
        <f>IF(ISNUMBER(SMALL(Order_Form!$C:$C,1+($C655))),(VLOOKUP(SMALL(Order_Form!$C:$C,1+($C655)),Order_Form!$B:$Q,6,FALSE)),"")</f>
        <v/>
      </c>
      <c r="H655" s="32" t="str">
        <f>IF(ISNUMBER(SMALL(Order_Form!$C:$C,1+($C655))),(VLOOKUP(SMALL(Order_Form!$C:$C,1+($C655)),Order_Form!$B:$Q,7,FALSE)),"")</f>
        <v/>
      </c>
      <c r="I655" s="15"/>
      <c r="J655" s="15"/>
      <c r="K655" s="35" t="str">
        <f>IF(ISNUMBER(SMALL(Order_Form!$C:$C,1+($C655))),(VLOOKUP(SMALL(Order_Form!$C:$C,1+($C655)),Order_Form!$B:$Q,8,FALSE)),"")</f>
        <v/>
      </c>
      <c r="L655" s="35" t="str">
        <f>IF(ISNUMBER(SMALL(Order_Form!$C:$C,1+($C655))),(VLOOKUP(SMALL(Order_Form!$C:$C,1+($C655)),Order_Form!$B:$Q,9,FALSE)),"")</f>
        <v/>
      </c>
      <c r="M655" s="35" t="str">
        <f>IF(ISNUMBER(SMALL(Order_Form!$C:$C,1+($C655))),(VLOOKUP(SMALL(Order_Form!$C:$C,1+($C655)),Order_Form!$B:$Q,10,FALSE)),"")</f>
        <v/>
      </c>
      <c r="N655" s="35" t="str">
        <f>IF(ISNUMBER(SMALL(Order_Form!$C:$C,1+($C655))),(VLOOKUP(SMALL(Order_Form!$C:$C,1+($C655)),Order_Form!$B:$Q,11,FALSE)),"")</f>
        <v/>
      </c>
      <c r="O655" s="35" t="str">
        <f>IF(ISNUMBER(SMALL(Order_Form!$C:$C,1+($C655))),(VLOOKUP(SMALL(Order_Form!$C:$C,1+($C655)),Order_Form!$B:$Q,12,FALSE)),"")</f>
        <v/>
      </c>
      <c r="P655" s="35" t="str">
        <f>IF(ISNUMBER(SMALL(Order_Form!$C:$C,1+($C655))),(VLOOKUP(SMALL(Order_Form!$C:$C,1+($C655)),Order_Form!$B:$Q,13,FALSE)),"")</f>
        <v/>
      </c>
      <c r="Q655" s="35" t="str">
        <f>IF(ISNUMBER(SMALL(Order_Form!$C:$C,1+($C655))),(VLOOKUP(SMALL(Order_Form!$C:$C,1+($C655)),Order_Form!$B:$Q,14,FALSE)),"")</f>
        <v/>
      </c>
      <c r="R655" s="35" t="str">
        <f>IF(ISNUMBER(SMALL(Order_Form!$C:$C,1+($C655))),(VLOOKUP(SMALL(Order_Form!$C:$C,1+($C655)),Order_Form!$B:$Q,15,FALSE)),"")</f>
        <v/>
      </c>
      <c r="U655" s="14">
        <f t="shared" si="27"/>
        <v>0</v>
      </c>
      <c r="V655" s="14">
        <f t="shared" si="28"/>
        <v>0</v>
      </c>
      <c r="W655" s="14">
        <f t="shared" si="29"/>
        <v>0</v>
      </c>
    </row>
    <row r="656" spans="3:23" ht="22.9" customHeight="1" x14ac:dyDescent="0.2">
      <c r="C656" s="14">
        <v>638</v>
      </c>
      <c r="D656" s="15" t="str">
        <f>IF(ISNUMBER(SMALL(Order_Form!$C:$C,1+($C656))),(VLOOKUP(SMALL(Order_Form!$C:$C,1+($C656)),Order_Form!$B:$Q,3,FALSE)),"")</f>
        <v/>
      </c>
      <c r="E656" s="35" t="str">
        <f>IF(ISNUMBER(SMALL(Order_Form!$C:$C,1+($C656))),(VLOOKUP(SMALL(Order_Form!$C:$C,1+($C656)),Order_Form!$B:$Q,4,FALSE)),"")</f>
        <v/>
      </c>
      <c r="F656" s="35" t="str">
        <f>IF(ISNUMBER(SMALL(Order_Form!$C:$C,1+($C656))),(VLOOKUP(SMALL(Order_Form!$C:$C,1+($C656)),Order_Form!$B:$Q,5,FALSE)),"")</f>
        <v/>
      </c>
      <c r="G656" s="35" t="str">
        <f>IF(ISNUMBER(SMALL(Order_Form!$C:$C,1+($C656))),(VLOOKUP(SMALL(Order_Form!$C:$C,1+($C656)),Order_Form!$B:$Q,6,FALSE)),"")</f>
        <v/>
      </c>
      <c r="H656" s="32" t="str">
        <f>IF(ISNUMBER(SMALL(Order_Form!$C:$C,1+($C656))),(VLOOKUP(SMALL(Order_Form!$C:$C,1+($C656)),Order_Form!$B:$Q,7,FALSE)),"")</f>
        <v/>
      </c>
      <c r="I656" s="15"/>
      <c r="J656" s="15"/>
      <c r="K656" s="35" t="str">
        <f>IF(ISNUMBER(SMALL(Order_Form!$C:$C,1+($C656))),(VLOOKUP(SMALL(Order_Form!$C:$C,1+($C656)),Order_Form!$B:$Q,8,FALSE)),"")</f>
        <v/>
      </c>
      <c r="L656" s="35" t="str">
        <f>IF(ISNUMBER(SMALL(Order_Form!$C:$C,1+($C656))),(VLOOKUP(SMALL(Order_Form!$C:$C,1+($C656)),Order_Form!$B:$Q,9,FALSE)),"")</f>
        <v/>
      </c>
      <c r="M656" s="35" t="str">
        <f>IF(ISNUMBER(SMALL(Order_Form!$C:$C,1+($C656))),(VLOOKUP(SMALL(Order_Form!$C:$C,1+($C656)),Order_Form!$B:$Q,10,FALSE)),"")</f>
        <v/>
      </c>
      <c r="N656" s="35" t="str">
        <f>IF(ISNUMBER(SMALL(Order_Form!$C:$C,1+($C656))),(VLOOKUP(SMALL(Order_Form!$C:$C,1+($C656)),Order_Form!$B:$Q,11,FALSE)),"")</f>
        <v/>
      </c>
      <c r="O656" s="35" t="str">
        <f>IF(ISNUMBER(SMALL(Order_Form!$C:$C,1+($C656))),(VLOOKUP(SMALL(Order_Form!$C:$C,1+($C656)),Order_Form!$B:$Q,12,FALSE)),"")</f>
        <v/>
      </c>
      <c r="P656" s="35" t="str">
        <f>IF(ISNUMBER(SMALL(Order_Form!$C:$C,1+($C656))),(VLOOKUP(SMALL(Order_Form!$C:$C,1+($C656)),Order_Form!$B:$Q,13,FALSE)),"")</f>
        <v/>
      </c>
      <c r="Q656" s="35" t="str">
        <f>IF(ISNUMBER(SMALL(Order_Form!$C:$C,1+($C656))),(VLOOKUP(SMALL(Order_Form!$C:$C,1+($C656)),Order_Form!$B:$Q,14,FALSE)),"")</f>
        <v/>
      </c>
      <c r="R656" s="35" t="str">
        <f>IF(ISNUMBER(SMALL(Order_Form!$C:$C,1+($C656))),(VLOOKUP(SMALL(Order_Form!$C:$C,1+($C656)),Order_Form!$B:$Q,15,FALSE)),"")</f>
        <v/>
      </c>
      <c r="U656" s="14">
        <f t="shared" si="27"/>
        <v>0</v>
      </c>
      <c r="V656" s="14">
        <f t="shared" si="28"/>
        <v>0</v>
      </c>
      <c r="W656" s="14">
        <f t="shared" si="29"/>
        <v>0</v>
      </c>
    </row>
    <row r="657" spans="3:23" ht="19.149999999999999" customHeight="1" x14ac:dyDescent="0.2">
      <c r="C657" s="14">
        <v>639</v>
      </c>
      <c r="D657" s="15" t="str">
        <f>IF(ISNUMBER(SMALL(Order_Form!$C:$C,1+($C657))),(VLOOKUP(SMALL(Order_Form!$C:$C,1+($C657)),Order_Form!$B:$Q,3,FALSE)),"")</f>
        <v/>
      </c>
      <c r="E657" s="35" t="str">
        <f>IF(ISNUMBER(SMALL(Order_Form!$C:$C,1+($C657))),(VLOOKUP(SMALL(Order_Form!$C:$C,1+($C657)),Order_Form!$B:$Q,4,FALSE)),"")</f>
        <v/>
      </c>
      <c r="F657" s="35" t="str">
        <f>IF(ISNUMBER(SMALL(Order_Form!$C:$C,1+($C657))),(VLOOKUP(SMALL(Order_Form!$C:$C,1+($C657)),Order_Form!$B:$Q,5,FALSE)),"")</f>
        <v/>
      </c>
      <c r="G657" s="35" t="str">
        <f>IF(ISNUMBER(SMALL(Order_Form!$C:$C,1+($C657))),(VLOOKUP(SMALL(Order_Form!$C:$C,1+($C657)),Order_Form!$B:$Q,6,FALSE)),"")</f>
        <v/>
      </c>
      <c r="H657" s="32" t="str">
        <f>IF(ISNUMBER(SMALL(Order_Form!$C:$C,1+($C657))),(VLOOKUP(SMALL(Order_Form!$C:$C,1+($C657)),Order_Form!$B:$Q,7,FALSE)),"")</f>
        <v/>
      </c>
      <c r="I657" s="15"/>
      <c r="J657" s="15"/>
      <c r="K657" s="35" t="str">
        <f>IF(ISNUMBER(SMALL(Order_Form!$C:$C,1+($C657))),(VLOOKUP(SMALL(Order_Form!$C:$C,1+($C657)),Order_Form!$B:$Q,8,FALSE)),"")</f>
        <v/>
      </c>
      <c r="L657" s="35" t="str">
        <f>IF(ISNUMBER(SMALL(Order_Form!$C:$C,1+($C657))),(VLOOKUP(SMALL(Order_Form!$C:$C,1+($C657)),Order_Form!$B:$Q,9,FALSE)),"")</f>
        <v/>
      </c>
      <c r="M657" s="35" t="str">
        <f>IF(ISNUMBER(SMALL(Order_Form!$C:$C,1+($C657))),(VLOOKUP(SMALL(Order_Form!$C:$C,1+($C657)),Order_Form!$B:$Q,10,FALSE)),"")</f>
        <v/>
      </c>
      <c r="N657" s="35" t="str">
        <f>IF(ISNUMBER(SMALL(Order_Form!$C:$C,1+($C657))),(VLOOKUP(SMALL(Order_Form!$C:$C,1+($C657)),Order_Form!$B:$Q,11,FALSE)),"")</f>
        <v/>
      </c>
      <c r="O657" s="35" t="str">
        <f>IF(ISNUMBER(SMALL(Order_Form!$C:$C,1+($C657))),(VLOOKUP(SMALL(Order_Form!$C:$C,1+($C657)),Order_Form!$B:$Q,12,FALSE)),"")</f>
        <v/>
      </c>
      <c r="P657" s="35" t="str">
        <f>IF(ISNUMBER(SMALL(Order_Form!$C:$C,1+($C657))),(VLOOKUP(SMALL(Order_Form!$C:$C,1+($C657)),Order_Form!$B:$Q,13,FALSE)),"")</f>
        <v/>
      </c>
      <c r="Q657" s="35" t="str">
        <f>IF(ISNUMBER(SMALL(Order_Form!$C:$C,1+($C657))),(VLOOKUP(SMALL(Order_Form!$C:$C,1+($C657)),Order_Form!$B:$Q,14,FALSE)),"")</f>
        <v/>
      </c>
      <c r="R657" s="35" t="str">
        <f>IF(ISNUMBER(SMALL(Order_Form!$C:$C,1+($C657))),(VLOOKUP(SMALL(Order_Form!$C:$C,1+($C657)),Order_Form!$B:$Q,15,FALSE)),"")</f>
        <v/>
      </c>
      <c r="U657" s="14">
        <f t="shared" si="27"/>
        <v>0</v>
      </c>
      <c r="V657" s="14">
        <f t="shared" si="28"/>
        <v>0</v>
      </c>
      <c r="W657" s="14">
        <f t="shared" si="29"/>
        <v>0</v>
      </c>
    </row>
    <row r="658" spans="3:23" ht="19.149999999999999" customHeight="1" x14ac:dyDescent="0.2">
      <c r="C658" s="14">
        <v>640</v>
      </c>
      <c r="D658" s="15" t="str">
        <f>IF(ISNUMBER(SMALL(Order_Form!$C:$C,1+($C658))),(VLOOKUP(SMALL(Order_Form!$C:$C,1+($C658)),Order_Form!$B:$Q,3,FALSE)),"")</f>
        <v/>
      </c>
      <c r="E658" s="35" t="str">
        <f>IF(ISNUMBER(SMALL(Order_Form!$C:$C,1+($C658))),(VLOOKUP(SMALL(Order_Form!$C:$C,1+($C658)),Order_Form!$B:$Q,4,FALSE)),"")</f>
        <v/>
      </c>
      <c r="F658" s="35" t="str">
        <f>IF(ISNUMBER(SMALL(Order_Form!$C:$C,1+($C658))),(VLOOKUP(SMALL(Order_Form!$C:$C,1+($C658)),Order_Form!$B:$Q,5,FALSE)),"")</f>
        <v/>
      </c>
      <c r="G658" s="35" t="str">
        <f>IF(ISNUMBER(SMALL(Order_Form!$C:$C,1+($C658))),(VLOOKUP(SMALL(Order_Form!$C:$C,1+($C658)),Order_Form!$B:$Q,6,FALSE)),"")</f>
        <v/>
      </c>
      <c r="H658" s="32" t="str">
        <f>IF(ISNUMBER(SMALL(Order_Form!$C:$C,1+($C658))),(VLOOKUP(SMALL(Order_Form!$C:$C,1+($C658)),Order_Form!$B:$Q,7,FALSE)),"")</f>
        <v/>
      </c>
      <c r="I658" s="15"/>
      <c r="J658" s="15"/>
      <c r="K658" s="35" t="str">
        <f>IF(ISNUMBER(SMALL(Order_Form!$C:$C,1+($C658))),(VLOOKUP(SMALL(Order_Form!$C:$C,1+($C658)),Order_Form!$B:$Q,8,FALSE)),"")</f>
        <v/>
      </c>
      <c r="L658" s="35" t="str">
        <f>IF(ISNUMBER(SMALL(Order_Form!$C:$C,1+($C658))),(VLOOKUP(SMALL(Order_Form!$C:$C,1+($C658)),Order_Form!$B:$Q,9,FALSE)),"")</f>
        <v/>
      </c>
      <c r="M658" s="35" t="str">
        <f>IF(ISNUMBER(SMALL(Order_Form!$C:$C,1+($C658))),(VLOOKUP(SMALL(Order_Form!$C:$C,1+($C658)),Order_Form!$B:$Q,10,FALSE)),"")</f>
        <v/>
      </c>
      <c r="N658" s="35" t="str">
        <f>IF(ISNUMBER(SMALL(Order_Form!$C:$C,1+($C658))),(VLOOKUP(SMALL(Order_Form!$C:$C,1+($C658)),Order_Form!$B:$Q,11,FALSE)),"")</f>
        <v/>
      </c>
      <c r="O658" s="35" t="str">
        <f>IF(ISNUMBER(SMALL(Order_Form!$C:$C,1+($C658))),(VLOOKUP(SMALL(Order_Form!$C:$C,1+($C658)),Order_Form!$B:$Q,12,FALSE)),"")</f>
        <v/>
      </c>
      <c r="P658" s="35" t="str">
        <f>IF(ISNUMBER(SMALL(Order_Form!$C:$C,1+($C658))),(VLOOKUP(SMALL(Order_Form!$C:$C,1+($C658)),Order_Form!$B:$Q,13,FALSE)),"")</f>
        <v/>
      </c>
      <c r="Q658" s="35" t="str">
        <f>IF(ISNUMBER(SMALL(Order_Form!$C:$C,1+($C658))),(VLOOKUP(SMALL(Order_Form!$C:$C,1+($C658)),Order_Form!$B:$Q,14,FALSE)),"")</f>
        <v/>
      </c>
      <c r="R658" s="35" t="str">
        <f>IF(ISNUMBER(SMALL(Order_Form!$C:$C,1+($C658))),(VLOOKUP(SMALL(Order_Form!$C:$C,1+($C658)),Order_Form!$B:$Q,15,FALSE)),"")</f>
        <v/>
      </c>
      <c r="U658" s="14">
        <f t="shared" ref="U658:U721" si="30">IF(AND(G658&gt;0,ISNONTEXT(G658)),1,0)</f>
        <v>0</v>
      </c>
      <c r="V658" s="14">
        <f t="shared" ref="V658:V721" si="31">IF(OR(U658=1,D658=2),1,0)</f>
        <v>0</v>
      </c>
      <c r="W658" s="14">
        <f t="shared" si="29"/>
        <v>0</v>
      </c>
    </row>
    <row r="659" spans="3:23" ht="19.149999999999999" customHeight="1" x14ac:dyDescent="0.2">
      <c r="C659" s="14">
        <v>641</v>
      </c>
      <c r="D659" s="15" t="str">
        <f>IF(ISNUMBER(SMALL(Order_Form!$C:$C,1+($C659))),(VLOOKUP(SMALL(Order_Form!$C:$C,1+($C659)),Order_Form!$B:$Q,3,FALSE)),"")</f>
        <v/>
      </c>
      <c r="E659" s="35" t="str">
        <f>IF(ISNUMBER(SMALL(Order_Form!$C:$C,1+($C659))),(VLOOKUP(SMALL(Order_Form!$C:$C,1+($C659)),Order_Form!$B:$Q,4,FALSE)),"")</f>
        <v/>
      </c>
      <c r="F659" s="35" t="str">
        <f>IF(ISNUMBER(SMALL(Order_Form!$C:$C,1+($C659))),(VLOOKUP(SMALL(Order_Form!$C:$C,1+($C659)),Order_Form!$B:$Q,5,FALSE)),"")</f>
        <v/>
      </c>
      <c r="G659" s="35" t="str">
        <f>IF(ISNUMBER(SMALL(Order_Form!$C:$C,1+($C659))),(VLOOKUP(SMALL(Order_Form!$C:$C,1+($C659)),Order_Form!$B:$Q,6,FALSE)),"")</f>
        <v/>
      </c>
      <c r="H659" s="32" t="str">
        <f>IF(ISNUMBER(SMALL(Order_Form!$C:$C,1+($C659))),(VLOOKUP(SMALL(Order_Form!$C:$C,1+($C659)),Order_Form!$B:$Q,7,FALSE)),"")</f>
        <v/>
      </c>
      <c r="I659" s="15"/>
      <c r="J659" s="15"/>
      <c r="K659" s="35" t="str">
        <f>IF(ISNUMBER(SMALL(Order_Form!$C:$C,1+($C659))),(VLOOKUP(SMALL(Order_Form!$C:$C,1+($C659)),Order_Form!$B:$Q,8,FALSE)),"")</f>
        <v/>
      </c>
      <c r="L659" s="35" t="str">
        <f>IF(ISNUMBER(SMALL(Order_Form!$C:$C,1+($C659))),(VLOOKUP(SMALL(Order_Form!$C:$C,1+($C659)),Order_Form!$B:$Q,9,FALSE)),"")</f>
        <v/>
      </c>
      <c r="M659" s="35" t="str">
        <f>IF(ISNUMBER(SMALL(Order_Form!$C:$C,1+($C659))),(VLOOKUP(SMALL(Order_Form!$C:$C,1+($C659)),Order_Form!$B:$Q,10,FALSE)),"")</f>
        <v/>
      </c>
      <c r="N659" s="35" t="str">
        <f>IF(ISNUMBER(SMALL(Order_Form!$C:$C,1+($C659))),(VLOOKUP(SMALL(Order_Form!$C:$C,1+($C659)),Order_Form!$B:$Q,11,FALSE)),"")</f>
        <v/>
      </c>
      <c r="O659" s="35" t="str">
        <f>IF(ISNUMBER(SMALL(Order_Form!$C:$C,1+($C659))),(VLOOKUP(SMALL(Order_Form!$C:$C,1+($C659)),Order_Form!$B:$Q,12,FALSE)),"")</f>
        <v/>
      </c>
      <c r="P659" s="35" t="str">
        <f>IF(ISNUMBER(SMALL(Order_Form!$C:$C,1+($C659))),(VLOOKUP(SMALL(Order_Form!$C:$C,1+($C659)),Order_Form!$B:$Q,13,FALSE)),"")</f>
        <v/>
      </c>
      <c r="Q659" s="35" t="str">
        <f>IF(ISNUMBER(SMALL(Order_Form!$C:$C,1+($C659))),(VLOOKUP(SMALL(Order_Form!$C:$C,1+($C659)),Order_Form!$B:$Q,14,FALSE)),"")</f>
        <v/>
      </c>
      <c r="R659" s="35" t="str">
        <f>IF(ISNUMBER(SMALL(Order_Form!$C:$C,1+($C659))),(VLOOKUP(SMALL(Order_Form!$C:$C,1+($C659)),Order_Form!$B:$Q,15,FALSE)),"")</f>
        <v/>
      </c>
      <c r="U659" s="14">
        <f t="shared" si="30"/>
        <v>0</v>
      </c>
      <c r="V659" s="14">
        <f t="shared" si="31"/>
        <v>0</v>
      </c>
      <c r="W659" s="14">
        <f t="shared" ref="W659:W722" si="32">IF(OR(AND(K659&gt;0,ISNONTEXT(K659)),K659="Assorted"),1,0)</f>
        <v>0</v>
      </c>
    </row>
    <row r="660" spans="3:23" ht="19.149999999999999" customHeight="1" x14ac:dyDescent="0.2">
      <c r="C660" s="14">
        <v>642</v>
      </c>
      <c r="D660" s="15" t="str">
        <f>IF(ISNUMBER(SMALL(Order_Form!$C:$C,1+($C660))),(VLOOKUP(SMALL(Order_Form!$C:$C,1+($C660)),Order_Form!$B:$Q,3,FALSE)),"")</f>
        <v/>
      </c>
      <c r="E660" s="35" t="str">
        <f>IF(ISNUMBER(SMALL(Order_Form!$C:$C,1+($C660))),(VLOOKUP(SMALL(Order_Form!$C:$C,1+($C660)),Order_Form!$B:$Q,4,FALSE)),"")</f>
        <v/>
      </c>
      <c r="F660" s="35" t="str">
        <f>IF(ISNUMBER(SMALL(Order_Form!$C:$C,1+($C660))),(VLOOKUP(SMALL(Order_Form!$C:$C,1+($C660)),Order_Form!$B:$Q,5,FALSE)),"")</f>
        <v/>
      </c>
      <c r="G660" s="35" t="str">
        <f>IF(ISNUMBER(SMALL(Order_Form!$C:$C,1+($C660))),(VLOOKUP(SMALL(Order_Form!$C:$C,1+($C660)),Order_Form!$B:$Q,6,FALSE)),"")</f>
        <v/>
      </c>
      <c r="H660" s="32" t="str">
        <f>IF(ISNUMBER(SMALL(Order_Form!$C:$C,1+($C660))),(VLOOKUP(SMALL(Order_Form!$C:$C,1+($C660)),Order_Form!$B:$Q,7,FALSE)),"")</f>
        <v/>
      </c>
      <c r="I660" s="15"/>
      <c r="J660" s="15"/>
      <c r="K660" s="35" t="str">
        <f>IF(ISNUMBER(SMALL(Order_Form!$C:$C,1+($C660))),(VLOOKUP(SMALL(Order_Form!$C:$C,1+($C660)),Order_Form!$B:$Q,8,FALSE)),"")</f>
        <v/>
      </c>
      <c r="L660" s="35" t="str">
        <f>IF(ISNUMBER(SMALL(Order_Form!$C:$C,1+($C660))),(VLOOKUP(SMALL(Order_Form!$C:$C,1+($C660)),Order_Form!$B:$Q,9,FALSE)),"")</f>
        <v/>
      </c>
      <c r="M660" s="35" t="str">
        <f>IF(ISNUMBER(SMALL(Order_Form!$C:$C,1+($C660))),(VLOOKUP(SMALL(Order_Form!$C:$C,1+($C660)),Order_Form!$B:$Q,10,FALSE)),"")</f>
        <v/>
      </c>
      <c r="N660" s="35" t="str">
        <f>IF(ISNUMBER(SMALL(Order_Form!$C:$C,1+($C660))),(VLOOKUP(SMALL(Order_Form!$C:$C,1+($C660)),Order_Form!$B:$Q,11,FALSE)),"")</f>
        <v/>
      </c>
      <c r="O660" s="35" t="str">
        <f>IF(ISNUMBER(SMALL(Order_Form!$C:$C,1+($C660))),(VLOOKUP(SMALL(Order_Form!$C:$C,1+($C660)),Order_Form!$B:$Q,12,FALSE)),"")</f>
        <v/>
      </c>
      <c r="P660" s="35" t="str">
        <f>IF(ISNUMBER(SMALL(Order_Form!$C:$C,1+($C660))),(VLOOKUP(SMALL(Order_Form!$C:$C,1+($C660)),Order_Form!$B:$Q,13,FALSE)),"")</f>
        <v/>
      </c>
      <c r="Q660" s="35" t="str">
        <f>IF(ISNUMBER(SMALL(Order_Form!$C:$C,1+($C660))),(VLOOKUP(SMALL(Order_Form!$C:$C,1+($C660)),Order_Form!$B:$Q,14,FALSE)),"")</f>
        <v/>
      </c>
      <c r="R660" s="35" t="str">
        <f>IF(ISNUMBER(SMALL(Order_Form!$C:$C,1+($C660))),(VLOOKUP(SMALL(Order_Form!$C:$C,1+($C660)),Order_Form!$B:$Q,15,FALSE)),"")</f>
        <v/>
      </c>
      <c r="U660" s="14">
        <f t="shared" si="30"/>
        <v>0</v>
      </c>
      <c r="V660" s="14">
        <f t="shared" si="31"/>
        <v>0</v>
      </c>
      <c r="W660" s="14">
        <f t="shared" si="32"/>
        <v>0</v>
      </c>
    </row>
    <row r="661" spans="3:23" ht="19.149999999999999" customHeight="1" x14ac:dyDescent="0.2">
      <c r="C661" s="14">
        <v>643</v>
      </c>
      <c r="D661" s="15" t="str">
        <f>IF(ISNUMBER(SMALL(Order_Form!$C:$C,1+($C661))),(VLOOKUP(SMALL(Order_Form!$C:$C,1+($C661)),Order_Form!$B:$Q,3,FALSE)),"")</f>
        <v/>
      </c>
      <c r="E661" s="35" t="str">
        <f>IF(ISNUMBER(SMALL(Order_Form!$C:$C,1+($C661))),(VLOOKUP(SMALL(Order_Form!$C:$C,1+($C661)),Order_Form!$B:$Q,4,FALSE)),"")</f>
        <v/>
      </c>
      <c r="F661" s="35" t="str">
        <f>IF(ISNUMBER(SMALL(Order_Form!$C:$C,1+($C661))),(VLOOKUP(SMALL(Order_Form!$C:$C,1+($C661)),Order_Form!$B:$Q,5,FALSE)),"")</f>
        <v/>
      </c>
      <c r="G661" s="35" t="str">
        <f>IF(ISNUMBER(SMALL(Order_Form!$C:$C,1+($C661))),(VLOOKUP(SMALL(Order_Form!$C:$C,1+($C661)),Order_Form!$B:$Q,6,FALSE)),"")</f>
        <v/>
      </c>
      <c r="H661" s="32" t="str">
        <f>IF(ISNUMBER(SMALL(Order_Form!$C:$C,1+($C661))),(VLOOKUP(SMALL(Order_Form!$C:$C,1+($C661)),Order_Form!$B:$Q,7,FALSE)),"")</f>
        <v/>
      </c>
      <c r="I661" s="15"/>
      <c r="J661" s="15"/>
      <c r="K661" s="35" t="str">
        <f>IF(ISNUMBER(SMALL(Order_Form!$C:$C,1+($C661))),(VLOOKUP(SMALL(Order_Form!$C:$C,1+($C661)),Order_Form!$B:$Q,8,FALSE)),"")</f>
        <v/>
      </c>
      <c r="L661" s="35" t="str">
        <f>IF(ISNUMBER(SMALL(Order_Form!$C:$C,1+($C661))),(VLOOKUP(SMALL(Order_Form!$C:$C,1+($C661)),Order_Form!$B:$Q,9,FALSE)),"")</f>
        <v/>
      </c>
      <c r="M661" s="35" t="str">
        <f>IF(ISNUMBER(SMALL(Order_Form!$C:$C,1+($C661))),(VLOOKUP(SMALL(Order_Form!$C:$C,1+($C661)),Order_Form!$B:$Q,10,FALSE)),"")</f>
        <v/>
      </c>
      <c r="N661" s="35" t="str">
        <f>IF(ISNUMBER(SMALL(Order_Form!$C:$C,1+($C661))),(VLOOKUP(SMALL(Order_Form!$C:$C,1+($C661)),Order_Form!$B:$Q,11,FALSE)),"")</f>
        <v/>
      </c>
      <c r="O661" s="35" t="str">
        <f>IF(ISNUMBER(SMALL(Order_Form!$C:$C,1+($C661))),(VLOOKUP(SMALL(Order_Form!$C:$C,1+($C661)),Order_Form!$B:$Q,12,FALSE)),"")</f>
        <v/>
      </c>
      <c r="P661" s="35" t="str">
        <f>IF(ISNUMBER(SMALL(Order_Form!$C:$C,1+($C661))),(VLOOKUP(SMALL(Order_Form!$C:$C,1+($C661)),Order_Form!$B:$Q,13,FALSE)),"")</f>
        <v/>
      </c>
      <c r="Q661" s="35" t="str">
        <f>IF(ISNUMBER(SMALL(Order_Form!$C:$C,1+($C661))),(VLOOKUP(SMALL(Order_Form!$C:$C,1+($C661)),Order_Form!$B:$Q,14,FALSE)),"")</f>
        <v/>
      </c>
      <c r="R661" s="35" t="str">
        <f>IF(ISNUMBER(SMALL(Order_Form!$C:$C,1+($C661))),(VLOOKUP(SMALL(Order_Form!$C:$C,1+($C661)),Order_Form!$B:$Q,15,FALSE)),"")</f>
        <v/>
      </c>
      <c r="U661" s="14">
        <f t="shared" si="30"/>
        <v>0</v>
      </c>
      <c r="V661" s="14">
        <f t="shared" si="31"/>
        <v>0</v>
      </c>
      <c r="W661" s="14">
        <f t="shared" si="32"/>
        <v>0</v>
      </c>
    </row>
    <row r="662" spans="3:23" ht="19.149999999999999" customHeight="1" x14ac:dyDescent="0.2">
      <c r="C662" s="14">
        <v>644</v>
      </c>
      <c r="D662" s="15" t="str">
        <f>IF(ISNUMBER(SMALL(Order_Form!$C:$C,1+($C662))),(VLOOKUP(SMALL(Order_Form!$C:$C,1+($C662)),Order_Form!$B:$Q,3,FALSE)),"")</f>
        <v/>
      </c>
      <c r="E662" s="35" t="str">
        <f>IF(ISNUMBER(SMALL(Order_Form!$C:$C,1+($C662))),(VLOOKUP(SMALL(Order_Form!$C:$C,1+($C662)),Order_Form!$B:$Q,4,FALSE)),"")</f>
        <v/>
      </c>
      <c r="F662" s="35" t="str">
        <f>IF(ISNUMBER(SMALL(Order_Form!$C:$C,1+($C662))),(VLOOKUP(SMALL(Order_Form!$C:$C,1+($C662)),Order_Form!$B:$Q,5,FALSE)),"")</f>
        <v/>
      </c>
      <c r="G662" s="35" t="str">
        <f>IF(ISNUMBER(SMALL(Order_Form!$C:$C,1+($C662))),(VLOOKUP(SMALL(Order_Form!$C:$C,1+($C662)),Order_Form!$B:$Q,6,FALSE)),"")</f>
        <v/>
      </c>
      <c r="H662" s="32" t="str">
        <f>IF(ISNUMBER(SMALL(Order_Form!$C:$C,1+($C662))),(VLOOKUP(SMALL(Order_Form!$C:$C,1+($C662)),Order_Form!$B:$Q,7,FALSE)),"")</f>
        <v/>
      </c>
      <c r="I662" s="15"/>
      <c r="J662" s="15"/>
      <c r="K662" s="35" t="str">
        <f>IF(ISNUMBER(SMALL(Order_Form!$C:$C,1+($C662))),(VLOOKUP(SMALL(Order_Form!$C:$C,1+($C662)),Order_Form!$B:$Q,8,FALSE)),"")</f>
        <v/>
      </c>
      <c r="L662" s="35" t="str">
        <f>IF(ISNUMBER(SMALL(Order_Form!$C:$C,1+($C662))),(VLOOKUP(SMALL(Order_Form!$C:$C,1+($C662)),Order_Form!$B:$Q,9,FALSE)),"")</f>
        <v/>
      </c>
      <c r="M662" s="35" t="str">
        <f>IF(ISNUMBER(SMALL(Order_Form!$C:$C,1+($C662))),(VLOOKUP(SMALL(Order_Form!$C:$C,1+($C662)),Order_Form!$B:$Q,10,FALSE)),"")</f>
        <v/>
      </c>
      <c r="N662" s="35" t="str">
        <f>IF(ISNUMBER(SMALL(Order_Form!$C:$C,1+($C662))),(VLOOKUP(SMALL(Order_Form!$C:$C,1+($C662)),Order_Form!$B:$Q,11,FALSE)),"")</f>
        <v/>
      </c>
      <c r="O662" s="35" t="str">
        <f>IF(ISNUMBER(SMALL(Order_Form!$C:$C,1+($C662))),(VLOOKUP(SMALL(Order_Form!$C:$C,1+($C662)),Order_Form!$B:$Q,12,FALSE)),"")</f>
        <v/>
      </c>
      <c r="P662" s="35" t="str">
        <f>IF(ISNUMBER(SMALL(Order_Form!$C:$C,1+($C662))),(VLOOKUP(SMALL(Order_Form!$C:$C,1+($C662)),Order_Form!$B:$Q,13,FALSE)),"")</f>
        <v/>
      </c>
      <c r="Q662" s="35" t="str">
        <f>IF(ISNUMBER(SMALL(Order_Form!$C:$C,1+($C662))),(VLOOKUP(SMALL(Order_Form!$C:$C,1+($C662)),Order_Form!$B:$Q,14,FALSE)),"")</f>
        <v/>
      </c>
      <c r="R662" s="35" t="str">
        <f>IF(ISNUMBER(SMALL(Order_Form!$C:$C,1+($C662))),(VLOOKUP(SMALL(Order_Form!$C:$C,1+($C662)),Order_Form!$B:$Q,15,FALSE)),"")</f>
        <v/>
      </c>
      <c r="U662" s="14">
        <f t="shared" si="30"/>
        <v>0</v>
      </c>
      <c r="V662" s="14">
        <f t="shared" si="31"/>
        <v>0</v>
      </c>
      <c r="W662" s="14">
        <f t="shared" si="32"/>
        <v>0</v>
      </c>
    </row>
    <row r="663" spans="3:23" ht="19.149999999999999" customHeight="1" x14ac:dyDescent="0.2">
      <c r="C663" s="14">
        <v>645</v>
      </c>
      <c r="D663" s="15" t="str">
        <f>IF(ISNUMBER(SMALL(Order_Form!$C:$C,1+($C663))),(VLOOKUP(SMALL(Order_Form!$C:$C,1+($C663)),Order_Form!$B:$Q,3,FALSE)),"")</f>
        <v/>
      </c>
      <c r="E663" s="35" t="str">
        <f>IF(ISNUMBER(SMALL(Order_Form!$C:$C,1+($C663))),(VLOOKUP(SMALL(Order_Form!$C:$C,1+($C663)),Order_Form!$B:$Q,4,FALSE)),"")</f>
        <v/>
      </c>
      <c r="F663" s="35" t="str">
        <f>IF(ISNUMBER(SMALL(Order_Form!$C:$C,1+($C663))),(VLOOKUP(SMALL(Order_Form!$C:$C,1+($C663)),Order_Form!$B:$Q,5,FALSE)),"")</f>
        <v/>
      </c>
      <c r="G663" s="35" t="str">
        <f>IF(ISNUMBER(SMALL(Order_Form!$C:$C,1+($C663))),(VLOOKUP(SMALL(Order_Form!$C:$C,1+($C663)),Order_Form!$B:$Q,6,FALSE)),"")</f>
        <v/>
      </c>
      <c r="H663" s="32" t="str">
        <f>IF(ISNUMBER(SMALL(Order_Form!$C:$C,1+($C663))),(VLOOKUP(SMALL(Order_Form!$C:$C,1+($C663)),Order_Form!$B:$Q,7,FALSE)),"")</f>
        <v/>
      </c>
      <c r="I663" s="15"/>
      <c r="J663" s="15"/>
      <c r="K663" s="35" t="str">
        <f>IF(ISNUMBER(SMALL(Order_Form!$C:$C,1+($C663))),(VLOOKUP(SMALL(Order_Form!$C:$C,1+($C663)),Order_Form!$B:$Q,8,FALSE)),"")</f>
        <v/>
      </c>
      <c r="L663" s="35" t="str">
        <f>IF(ISNUMBER(SMALL(Order_Form!$C:$C,1+($C663))),(VLOOKUP(SMALL(Order_Form!$C:$C,1+($C663)),Order_Form!$B:$Q,9,FALSE)),"")</f>
        <v/>
      </c>
      <c r="M663" s="35" t="str">
        <f>IF(ISNUMBER(SMALL(Order_Form!$C:$C,1+($C663))),(VLOOKUP(SMALL(Order_Form!$C:$C,1+($C663)),Order_Form!$B:$Q,10,FALSE)),"")</f>
        <v/>
      </c>
      <c r="N663" s="35" t="str">
        <f>IF(ISNUMBER(SMALL(Order_Form!$C:$C,1+($C663))),(VLOOKUP(SMALL(Order_Form!$C:$C,1+($C663)),Order_Form!$B:$Q,11,FALSE)),"")</f>
        <v/>
      </c>
      <c r="O663" s="35" t="str">
        <f>IF(ISNUMBER(SMALL(Order_Form!$C:$C,1+($C663))),(VLOOKUP(SMALL(Order_Form!$C:$C,1+($C663)),Order_Form!$B:$Q,12,FALSE)),"")</f>
        <v/>
      </c>
      <c r="P663" s="35" t="str">
        <f>IF(ISNUMBER(SMALL(Order_Form!$C:$C,1+($C663))),(VLOOKUP(SMALL(Order_Form!$C:$C,1+($C663)),Order_Form!$B:$Q,13,FALSE)),"")</f>
        <v/>
      </c>
      <c r="Q663" s="35" t="str">
        <f>IF(ISNUMBER(SMALL(Order_Form!$C:$C,1+($C663))),(VLOOKUP(SMALL(Order_Form!$C:$C,1+($C663)),Order_Form!$B:$Q,14,FALSE)),"")</f>
        <v/>
      </c>
      <c r="R663" s="35" t="str">
        <f>IF(ISNUMBER(SMALL(Order_Form!$C:$C,1+($C663))),(VLOOKUP(SMALL(Order_Form!$C:$C,1+($C663)),Order_Form!$B:$Q,15,FALSE)),"")</f>
        <v/>
      </c>
      <c r="U663" s="14">
        <f t="shared" si="30"/>
        <v>0</v>
      </c>
      <c r="V663" s="14">
        <f t="shared" si="31"/>
        <v>0</v>
      </c>
      <c r="W663" s="14">
        <f t="shared" si="32"/>
        <v>0</v>
      </c>
    </row>
    <row r="664" spans="3:23" ht="19.149999999999999" customHeight="1" x14ac:dyDescent="0.2">
      <c r="C664" s="14">
        <v>646</v>
      </c>
      <c r="D664" s="15" t="str">
        <f>IF(ISNUMBER(SMALL(Order_Form!$C:$C,1+($C664))),(VLOOKUP(SMALL(Order_Form!$C:$C,1+($C664)),Order_Form!$B:$Q,3,FALSE)),"")</f>
        <v/>
      </c>
      <c r="E664" s="35" t="str">
        <f>IF(ISNUMBER(SMALL(Order_Form!$C:$C,1+($C664))),(VLOOKUP(SMALL(Order_Form!$C:$C,1+($C664)),Order_Form!$B:$Q,4,FALSE)),"")</f>
        <v/>
      </c>
      <c r="F664" s="35" t="str">
        <f>IF(ISNUMBER(SMALL(Order_Form!$C:$C,1+($C664))),(VLOOKUP(SMALL(Order_Form!$C:$C,1+($C664)),Order_Form!$B:$Q,5,FALSE)),"")</f>
        <v/>
      </c>
      <c r="G664" s="35" t="str">
        <f>IF(ISNUMBER(SMALL(Order_Form!$C:$C,1+($C664))),(VLOOKUP(SMALL(Order_Form!$C:$C,1+($C664)),Order_Form!$B:$Q,6,FALSE)),"")</f>
        <v/>
      </c>
      <c r="H664" s="32" t="str">
        <f>IF(ISNUMBER(SMALL(Order_Form!$C:$C,1+($C664))),(VLOOKUP(SMALL(Order_Form!$C:$C,1+($C664)),Order_Form!$B:$Q,7,FALSE)),"")</f>
        <v/>
      </c>
      <c r="I664" s="15"/>
      <c r="J664" s="15"/>
      <c r="K664" s="35" t="str">
        <f>IF(ISNUMBER(SMALL(Order_Form!$C:$C,1+($C664))),(VLOOKUP(SMALL(Order_Form!$C:$C,1+($C664)),Order_Form!$B:$Q,8,FALSE)),"")</f>
        <v/>
      </c>
      <c r="L664" s="35" t="str">
        <f>IF(ISNUMBER(SMALL(Order_Form!$C:$C,1+($C664))),(VLOOKUP(SMALL(Order_Form!$C:$C,1+($C664)),Order_Form!$B:$Q,9,FALSE)),"")</f>
        <v/>
      </c>
      <c r="M664" s="35" t="str">
        <f>IF(ISNUMBER(SMALL(Order_Form!$C:$C,1+($C664))),(VLOOKUP(SMALL(Order_Form!$C:$C,1+($C664)),Order_Form!$B:$Q,10,FALSE)),"")</f>
        <v/>
      </c>
      <c r="N664" s="35" t="str">
        <f>IF(ISNUMBER(SMALL(Order_Form!$C:$C,1+($C664))),(VLOOKUP(SMALL(Order_Form!$C:$C,1+($C664)),Order_Form!$B:$Q,11,FALSE)),"")</f>
        <v/>
      </c>
      <c r="O664" s="35" t="str">
        <f>IF(ISNUMBER(SMALL(Order_Form!$C:$C,1+($C664))),(VLOOKUP(SMALL(Order_Form!$C:$C,1+($C664)),Order_Form!$B:$Q,12,FALSE)),"")</f>
        <v/>
      </c>
      <c r="P664" s="35" t="str">
        <f>IF(ISNUMBER(SMALL(Order_Form!$C:$C,1+($C664))),(VLOOKUP(SMALL(Order_Form!$C:$C,1+($C664)),Order_Form!$B:$Q,13,FALSE)),"")</f>
        <v/>
      </c>
      <c r="Q664" s="35" t="str">
        <f>IF(ISNUMBER(SMALL(Order_Form!$C:$C,1+($C664))),(VLOOKUP(SMALL(Order_Form!$C:$C,1+($C664)),Order_Form!$B:$Q,14,FALSE)),"")</f>
        <v/>
      </c>
      <c r="R664" s="35" t="str">
        <f>IF(ISNUMBER(SMALL(Order_Form!$C:$C,1+($C664))),(VLOOKUP(SMALL(Order_Form!$C:$C,1+($C664)),Order_Form!$B:$Q,15,FALSE)),"")</f>
        <v/>
      </c>
      <c r="U664" s="14">
        <f t="shared" si="30"/>
        <v>0</v>
      </c>
      <c r="V664" s="14">
        <f t="shared" si="31"/>
        <v>0</v>
      </c>
      <c r="W664" s="14">
        <f t="shared" si="32"/>
        <v>0</v>
      </c>
    </row>
    <row r="665" spans="3:23" ht="19.149999999999999" customHeight="1" x14ac:dyDescent="0.2">
      <c r="C665" s="14">
        <v>647</v>
      </c>
      <c r="D665" s="15" t="str">
        <f>IF(ISNUMBER(SMALL(Order_Form!$C:$C,1+($C665))),(VLOOKUP(SMALL(Order_Form!$C:$C,1+($C665)),Order_Form!$B:$Q,3,FALSE)),"")</f>
        <v/>
      </c>
      <c r="E665" s="35" t="str">
        <f>IF(ISNUMBER(SMALL(Order_Form!$C:$C,1+($C665))),(VLOOKUP(SMALL(Order_Form!$C:$C,1+($C665)),Order_Form!$B:$Q,4,FALSE)),"")</f>
        <v/>
      </c>
      <c r="F665" s="35" t="str">
        <f>IF(ISNUMBER(SMALL(Order_Form!$C:$C,1+($C665))),(VLOOKUP(SMALL(Order_Form!$C:$C,1+($C665)),Order_Form!$B:$Q,5,FALSE)),"")</f>
        <v/>
      </c>
      <c r="G665" s="35" t="str">
        <f>IF(ISNUMBER(SMALL(Order_Form!$C:$C,1+($C665))),(VLOOKUP(SMALL(Order_Form!$C:$C,1+($C665)),Order_Form!$B:$Q,6,FALSE)),"")</f>
        <v/>
      </c>
      <c r="H665" s="32" t="str">
        <f>IF(ISNUMBER(SMALL(Order_Form!$C:$C,1+($C665))),(VLOOKUP(SMALL(Order_Form!$C:$C,1+($C665)),Order_Form!$B:$Q,7,FALSE)),"")</f>
        <v/>
      </c>
      <c r="I665" s="15"/>
      <c r="J665" s="15"/>
      <c r="K665" s="35" t="str">
        <f>IF(ISNUMBER(SMALL(Order_Form!$C:$C,1+($C665))),(VLOOKUP(SMALL(Order_Form!$C:$C,1+($C665)),Order_Form!$B:$Q,8,FALSE)),"")</f>
        <v/>
      </c>
      <c r="L665" s="35" t="str">
        <f>IF(ISNUMBER(SMALL(Order_Form!$C:$C,1+($C665))),(VLOOKUP(SMALL(Order_Form!$C:$C,1+($C665)),Order_Form!$B:$Q,9,FALSE)),"")</f>
        <v/>
      </c>
      <c r="M665" s="35" t="str">
        <f>IF(ISNUMBER(SMALL(Order_Form!$C:$C,1+($C665))),(VLOOKUP(SMALL(Order_Form!$C:$C,1+($C665)),Order_Form!$B:$Q,10,FALSE)),"")</f>
        <v/>
      </c>
      <c r="N665" s="35" t="str">
        <f>IF(ISNUMBER(SMALL(Order_Form!$C:$C,1+($C665))),(VLOOKUP(SMALL(Order_Form!$C:$C,1+($C665)),Order_Form!$B:$Q,11,FALSE)),"")</f>
        <v/>
      </c>
      <c r="O665" s="35" t="str">
        <f>IF(ISNUMBER(SMALL(Order_Form!$C:$C,1+($C665))),(VLOOKUP(SMALL(Order_Form!$C:$C,1+($C665)),Order_Form!$B:$Q,12,FALSE)),"")</f>
        <v/>
      </c>
      <c r="P665" s="35" t="str">
        <f>IF(ISNUMBER(SMALL(Order_Form!$C:$C,1+($C665))),(VLOOKUP(SMALL(Order_Form!$C:$C,1+($C665)),Order_Form!$B:$Q,13,FALSE)),"")</f>
        <v/>
      </c>
      <c r="Q665" s="35" t="str">
        <f>IF(ISNUMBER(SMALL(Order_Form!$C:$C,1+($C665))),(VLOOKUP(SMALL(Order_Form!$C:$C,1+($C665)),Order_Form!$B:$Q,14,FALSE)),"")</f>
        <v/>
      </c>
      <c r="R665" s="35" t="str">
        <f>IF(ISNUMBER(SMALL(Order_Form!$C:$C,1+($C665))),(VLOOKUP(SMALL(Order_Form!$C:$C,1+($C665)),Order_Form!$B:$Q,15,FALSE)),"")</f>
        <v/>
      </c>
      <c r="U665" s="14">
        <f t="shared" si="30"/>
        <v>0</v>
      </c>
      <c r="V665" s="14">
        <f t="shared" si="31"/>
        <v>0</v>
      </c>
      <c r="W665" s="14">
        <f t="shared" si="32"/>
        <v>0</v>
      </c>
    </row>
    <row r="666" spans="3:23" ht="19.149999999999999" customHeight="1" x14ac:dyDescent="0.2">
      <c r="C666" s="14">
        <v>648</v>
      </c>
      <c r="D666" s="15" t="str">
        <f>IF(ISNUMBER(SMALL(Order_Form!$C:$C,1+($C666))),(VLOOKUP(SMALL(Order_Form!$C:$C,1+($C666)),Order_Form!$B:$Q,3,FALSE)),"")</f>
        <v/>
      </c>
      <c r="E666" s="35" t="str">
        <f>IF(ISNUMBER(SMALL(Order_Form!$C:$C,1+($C666))),(VLOOKUP(SMALL(Order_Form!$C:$C,1+($C666)),Order_Form!$B:$Q,4,FALSE)),"")</f>
        <v/>
      </c>
      <c r="F666" s="35" t="str">
        <f>IF(ISNUMBER(SMALL(Order_Form!$C:$C,1+($C666))),(VLOOKUP(SMALL(Order_Form!$C:$C,1+($C666)),Order_Form!$B:$Q,5,FALSE)),"")</f>
        <v/>
      </c>
      <c r="G666" s="35" t="str">
        <f>IF(ISNUMBER(SMALL(Order_Form!$C:$C,1+($C666))),(VLOOKUP(SMALL(Order_Form!$C:$C,1+($C666)),Order_Form!$B:$Q,6,FALSE)),"")</f>
        <v/>
      </c>
      <c r="H666" s="32" t="str">
        <f>IF(ISNUMBER(SMALL(Order_Form!$C:$C,1+($C666))),(VLOOKUP(SMALL(Order_Form!$C:$C,1+($C666)),Order_Form!$B:$Q,7,FALSE)),"")</f>
        <v/>
      </c>
      <c r="I666" s="15"/>
      <c r="J666" s="15"/>
      <c r="K666" s="35" t="str">
        <f>IF(ISNUMBER(SMALL(Order_Form!$C:$C,1+($C666))),(VLOOKUP(SMALL(Order_Form!$C:$C,1+($C666)),Order_Form!$B:$Q,8,FALSE)),"")</f>
        <v/>
      </c>
      <c r="L666" s="35" t="str">
        <f>IF(ISNUMBER(SMALL(Order_Form!$C:$C,1+($C666))),(VLOOKUP(SMALL(Order_Form!$C:$C,1+($C666)),Order_Form!$B:$Q,9,FALSE)),"")</f>
        <v/>
      </c>
      <c r="M666" s="35" t="str">
        <f>IF(ISNUMBER(SMALL(Order_Form!$C:$C,1+($C666))),(VLOOKUP(SMALL(Order_Form!$C:$C,1+($C666)),Order_Form!$B:$Q,10,FALSE)),"")</f>
        <v/>
      </c>
      <c r="N666" s="35" t="str">
        <f>IF(ISNUMBER(SMALL(Order_Form!$C:$C,1+($C666))),(VLOOKUP(SMALL(Order_Form!$C:$C,1+($C666)),Order_Form!$B:$Q,11,FALSE)),"")</f>
        <v/>
      </c>
      <c r="O666" s="35" t="str">
        <f>IF(ISNUMBER(SMALL(Order_Form!$C:$C,1+($C666))),(VLOOKUP(SMALL(Order_Form!$C:$C,1+($C666)),Order_Form!$B:$Q,12,FALSE)),"")</f>
        <v/>
      </c>
      <c r="P666" s="35" t="str">
        <f>IF(ISNUMBER(SMALL(Order_Form!$C:$C,1+($C666))),(VLOOKUP(SMALL(Order_Form!$C:$C,1+($C666)),Order_Form!$B:$Q,13,FALSE)),"")</f>
        <v/>
      </c>
      <c r="Q666" s="35" t="str">
        <f>IF(ISNUMBER(SMALL(Order_Form!$C:$C,1+($C666))),(VLOOKUP(SMALL(Order_Form!$C:$C,1+($C666)),Order_Form!$B:$Q,14,FALSE)),"")</f>
        <v/>
      </c>
      <c r="R666" s="35" t="str">
        <f>IF(ISNUMBER(SMALL(Order_Form!$C:$C,1+($C666))),(VLOOKUP(SMALL(Order_Form!$C:$C,1+($C666)),Order_Form!$B:$Q,15,FALSE)),"")</f>
        <v/>
      </c>
      <c r="U666" s="14">
        <f t="shared" si="30"/>
        <v>0</v>
      </c>
      <c r="V666" s="14">
        <f t="shared" si="31"/>
        <v>0</v>
      </c>
      <c r="W666" s="14">
        <f t="shared" si="32"/>
        <v>0</v>
      </c>
    </row>
    <row r="667" spans="3:23" ht="19.149999999999999" customHeight="1" x14ac:dyDescent="0.2">
      <c r="C667" s="14">
        <v>649</v>
      </c>
      <c r="D667" s="15" t="str">
        <f>IF(ISNUMBER(SMALL(Order_Form!$C:$C,1+($C667))),(VLOOKUP(SMALL(Order_Form!$C:$C,1+($C667)),Order_Form!$B:$Q,3,FALSE)),"")</f>
        <v/>
      </c>
      <c r="E667" s="35" t="str">
        <f>IF(ISNUMBER(SMALL(Order_Form!$C:$C,1+($C667))),(VLOOKUP(SMALL(Order_Form!$C:$C,1+($C667)),Order_Form!$B:$Q,4,FALSE)),"")</f>
        <v/>
      </c>
      <c r="F667" s="35" t="str">
        <f>IF(ISNUMBER(SMALL(Order_Form!$C:$C,1+($C667))),(VLOOKUP(SMALL(Order_Form!$C:$C,1+($C667)),Order_Form!$B:$Q,5,FALSE)),"")</f>
        <v/>
      </c>
      <c r="G667" s="35" t="str">
        <f>IF(ISNUMBER(SMALL(Order_Form!$C:$C,1+($C667))),(VLOOKUP(SMALL(Order_Form!$C:$C,1+($C667)),Order_Form!$B:$Q,6,FALSE)),"")</f>
        <v/>
      </c>
      <c r="H667" s="32" t="str">
        <f>IF(ISNUMBER(SMALL(Order_Form!$C:$C,1+($C667))),(VLOOKUP(SMALL(Order_Form!$C:$C,1+($C667)),Order_Form!$B:$Q,7,FALSE)),"")</f>
        <v/>
      </c>
      <c r="I667" s="15"/>
      <c r="J667" s="15"/>
      <c r="K667" s="35" t="str">
        <f>IF(ISNUMBER(SMALL(Order_Form!$C:$C,1+($C667))),(VLOOKUP(SMALL(Order_Form!$C:$C,1+($C667)),Order_Form!$B:$Q,8,FALSE)),"")</f>
        <v/>
      </c>
      <c r="L667" s="35" t="str">
        <f>IF(ISNUMBER(SMALL(Order_Form!$C:$C,1+($C667))),(VLOOKUP(SMALL(Order_Form!$C:$C,1+($C667)),Order_Form!$B:$Q,9,FALSE)),"")</f>
        <v/>
      </c>
      <c r="M667" s="35" t="str">
        <f>IF(ISNUMBER(SMALL(Order_Form!$C:$C,1+($C667))),(VLOOKUP(SMALL(Order_Form!$C:$C,1+($C667)),Order_Form!$B:$Q,10,FALSE)),"")</f>
        <v/>
      </c>
      <c r="N667" s="35" t="str">
        <f>IF(ISNUMBER(SMALL(Order_Form!$C:$C,1+($C667))),(VLOOKUP(SMALL(Order_Form!$C:$C,1+($C667)),Order_Form!$B:$Q,11,FALSE)),"")</f>
        <v/>
      </c>
      <c r="O667" s="35" t="str">
        <f>IF(ISNUMBER(SMALL(Order_Form!$C:$C,1+($C667))),(VLOOKUP(SMALL(Order_Form!$C:$C,1+($C667)),Order_Form!$B:$Q,12,FALSE)),"")</f>
        <v/>
      </c>
      <c r="P667" s="35" t="str">
        <f>IF(ISNUMBER(SMALL(Order_Form!$C:$C,1+($C667))),(VLOOKUP(SMALL(Order_Form!$C:$C,1+($C667)),Order_Form!$B:$Q,13,FALSE)),"")</f>
        <v/>
      </c>
      <c r="Q667" s="35" t="str">
        <f>IF(ISNUMBER(SMALL(Order_Form!$C:$C,1+($C667))),(VLOOKUP(SMALL(Order_Form!$C:$C,1+($C667)),Order_Form!$B:$Q,14,FALSE)),"")</f>
        <v/>
      </c>
      <c r="R667" s="35" t="str">
        <f>IF(ISNUMBER(SMALL(Order_Form!$C:$C,1+($C667))),(VLOOKUP(SMALL(Order_Form!$C:$C,1+($C667)),Order_Form!$B:$Q,15,FALSE)),"")</f>
        <v/>
      </c>
      <c r="U667" s="14">
        <f t="shared" si="30"/>
        <v>0</v>
      </c>
      <c r="V667" s="14">
        <f t="shared" si="31"/>
        <v>0</v>
      </c>
      <c r="W667" s="14">
        <f t="shared" si="32"/>
        <v>0</v>
      </c>
    </row>
    <row r="668" spans="3:23" ht="19.149999999999999" customHeight="1" x14ac:dyDescent="0.2">
      <c r="C668" s="14">
        <v>650</v>
      </c>
      <c r="D668" s="15" t="str">
        <f>IF(ISNUMBER(SMALL(Order_Form!$C:$C,1+($C668))),(VLOOKUP(SMALL(Order_Form!$C:$C,1+($C668)),Order_Form!$B:$Q,3,FALSE)),"")</f>
        <v/>
      </c>
      <c r="E668" s="35" t="str">
        <f>IF(ISNUMBER(SMALL(Order_Form!$C:$C,1+($C668))),(VLOOKUP(SMALL(Order_Form!$C:$C,1+($C668)),Order_Form!$B:$Q,4,FALSE)),"")</f>
        <v/>
      </c>
      <c r="F668" s="35" t="str">
        <f>IF(ISNUMBER(SMALL(Order_Form!$C:$C,1+($C668))),(VLOOKUP(SMALL(Order_Form!$C:$C,1+($C668)),Order_Form!$B:$Q,5,FALSE)),"")</f>
        <v/>
      </c>
      <c r="G668" s="35" t="str">
        <f>IF(ISNUMBER(SMALL(Order_Form!$C:$C,1+($C668))),(VLOOKUP(SMALL(Order_Form!$C:$C,1+($C668)),Order_Form!$B:$Q,6,FALSE)),"")</f>
        <v/>
      </c>
      <c r="H668" s="32" t="str">
        <f>IF(ISNUMBER(SMALL(Order_Form!$C:$C,1+($C668))),(VLOOKUP(SMALL(Order_Form!$C:$C,1+($C668)),Order_Form!$B:$Q,7,FALSE)),"")</f>
        <v/>
      </c>
      <c r="I668" s="15"/>
      <c r="J668" s="15"/>
      <c r="K668" s="35" t="str">
        <f>IF(ISNUMBER(SMALL(Order_Form!$C:$C,1+($C668))),(VLOOKUP(SMALL(Order_Form!$C:$C,1+($C668)),Order_Form!$B:$Q,8,FALSE)),"")</f>
        <v/>
      </c>
      <c r="L668" s="35" t="str">
        <f>IF(ISNUMBER(SMALL(Order_Form!$C:$C,1+($C668))),(VLOOKUP(SMALL(Order_Form!$C:$C,1+($C668)),Order_Form!$B:$Q,9,FALSE)),"")</f>
        <v/>
      </c>
      <c r="M668" s="35" t="str">
        <f>IF(ISNUMBER(SMALL(Order_Form!$C:$C,1+($C668))),(VLOOKUP(SMALL(Order_Form!$C:$C,1+($C668)),Order_Form!$B:$Q,10,FALSE)),"")</f>
        <v/>
      </c>
      <c r="N668" s="35" t="str">
        <f>IF(ISNUMBER(SMALL(Order_Form!$C:$C,1+($C668))),(VLOOKUP(SMALL(Order_Form!$C:$C,1+($C668)),Order_Form!$B:$Q,11,FALSE)),"")</f>
        <v/>
      </c>
      <c r="O668" s="35" t="str">
        <f>IF(ISNUMBER(SMALL(Order_Form!$C:$C,1+($C668))),(VLOOKUP(SMALL(Order_Form!$C:$C,1+($C668)),Order_Form!$B:$Q,12,FALSE)),"")</f>
        <v/>
      </c>
      <c r="P668" s="35" t="str">
        <f>IF(ISNUMBER(SMALL(Order_Form!$C:$C,1+($C668))),(VLOOKUP(SMALL(Order_Form!$C:$C,1+($C668)),Order_Form!$B:$Q,13,FALSE)),"")</f>
        <v/>
      </c>
      <c r="Q668" s="35" t="str">
        <f>IF(ISNUMBER(SMALL(Order_Form!$C:$C,1+($C668))),(VLOOKUP(SMALL(Order_Form!$C:$C,1+($C668)),Order_Form!$B:$Q,14,FALSE)),"")</f>
        <v/>
      </c>
      <c r="R668" s="35" t="str">
        <f>IF(ISNUMBER(SMALL(Order_Form!$C:$C,1+($C668))),(VLOOKUP(SMALL(Order_Form!$C:$C,1+($C668)),Order_Form!$B:$Q,15,FALSE)),"")</f>
        <v/>
      </c>
      <c r="U668" s="14">
        <f t="shared" si="30"/>
        <v>0</v>
      </c>
      <c r="V668" s="14">
        <f t="shared" si="31"/>
        <v>0</v>
      </c>
      <c r="W668" s="14">
        <f t="shared" si="32"/>
        <v>0</v>
      </c>
    </row>
    <row r="669" spans="3:23" ht="19.149999999999999" customHeight="1" x14ac:dyDescent="0.2">
      <c r="C669" s="14">
        <v>651</v>
      </c>
      <c r="D669" s="15" t="str">
        <f>IF(ISNUMBER(SMALL(Order_Form!$C:$C,1+($C669))),(VLOOKUP(SMALL(Order_Form!$C:$C,1+($C669)),Order_Form!$B:$Q,3,FALSE)),"")</f>
        <v/>
      </c>
      <c r="E669" s="35" t="str">
        <f>IF(ISNUMBER(SMALL(Order_Form!$C:$C,1+($C669))),(VLOOKUP(SMALL(Order_Form!$C:$C,1+($C669)),Order_Form!$B:$Q,4,FALSE)),"")</f>
        <v/>
      </c>
      <c r="F669" s="35" t="str">
        <f>IF(ISNUMBER(SMALL(Order_Form!$C:$C,1+($C669))),(VLOOKUP(SMALL(Order_Form!$C:$C,1+($C669)),Order_Form!$B:$Q,5,FALSE)),"")</f>
        <v/>
      </c>
      <c r="G669" s="35" t="str">
        <f>IF(ISNUMBER(SMALL(Order_Form!$C:$C,1+($C669))),(VLOOKUP(SMALL(Order_Form!$C:$C,1+($C669)),Order_Form!$B:$Q,6,FALSE)),"")</f>
        <v/>
      </c>
      <c r="H669" s="32" t="str">
        <f>IF(ISNUMBER(SMALL(Order_Form!$C:$C,1+($C669))),(VLOOKUP(SMALL(Order_Form!$C:$C,1+($C669)),Order_Form!$B:$Q,7,FALSE)),"")</f>
        <v/>
      </c>
      <c r="I669" s="15"/>
      <c r="J669" s="15"/>
      <c r="K669" s="35" t="str">
        <f>IF(ISNUMBER(SMALL(Order_Form!$C:$C,1+($C669))),(VLOOKUP(SMALL(Order_Form!$C:$C,1+($C669)),Order_Form!$B:$Q,8,FALSE)),"")</f>
        <v/>
      </c>
      <c r="L669" s="35" t="str">
        <f>IF(ISNUMBER(SMALL(Order_Form!$C:$C,1+($C669))),(VLOOKUP(SMALL(Order_Form!$C:$C,1+($C669)),Order_Form!$B:$Q,9,FALSE)),"")</f>
        <v/>
      </c>
      <c r="M669" s="35" t="str">
        <f>IF(ISNUMBER(SMALL(Order_Form!$C:$C,1+($C669))),(VLOOKUP(SMALL(Order_Form!$C:$C,1+($C669)),Order_Form!$B:$Q,10,FALSE)),"")</f>
        <v/>
      </c>
      <c r="N669" s="35" t="str">
        <f>IF(ISNUMBER(SMALL(Order_Form!$C:$C,1+($C669))),(VLOOKUP(SMALL(Order_Form!$C:$C,1+($C669)),Order_Form!$B:$Q,11,FALSE)),"")</f>
        <v/>
      </c>
      <c r="O669" s="35" t="str">
        <f>IF(ISNUMBER(SMALL(Order_Form!$C:$C,1+($C669))),(VLOOKUP(SMALL(Order_Form!$C:$C,1+($C669)),Order_Form!$B:$Q,12,FALSE)),"")</f>
        <v/>
      </c>
      <c r="P669" s="35" t="str">
        <f>IF(ISNUMBER(SMALL(Order_Form!$C:$C,1+($C669))),(VLOOKUP(SMALL(Order_Form!$C:$C,1+($C669)),Order_Form!$B:$Q,13,FALSE)),"")</f>
        <v/>
      </c>
      <c r="Q669" s="35" t="str">
        <f>IF(ISNUMBER(SMALL(Order_Form!$C:$C,1+($C669))),(VLOOKUP(SMALL(Order_Form!$C:$C,1+($C669)),Order_Form!$B:$Q,14,FALSE)),"")</f>
        <v/>
      </c>
      <c r="R669" s="35" t="str">
        <f>IF(ISNUMBER(SMALL(Order_Form!$C:$C,1+($C669))),(VLOOKUP(SMALL(Order_Form!$C:$C,1+($C669)),Order_Form!$B:$Q,15,FALSE)),"")</f>
        <v/>
      </c>
      <c r="U669" s="14">
        <f t="shared" si="30"/>
        <v>0</v>
      </c>
      <c r="V669" s="14">
        <f t="shared" si="31"/>
        <v>0</v>
      </c>
      <c r="W669" s="14">
        <f t="shared" si="32"/>
        <v>0</v>
      </c>
    </row>
    <row r="670" spans="3:23" ht="19.149999999999999" customHeight="1" x14ac:dyDescent="0.2">
      <c r="C670" s="14">
        <v>652</v>
      </c>
      <c r="D670" s="15" t="str">
        <f>IF(ISNUMBER(SMALL(Order_Form!$C:$C,1+($C670))),(VLOOKUP(SMALL(Order_Form!$C:$C,1+($C670)),Order_Form!$B:$Q,3,FALSE)),"")</f>
        <v/>
      </c>
      <c r="E670" s="35" t="str">
        <f>IF(ISNUMBER(SMALL(Order_Form!$C:$C,1+($C670))),(VLOOKUP(SMALL(Order_Form!$C:$C,1+($C670)),Order_Form!$B:$Q,4,FALSE)),"")</f>
        <v/>
      </c>
      <c r="F670" s="35" t="str">
        <f>IF(ISNUMBER(SMALL(Order_Form!$C:$C,1+($C670))),(VLOOKUP(SMALL(Order_Form!$C:$C,1+($C670)),Order_Form!$B:$Q,5,FALSE)),"")</f>
        <v/>
      </c>
      <c r="G670" s="35" t="str">
        <f>IF(ISNUMBER(SMALL(Order_Form!$C:$C,1+($C670))),(VLOOKUP(SMALL(Order_Form!$C:$C,1+($C670)),Order_Form!$B:$Q,6,FALSE)),"")</f>
        <v/>
      </c>
      <c r="H670" s="32" t="str">
        <f>IF(ISNUMBER(SMALL(Order_Form!$C:$C,1+($C670))),(VLOOKUP(SMALL(Order_Form!$C:$C,1+($C670)),Order_Form!$B:$Q,7,FALSE)),"")</f>
        <v/>
      </c>
      <c r="I670" s="15"/>
      <c r="J670" s="15"/>
      <c r="K670" s="35" t="str">
        <f>IF(ISNUMBER(SMALL(Order_Form!$C:$C,1+($C670))),(VLOOKUP(SMALL(Order_Form!$C:$C,1+($C670)),Order_Form!$B:$Q,8,FALSE)),"")</f>
        <v/>
      </c>
      <c r="L670" s="35" t="str">
        <f>IF(ISNUMBER(SMALL(Order_Form!$C:$C,1+($C670))),(VLOOKUP(SMALL(Order_Form!$C:$C,1+($C670)),Order_Form!$B:$Q,9,FALSE)),"")</f>
        <v/>
      </c>
      <c r="M670" s="35" t="str">
        <f>IF(ISNUMBER(SMALL(Order_Form!$C:$C,1+($C670))),(VLOOKUP(SMALL(Order_Form!$C:$C,1+($C670)),Order_Form!$B:$Q,10,FALSE)),"")</f>
        <v/>
      </c>
      <c r="N670" s="35" t="str">
        <f>IF(ISNUMBER(SMALL(Order_Form!$C:$C,1+($C670))),(VLOOKUP(SMALL(Order_Form!$C:$C,1+($C670)),Order_Form!$B:$Q,11,FALSE)),"")</f>
        <v/>
      </c>
      <c r="O670" s="35" t="str">
        <f>IF(ISNUMBER(SMALL(Order_Form!$C:$C,1+($C670))),(VLOOKUP(SMALL(Order_Form!$C:$C,1+($C670)),Order_Form!$B:$Q,12,FALSE)),"")</f>
        <v/>
      </c>
      <c r="P670" s="35" t="str">
        <f>IF(ISNUMBER(SMALL(Order_Form!$C:$C,1+($C670))),(VLOOKUP(SMALL(Order_Form!$C:$C,1+($C670)),Order_Form!$B:$Q,13,FALSE)),"")</f>
        <v/>
      </c>
      <c r="Q670" s="35" t="str">
        <f>IF(ISNUMBER(SMALL(Order_Form!$C:$C,1+($C670))),(VLOOKUP(SMALL(Order_Form!$C:$C,1+($C670)),Order_Form!$B:$Q,14,FALSE)),"")</f>
        <v/>
      </c>
      <c r="R670" s="35" t="str">
        <f>IF(ISNUMBER(SMALL(Order_Form!$C:$C,1+($C670))),(VLOOKUP(SMALL(Order_Form!$C:$C,1+($C670)),Order_Form!$B:$Q,15,FALSE)),"")</f>
        <v/>
      </c>
      <c r="U670" s="14">
        <f t="shared" si="30"/>
        <v>0</v>
      </c>
      <c r="V670" s="14">
        <f t="shared" si="31"/>
        <v>0</v>
      </c>
      <c r="W670" s="14">
        <f t="shared" si="32"/>
        <v>0</v>
      </c>
    </row>
    <row r="671" spans="3:23" ht="19.149999999999999" customHeight="1" x14ac:dyDescent="0.2">
      <c r="C671" s="14">
        <v>653</v>
      </c>
      <c r="D671" s="15" t="str">
        <f>IF(ISNUMBER(SMALL(Order_Form!$C:$C,1+($C671))),(VLOOKUP(SMALL(Order_Form!$C:$C,1+($C671)),Order_Form!$B:$Q,3,FALSE)),"")</f>
        <v/>
      </c>
      <c r="E671" s="35" t="str">
        <f>IF(ISNUMBER(SMALL(Order_Form!$C:$C,1+($C671))),(VLOOKUP(SMALL(Order_Form!$C:$C,1+($C671)),Order_Form!$B:$Q,4,FALSE)),"")</f>
        <v/>
      </c>
      <c r="F671" s="35" t="str">
        <f>IF(ISNUMBER(SMALL(Order_Form!$C:$C,1+($C671))),(VLOOKUP(SMALL(Order_Form!$C:$C,1+($C671)),Order_Form!$B:$Q,5,FALSE)),"")</f>
        <v/>
      </c>
      <c r="G671" s="35" t="str">
        <f>IF(ISNUMBER(SMALL(Order_Form!$C:$C,1+($C671))),(VLOOKUP(SMALL(Order_Form!$C:$C,1+($C671)),Order_Form!$B:$Q,6,FALSE)),"")</f>
        <v/>
      </c>
      <c r="H671" s="32" t="str">
        <f>IF(ISNUMBER(SMALL(Order_Form!$C:$C,1+($C671))),(VLOOKUP(SMALL(Order_Form!$C:$C,1+($C671)),Order_Form!$B:$Q,7,FALSE)),"")</f>
        <v/>
      </c>
      <c r="I671" s="15"/>
      <c r="J671" s="15"/>
      <c r="K671" s="35" t="str">
        <f>IF(ISNUMBER(SMALL(Order_Form!$C:$C,1+($C671))),(VLOOKUP(SMALL(Order_Form!$C:$C,1+($C671)),Order_Form!$B:$Q,8,FALSE)),"")</f>
        <v/>
      </c>
      <c r="L671" s="35" t="str">
        <f>IF(ISNUMBER(SMALL(Order_Form!$C:$C,1+($C671))),(VLOOKUP(SMALL(Order_Form!$C:$C,1+($C671)),Order_Form!$B:$Q,9,FALSE)),"")</f>
        <v/>
      </c>
      <c r="M671" s="35" t="str">
        <f>IF(ISNUMBER(SMALL(Order_Form!$C:$C,1+($C671))),(VLOOKUP(SMALL(Order_Form!$C:$C,1+($C671)),Order_Form!$B:$Q,10,FALSE)),"")</f>
        <v/>
      </c>
      <c r="N671" s="35" t="str">
        <f>IF(ISNUMBER(SMALL(Order_Form!$C:$C,1+($C671))),(VLOOKUP(SMALL(Order_Form!$C:$C,1+($C671)),Order_Form!$B:$Q,11,FALSE)),"")</f>
        <v/>
      </c>
      <c r="O671" s="35" t="str">
        <f>IF(ISNUMBER(SMALL(Order_Form!$C:$C,1+($C671))),(VLOOKUP(SMALL(Order_Form!$C:$C,1+($C671)),Order_Form!$B:$Q,12,FALSE)),"")</f>
        <v/>
      </c>
      <c r="P671" s="35" t="str">
        <f>IF(ISNUMBER(SMALL(Order_Form!$C:$C,1+($C671))),(VLOOKUP(SMALL(Order_Form!$C:$C,1+($C671)),Order_Form!$B:$Q,13,FALSE)),"")</f>
        <v/>
      </c>
      <c r="Q671" s="35" t="str">
        <f>IF(ISNUMBER(SMALL(Order_Form!$C:$C,1+($C671))),(VLOOKUP(SMALL(Order_Form!$C:$C,1+($C671)),Order_Form!$B:$Q,14,FALSE)),"")</f>
        <v/>
      </c>
      <c r="R671" s="35" t="str">
        <f>IF(ISNUMBER(SMALL(Order_Form!$C:$C,1+($C671))),(VLOOKUP(SMALL(Order_Form!$C:$C,1+($C671)),Order_Form!$B:$Q,15,FALSE)),"")</f>
        <v/>
      </c>
      <c r="U671" s="14">
        <f t="shared" si="30"/>
        <v>0</v>
      </c>
      <c r="V671" s="14">
        <f t="shared" si="31"/>
        <v>0</v>
      </c>
      <c r="W671" s="14">
        <f t="shared" si="32"/>
        <v>0</v>
      </c>
    </row>
    <row r="672" spans="3:23" ht="19.149999999999999" customHeight="1" x14ac:dyDescent="0.2">
      <c r="C672" s="14">
        <v>654</v>
      </c>
      <c r="D672" s="15" t="str">
        <f>IF(ISNUMBER(SMALL(Order_Form!$C:$C,1+($C672))),(VLOOKUP(SMALL(Order_Form!$C:$C,1+($C672)),Order_Form!$B:$Q,3,FALSE)),"")</f>
        <v/>
      </c>
      <c r="E672" s="35" t="str">
        <f>IF(ISNUMBER(SMALL(Order_Form!$C:$C,1+($C672))),(VLOOKUP(SMALL(Order_Form!$C:$C,1+($C672)),Order_Form!$B:$Q,4,FALSE)),"")</f>
        <v/>
      </c>
      <c r="F672" s="35" t="str">
        <f>IF(ISNUMBER(SMALL(Order_Form!$C:$C,1+($C672))),(VLOOKUP(SMALL(Order_Form!$C:$C,1+($C672)),Order_Form!$B:$Q,5,FALSE)),"")</f>
        <v/>
      </c>
      <c r="G672" s="35" t="str">
        <f>IF(ISNUMBER(SMALL(Order_Form!$C:$C,1+($C672))),(VLOOKUP(SMALL(Order_Form!$C:$C,1+($C672)),Order_Form!$B:$Q,6,FALSE)),"")</f>
        <v/>
      </c>
      <c r="H672" s="32" t="str">
        <f>IF(ISNUMBER(SMALL(Order_Form!$C:$C,1+($C672))),(VLOOKUP(SMALL(Order_Form!$C:$C,1+($C672)),Order_Form!$B:$Q,7,FALSE)),"")</f>
        <v/>
      </c>
      <c r="I672" s="15"/>
      <c r="J672" s="15"/>
      <c r="K672" s="35" t="str">
        <f>IF(ISNUMBER(SMALL(Order_Form!$C:$C,1+($C672))),(VLOOKUP(SMALL(Order_Form!$C:$C,1+($C672)),Order_Form!$B:$Q,8,FALSE)),"")</f>
        <v/>
      </c>
      <c r="L672" s="35" t="str">
        <f>IF(ISNUMBER(SMALL(Order_Form!$C:$C,1+($C672))),(VLOOKUP(SMALL(Order_Form!$C:$C,1+($C672)),Order_Form!$B:$Q,9,FALSE)),"")</f>
        <v/>
      </c>
      <c r="M672" s="35" t="str">
        <f>IF(ISNUMBER(SMALL(Order_Form!$C:$C,1+($C672))),(VLOOKUP(SMALL(Order_Form!$C:$C,1+($C672)),Order_Form!$B:$Q,10,FALSE)),"")</f>
        <v/>
      </c>
      <c r="N672" s="35" t="str">
        <f>IF(ISNUMBER(SMALL(Order_Form!$C:$C,1+($C672))),(VLOOKUP(SMALL(Order_Form!$C:$C,1+($C672)),Order_Form!$B:$Q,11,FALSE)),"")</f>
        <v/>
      </c>
      <c r="O672" s="35" t="str">
        <f>IF(ISNUMBER(SMALL(Order_Form!$C:$C,1+($C672))),(VLOOKUP(SMALL(Order_Form!$C:$C,1+($C672)),Order_Form!$B:$Q,12,FALSE)),"")</f>
        <v/>
      </c>
      <c r="P672" s="35" t="str">
        <f>IF(ISNUMBER(SMALL(Order_Form!$C:$C,1+($C672))),(VLOOKUP(SMALL(Order_Form!$C:$C,1+($C672)),Order_Form!$B:$Q,13,FALSE)),"")</f>
        <v/>
      </c>
      <c r="Q672" s="35" t="str">
        <f>IF(ISNUMBER(SMALL(Order_Form!$C:$C,1+($C672))),(VLOOKUP(SMALL(Order_Form!$C:$C,1+($C672)),Order_Form!$B:$Q,14,FALSE)),"")</f>
        <v/>
      </c>
      <c r="R672" s="35" t="str">
        <f>IF(ISNUMBER(SMALL(Order_Form!$C:$C,1+($C672))),(VLOOKUP(SMALL(Order_Form!$C:$C,1+($C672)),Order_Form!$B:$Q,15,FALSE)),"")</f>
        <v/>
      </c>
      <c r="U672" s="14">
        <f t="shared" si="30"/>
        <v>0</v>
      </c>
      <c r="V672" s="14">
        <f t="shared" si="31"/>
        <v>0</v>
      </c>
      <c r="W672" s="14">
        <f t="shared" si="32"/>
        <v>0</v>
      </c>
    </row>
    <row r="673" spans="3:23" ht="19.149999999999999" customHeight="1" x14ac:dyDescent="0.2">
      <c r="C673" s="14">
        <v>655</v>
      </c>
      <c r="D673" s="15" t="str">
        <f>IF(ISNUMBER(SMALL(Order_Form!$C:$C,1+($C673))),(VLOOKUP(SMALL(Order_Form!$C:$C,1+($C673)),Order_Form!$B:$Q,3,FALSE)),"")</f>
        <v/>
      </c>
      <c r="E673" s="35" t="str">
        <f>IF(ISNUMBER(SMALL(Order_Form!$C:$C,1+($C673))),(VLOOKUP(SMALL(Order_Form!$C:$C,1+($C673)),Order_Form!$B:$Q,4,FALSE)),"")</f>
        <v/>
      </c>
      <c r="F673" s="35" t="str">
        <f>IF(ISNUMBER(SMALL(Order_Form!$C:$C,1+($C673))),(VLOOKUP(SMALL(Order_Form!$C:$C,1+($C673)),Order_Form!$B:$Q,5,FALSE)),"")</f>
        <v/>
      </c>
      <c r="G673" s="35" t="str">
        <f>IF(ISNUMBER(SMALL(Order_Form!$C:$C,1+($C673))),(VLOOKUP(SMALL(Order_Form!$C:$C,1+($C673)),Order_Form!$B:$Q,6,FALSE)),"")</f>
        <v/>
      </c>
      <c r="H673" s="32" t="str">
        <f>IF(ISNUMBER(SMALL(Order_Form!$C:$C,1+($C673))),(VLOOKUP(SMALL(Order_Form!$C:$C,1+($C673)),Order_Form!$B:$Q,7,FALSE)),"")</f>
        <v/>
      </c>
      <c r="I673" s="15"/>
      <c r="J673" s="15"/>
      <c r="K673" s="35" t="str">
        <f>IF(ISNUMBER(SMALL(Order_Form!$C:$C,1+($C673))),(VLOOKUP(SMALL(Order_Form!$C:$C,1+($C673)),Order_Form!$B:$Q,8,FALSE)),"")</f>
        <v/>
      </c>
      <c r="L673" s="35" t="str">
        <f>IF(ISNUMBER(SMALL(Order_Form!$C:$C,1+($C673))),(VLOOKUP(SMALL(Order_Form!$C:$C,1+($C673)),Order_Form!$B:$Q,9,FALSE)),"")</f>
        <v/>
      </c>
      <c r="M673" s="35" t="str">
        <f>IF(ISNUMBER(SMALL(Order_Form!$C:$C,1+($C673))),(VLOOKUP(SMALL(Order_Form!$C:$C,1+($C673)),Order_Form!$B:$Q,10,FALSE)),"")</f>
        <v/>
      </c>
      <c r="N673" s="35" t="str">
        <f>IF(ISNUMBER(SMALL(Order_Form!$C:$C,1+($C673))),(VLOOKUP(SMALL(Order_Form!$C:$C,1+($C673)),Order_Form!$B:$Q,11,FALSE)),"")</f>
        <v/>
      </c>
      <c r="O673" s="35" t="str">
        <f>IF(ISNUMBER(SMALL(Order_Form!$C:$C,1+($C673))),(VLOOKUP(SMALL(Order_Form!$C:$C,1+($C673)),Order_Form!$B:$Q,12,FALSE)),"")</f>
        <v/>
      </c>
      <c r="P673" s="35" t="str">
        <f>IF(ISNUMBER(SMALL(Order_Form!$C:$C,1+($C673))),(VLOOKUP(SMALL(Order_Form!$C:$C,1+($C673)),Order_Form!$B:$Q,13,FALSE)),"")</f>
        <v/>
      </c>
      <c r="Q673" s="35" t="str">
        <f>IF(ISNUMBER(SMALL(Order_Form!$C:$C,1+($C673))),(VLOOKUP(SMALL(Order_Form!$C:$C,1+($C673)),Order_Form!$B:$Q,14,FALSE)),"")</f>
        <v/>
      </c>
      <c r="R673" s="35" t="str">
        <f>IF(ISNUMBER(SMALL(Order_Form!$C:$C,1+($C673))),(VLOOKUP(SMALL(Order_Form!$C:$C,1+($C673)),Order_Form!$B:$Q,15,FALSE)),"")</f>
        <v/>
      </c>
      <c r="U673" s="14">
        <f t="shared" si="30"/>
        <v>0</v>
      </c>
      <c r="V673" s="14">
        <f t="shared" si="31"/>
        <v>0</v>
      </c>
      <c r="W673" s="14">
        <f t="shared" si="32"/>
        <v>0</v>
      </c>
    </row>
    <row r="674" spans="3:23" ht="19.149999999999999" customHeight="1" x14ac:dyDescent="0.2">
      <c r="C674" s="14">
        <v>656</v>
      </c>
      <c r="D674" s="15" t="str">
        <f>IF(ISNUMBER(SMALL(Order_Form!$C:$C,1+($C674))),(VLOOKUP(SMALL(Order_Form!$C:$C,1+($C674)),Order_Form!$B:$Q,3,FALSE)),"")</f>
        <v/>
      </c>
      <c r="E674" s="35" t="str">
        <f>IF(ISNUMBER(SMALL(Order_Form!$C:$C,1+($C674))),(VLOOKUP(SMALL(Order_Form!$C:$C,1+($C674)),Order_Form!$B:$Q,4,FALSE)),"")</f>
        <v/>
      </c>
      <c r="F674" s="35" t="str">
        <f>IF(ISNUMBER(SMALL(Order_Form!$C:$C,1+($C674))),(VLOOKUP(SMALL(Order_Form!$C:$C,1+($C674)),Order_Form!$B:$Q,5,FALSE)),"")</f>
        <v/>
      </c>
      <c r="G674" s="35" t="str">
        <f>IF(ISNUMBER(SMALL(Order_Form!$C:$C,1+($C674))),(VLOOKUP(SMALL(Order_Form!$C:$C,1+($C674)),Order_Form!$B:$Q,6,FALSE)),"")</f>
        <v/>
      </c>
      <c r="H674" s="32" t="str">
        <f>IF(ISNUMBER(SMALL(Order_Form!$C:$C,1+($C674))),(VLOOKUP(SMALL(Order_Form!$C:$C,1+($C674)),Order_Form!$B:$Q,7,FALSE)),"")</f>
        <v/>
      </c>
      <c r="I674" s="15"/>
      <c r="J674" s="15"/>
      <c r="K674" s="35" t="str">
        <f>IF(ISNUMBER(SMALL(Order_Form!$C:$C,1+($C674))),(VLOOKUP(SMALL(Order_Form!$C:$C,1+($C674)),Order_Form!$B:$Q,8,FALSE)),"")</f>
        <v/>
      </c>
      <c r="L674" s="35" t="str">
        <f>IF(ISNUMBER(SMALL(Order_Form!$C:$C,1+($C674))),(VLOOKUP(SMALL(Order_Form!$C:$C,1+($C674)),Order_Form!$B:$Q,9,FALSE)),"")</f>
        <v/>
      </c>
      <c r="M674" s="35" t="str">
        <f>IF(ISNUMBER(SMALL(Order_Form!$C:$C,1+($C674))),(VLOOKUP(SMALL(Order_Form!$C:$C,1+($C674)),Order_Form!$B:$Q,10,FALSE)),"")</f>
        <v/>
      </c>
      <c r="N674" s="35" t="str">
        <f>IF(ISNUMBER(SMALL(Order_Form!$C:$C,1+($C674))),(VLOOKUP(SMALL(Order_Form!$C:$C,1+($C674)),Order_Form!$B:$Q,11,FALSE)),"")</f>
        <v/>
      </c>
      <c r="O674" s="35" t="str">
        <f>IF(ISNUMBER(SMALL(Order_Form!$C:$C,1+($C674))),(VLOOKUP(SMALL(Order_Form!$C:$C,1+($C674)),Order_Form!$B:$Q,12,FALSE)),"")</f>
        <v/>
      </c>
      <c r="P674" s="35" t="str">
        <f>IF(ISNUMBER(SMALL(Order_Form!$C:$C,1+($C674))),(VLOOKUP(SMALL(Order_Form!$C:$C,1+($C674)),Order_Form!$B:$Q,13,FALSE)),"")</f>
        <v/>
      </c>
      <c r="Q674" s="35" t="str">
        <f>IF(ISNUMBER(SMALL(Order_Form!$C:$C,1+($C674))),(VLOOKUP(SMALL(Order_Form!$C:$C,1+($C674)),Order_Form!$B:$Q,14,FALSE)),"")</f>
        <v/>
      </c>
      <c r="R674" s="35" t="str">
        <f>IF(ISNUMBER(SMALL(Order_Form!$C:$C,1+($C674))),(VLOOKUP(SMALL(Order_Form!$C:$C,1+($C674)),Order_Form!$B:$Q,15,FALSE)),"")</f>
        <v/>
      </c>
      <c r="U674" s="14">
        <f t="shared" si="30"/>
        <v>0</v>
      </c>
      <c r="V674" s="14">
        <f t="shared" si="31"/>
        <v>0</v>
      </c>
      <c r="W674" s="14">
        <f t="shared" si="32"/>
        <v>0</v>
      </c>
    </row>
    <row r="675" spans="3:23" ht="19.149999999999999" customHeight="1" x14ac:dyDescent="0.2">
      <c r="C675" s="14">
        <v>657</v>
      </c>
      <c r="D675" s="15" t="str">
        <f>IF(ISNUMBER(SMALL(Order_Form!$C:$C,1+($C675))),(VLOOKUP(SMALL(Order_Form!$C:$C,1+($C675)),Order_Form!$B:$Q,3,FALSE)),"")</f>
        <v/>
      </c>
      <c r="E675" s="35" t="str">
        <f>IF(ISNUMBER(SMALL(Order_Form!$C:$C,1+($C675))),(VLOOKUP(SMALL(Order_Form!$C:$C,1+($C675)),Order_Form!$B:$Q,4,FALSE)),"")</f>
        <v/>
      </c>
      <c r="F675" s="35" t="str">
        <f>IF(ISNUMBER(SMALL(Order_Form!$C:$C,1+($C675))),(VLOOKUP(SMALL(Order_Form!$C:$C,1+($C675)),Order_Form!$B:$Q,5,FALSE)),"")</f>
        <v/>
      </c>
      <c r="G675" s="35" t="str">
        <f>IF(ISNUMBER(SMALL(Order_Form!$C:$C,1+($C675))),(VLOOKUP(SMALL(Order_Form!$C:$C,1+($C675)),Order_Form!$B:$Q,6,FALSE)),"")</f>
        <v/>
      </c>
      <c r="H675" s="32" t="str">
        <f>IF(ISNUMBER(SMALL(Order_Form!$C:$C,1+($C675))),(VLOOKUP(SMALL(Order_Form!$C:$C,1+($C675)),Order_Form!$B:$Q,7,FALSE)),"")</f>
        <v/>
      </c>
      <c r="I675" s="15"/>
      <c r="J675" s="15"/>
      <c r="K675" s="35" t="str">
        <f>IF(ISNUMBER(SMALL(Order_Form!$C:$C,1+($C675))),(VLOOKUP(SMALL(Order_Form!$C:$C,1+($C675)),Order_Form!$B:$Q,8,FALSE)),"")</f>
        <v/>
      </c>
      <c r="L675" s="35" t="str">
        <f>IF(ISNUMBER(SMALL(Order_Form!$C:$C,1+($C675))),(VLOOKUP(SMALL(Order_Form!$C:$C,1+($C675)),Order_Form!$B:$Q,9,FALSE)),"")</f>
        <v/>
      </c>
      <c r="M675" s="35" t="str">
        <f>IF(ISNUMBER(SMALL(Order_Form!$C:$C,1+($C675))),(VLOOKUP(SMALL(Order_Form!$C:$C,1+($C675)),Order_Form!$B:$Q,10,FALSE)),"")</f>
        <v/>
      </c>
      <c r="N675" s="35" t="str">
        <f>IF(ISNUMBER(SMALL(Order_Form!$C:$C,1+($C675))),(VLOOKUP(SMALL(Order_Form!$C:$C,1+($C675)),Order_Form!$B:$Q,11,FALSE)),"")</f>
        <v/>
      </c>
      <c r="O675" s="35" t="str">
        <f>IF(ISNUMBER(SMALL(Order_Form!$C:$C,1+($C675))),(VLOOKUP(SMALL(Order_Form!$C:$C,1+($C675)),Order_Form!$B:$Q,12,FALSE)),"")</f>
        <v/>
      </c>
      <c r="P675" s="35" t="str">
        <f>IF(ISNUMBER(SMALL(Order_Form!$C:$C,1+($C675))),(VLOOKUP(SMALL(Order_Form!$C:$C,1+($C675)),Order_Form!$B:$Q,13,FALSE)),"")</f>
        <v/>
      </c>
      <c r="Q675" s="35" t="str">
        <f>IF(ISNUMBER(SMALL(Order_Form!$C:$C,1+($C675))),(VLOOKUP(SMALL(Order_Form!$C:$C,1+($C675)),Order_Form!$B:$Q,14,FALSE)),"")</f>
        <v/>
      </c>
      <c r="R675" s="35" t="str">
        <f>IF(ISNUMBER(SMALL(Order_Form!$C:$C,1+($C675))),(VLOOKUP(SMALL(Order_Form!$C:$C,1+($C675)),Order_Form!$B:$Q,15,FALSE)),"")</f>
        <v/>
      </c>
      <c r="U675" s="14">
        <f t="shared" si="30"/>
        <v>0</v>
      </c>
      <c r="V675" s="14">
        <f t="shared" si="31"/>
        <v>0</v>
      </c>
      <c r="W675" s="14">
        <f t="shared" si="32"/>
        <v>0</v>
      </c>
    </row>
    <row r="676" spans="3:23" ht="19.149999999999999" customHeight="1" x14ac:dyDescent="0.2">
      <c r="C676" s="14">
        <v>658</v>
      </c>
      <c r="D676" s="15" t="str">
        <f>IF(ISNUMBER(SMALL(Order_Form!$C:$C,1+($C676))),(VLOOKUP(SMALL(Order_Form!$C:$C,1+($C676)),Order_Form!$B:$Q,3,FALSE)),"")</f>
        <v/>
      </c>
      <c r="E676" s="35" t="str">
        <f>IF(ISNUMBER(SMALL(Order_Form!$C:$C,1+($C676))),(VLOOKUP(SMALL(Order_Form!$C:$C,1+($C676)),Order_Form!$B:$Q,4,FALSE)),"")</f>
        <v/>
      </c>
      <c r="F676" s="35" t="str">
        <f>IF(ISNUMBER(SMALL(Order_Form!$C:$C,1+($C676))),(VLOOKUP(SMALL(Order_Form!$C:$C,1+($C676)),Order_Form!$B:$Q,5,FALSE)),"")</f>
        <v/>
      </c>
      <c r="G676" s="35" t="str">
        <f>IF(ISNUMBER(SMALL(Order_Form!$C:$C,1+($C676))),(VLOOKUP(SMALL(Order_Form!$C:$C,1+($C676)),Order_Form!$B:$Q,6,FALSE)),"")</f>
        <v/>
      </c>
      <c r="H676" s="32" t="str">
        <f>IF(ISNUMBER(SMALL(Order_Form!$C:$C,1+($C676))),(VLOOKUP(SMALL(Order_Form!$C:$C,1+($C676)),Order_Form!$B:$Q,7,FALSE)),"")</f>
        <v/>
      </c>
      <c r="I676" s="15"/>
      <c r="J676" s="15"/>
      <c r="K676" s="35" t="str">
        <f>IF(ISNUMBER(SMALL(Order_Form!$C:$C,1+($C676))),(VLOOKUP(SMALL(Order_Form!$C:$C,1+($C676)),Order_Form!$B:$Q,8,FALSE)),"")</f>
        <v/>
      </c>
      <c r="L676" s="35" t="str">
        <f>IF(ISNUMBER(SMALL(Order_Form!$C:$C,1+($C676))),(VLOOKUP(SMALL(Order_Form!$C:$C,1+($C676)),Order_Form!$B:$Q,9,FALSE)),"")</f>
        <v/>
      </c>
      <c r="M676" s="35" t="str">
        <f>IF(ISNUMBER(SMALL(Order_Form!$C:$C,1+($C676))),(VLOOKUP(SMALL(Order_Form!$C:$C,1+($C676)),Order_Form!$B:$Q,10,FALSE)),"")</f>
        <v/>
      </c>
      <c r="N676" s="35" t="str">
        <f>IF(ISNUMBER(SMALL(Order_Form!$C:$C,1+($C676))),(VLOOKUP(SMALL(Order_Form!$C:$C,1+($C676)),Order_Form!$B:$Q,11,FALSE)),"")</f>
        <v/>
      </c>
      <c r="O676" s="35" t="str">
        <f>IF(ISNUMBER(SMALL(Order_Form!$C:$C,1+($C676))),(VLOOKUP(SMALL(Order_Form!$C:$C,1+($C676)),Order_Form!$B:$Q,12,FALSE)),"")</f>
        <v/>
      </c>
      <c r="P676" s="35" t="str">
        <f>IF(ISNUMBER(SMALL(Order_Form!$C:$C,1+($C676))),(VLOOKUP(SMALL(Order_Form!$C:$C,1+($C676)),Order_Form!$B:$Q,13,FALSE)),"")</f>
        <v/>
      </c>
      <c r="Q676" s="35" t="str">
        <f>IF(ISNUMBER(SMALL(Order_Form!$C:$C,1+($C676))),(VLOOKUP(SMALL(Order_Form!$C:$C,1+($C676)),Order_Form!$B:$Q,14,FALSE)),"")</f>
        <v/>
      </c>
      <c r="R676" s="35" t="str">
        <f>IF(ISNUMBER(SMALL(Order_Form!$C:$C,1+($C676))),(VLOOKUP(SMALL(Order_Form!$C:$C,1+($C676)),Order_Form!$B:$Q,15,FALSE)),"")</f>
        <v/>
      </c>
      <c r="U676" s="14">
        <f t="shared" si="30"/>
        <v>0</v>
      </c>
      <c r="V676" s="14">
        <f t="shared" si="31"/>
        <v>0</v>
      </c>
      <c r="W676" s="14">
        <f t="shared" si="32"/>
        <v>0</v>
      </c>
    </row>
    <row r="677" spans="3:23" ht="19.149999999999999" customHeight="1" x14ac:dyDescent="0.2">
      <c r="C677" s="14">
        <v>659</v>
      </c>
      <c r="D677" s="15" t="str">
        <f>IF(ISNUMBER(SMALL(Order_Form!$C:$C,1+($C677))),(VLOOKUP(SMALL(Order_Form!$C:$C,1+($C677)),Order_Form!$B:$Q,3,FALSE)),"")</f>
        <v/>
      </c>
      <c r="E677" s="35" t="str">
        <f>IF(ISNUMBER(SMALL(Order_Form!$C:$C,1+($C677))),(VLOOKUP(SMALL(Order_Form!$C:$C,1+($C677)),Order_Form!$B:$Q,4,FALSE)),"")</f>
        <v/>
      </c>
      <c r="F677" s="35" t="str">
        <f>IF(ISNUMBER(SMALL(Order_Form!$C:$C,1+($C677))),(VLOOKUP(SMALL(Order_Form!$C:$C,1+($C677)),Order_Form!$B:$Q,5,FALSE)),"")</f>
        <v/>
      </c>
      <c r="G677" s="35" t="str">
        <f>IF(ISNUMBER(SMALL(Order_Form!$C:$C,1+($C677))),(VLOOKUP(SMALL(Order_Form!$C:$C,1+($C677)),Order_Form!$B:$Q,6,FALSE)),"")</f>
        <v/>
      </c>
      <c r="H677" s="32" t="str">
        <f>IF(ISNUMBER(SMALL(Order_Form!$C:$C,1+($C677))),(VLOOKUP(SMALL(Order_Form!$C:$C,1+($C677)),Order_Form!$B:$Q,7,FALSE)),"")</f>
        <v/>
      </c>
      <c r="I677" s="15"/>
      <c r="J677" s="15"/>
      <c r="K677" s="35" t="str">
        <f>IF(ISNUMBER(SMALL(Order_Form!$C:$C,1+($C677))),(VLOOKUP(SMALL(Order_Form!$C:$C,1+($C677)),Order_Form!$B:$Q,8,FALSE)),"")</f>
        <v/>
      </c>
      <c r="L677" s="35" t="str">
        <f>IF(ISNUMBER(SMALL(Order_Form!$C:$C,1+($C677))),(VLOOKUP(SMALL(Order_Form!$C:$C,1+($C677)),Order_Form!$B:$Q,9,FALSE)),"")</f>
        <v/>
      </c>
      <c r="M677" s="35" t="str">
        <f>IF(ISNUMBER(SMALL(Order_Form!$C:$C,1+($C677))),(VLOOKUP(SMALL(Order_Form!$C:$C,1+($C677)),Order_Form!$B:$Q,10,FALSE)),"")</f>
        <v/>
      </c>
      <c r="N677" s="35" t="str">
        <f>IF(ISNUMBER(SMALL(Order_Form!$C:$C,1+($C677))),(VLOOKUP(SMALL(Order_Form!$C:$C,1+($C677)),Order_Form!$B:$Q,11,FALSE)),"")</f>
        <v/>
      </c>
      <c r="O677" s="35" t="str">
        <f>IF(ISNUMBER(SMALL(Order_Form!$C:$C,1+($C677))),(VLOOKUP(SMALL(Order_Form!$C:$C,1+($C677)),Order_Form!$B:$Q,12,FALSE)),"")</f>
        <v/>
      </c>
      <c r="P677" s="35" t="str">
        <f>IF(ISNUMBER(SMALL(Order_Form!$C:$C,1+($C677))),(VLOOKUP(SMALL(Order_Form!$C:$C,1+($C677)),Order_Form!$B:$Q,13,FALSE)),"")</f>
        <v/>
      </c>
      <c r="Q677" s="35" t="str">
        <f>IF(ISNUMBER(SMALL(Order_Form!$C:$C,1+($C677))),(VLOOKUP(SMALL(Order_Form!$C:$C,1+($C677)),Order_Form!$B:$Q,14,FALSE)),"")</f>
        <v/>
      </c>
      <c r="R677" s="35" t="str">
        <f>IF(ISNUMBER(SMALL(Order_Form!$C:$C,1+($C677))),(VLOOKUP(SMALL(Order_Form!$C:$C,1+($C677)),Order_Form!$B:$Q,15,FALSE)),"")</f>
        <v/>
      </c>
      <c r="U677" s="14">
        <f t="shared" si="30"/>
        <v>0</v>
      </c>
      <c r="V677" s="14">
        <f t="shared" si="31"/>
        <v>0</v>
      </c>
      <c r="W677" s="14">
        <f t="shared" si="32"/>
        <v>0</v>
      </c>
    </row>
    <row r="678" spans="3:23" ht="19.149999999999999" customHeight="1" x14ac:dyDescent="0.2">
      <c r="C678" s="14">
        <v>660</v>
      </c>
      <c r="D678" s="15" t="str">
        <f>IF(ISNUMBER(SMALL(Order_Form!$C:$C,1+($C678))),(VLOOKUP(SMALL(Order_Form!$C:$C,1+($C678)),Order_Form!$B:$Q,3,FALSE)),"")</f>
        <v/>
      </c>
      <c r="E678" s="35" t="str">
        <f>IF(ISNUMBER(SMALL(Order_Form!$C:$C,1+($C678))),(VLOOKUP(SMALL(Order_Form!$C:$C,1+($C678)),Order_Form!$B:$Q,4,FALSE)),"")</f>
        <v/>
      </c>
      <c r="F678" s="35" t="str">
        <f>IF(ISNUMBER(SMALL(Order_Form!$C:$C,1+($C678))),(VLOOKUP(SMALL(Order_Form!$C:$C,1+($C678)),Order_Form!$B:$Q,5,FALSE)),"")</f>
        <v/>
      </c>
      <c r="G678" s="35" t="str">
        <f>IF(ISNUMBER(SMALL(Order_Form!$C:$C,1+($C678))),(VLOOKUP(SMALL(Order_Form!$C:$C,1+($C678)),Order_Form!$B:$Q,6,FALSE)),"")</f>
        <v/>
      </c>
      <c r="H678" s="32" t="str">
        <f>IF(ISNUMBER(SMALL(Order_Form!$C:$C,1+($C678))),(VLOOKUP(SMALL(Order_Form!$C:$C,1+($C678)),Order_Form!$B:$Q,7,FALSE)),"")</f>
        <v/>
      </c>
      <c r="I678" s="15"/>
      <c r="J678" s="15"/>
      <c r="K678" s="35" t="str">
        <f>IF(ISNUMBER(SMALL(Order_Form!$C:$C,1+($C678))),(VLOOKUP(SMALL(Order_Form!$C:$C,1+($C678)),Order_Form!$B:$Q,8,FALSE)),"")</f>
        <v/>
      </c>
      <c r="L678" s="35" t="str">
        <f>IF(ISNUMBER(SMALL(Order_Form!$C:$C,1+($C678))),(VLOOKUP(SMALL(Order_Form!$C:$C,1+($C678)),Order_Form!$B:$Q,9,FALSE)),"")</f>
        <v/>
      </c>
      <c r="M678" s="35" t="str">
        <f>IF(ISNUMBER(SMALL(Order_Form!$C:$C,1+($C678))),(VLOOKUP(SMALL(Order_Form!$C:$C,1+($C678)),Order_Form!$B:$Q,10,FALSE)),"")</f>
        <v/>
      </c>
      <c r="N678" s="35" t="str">
        <f>IF(ISNUMBER(SMALL(Order_Form!$C:$C,1+($C678))),(VLOOKUP(SMALL(Order_Form!$C:$C,1+($C678)),Order_Form!$B:$Q,11,FALSE)),"")</f>
        <v/>
      </c>
      <c r="O678" s="35" t="str">
        <f>IF(ISNUMBER(SMALL(Order_Form!$C:$C,1+($C678))),(VLOOKUP(SMALL(Order_Form!$C:$C,1+($C678)),Order_Form!$B:$Q,12,FALSE)),"")</f>
        <v/>
      </c>
      <c r="P678" s="35" t="str">
        <f>IF(ISNUMBER(SMALL(Order_Form!$C:$C,1+($C678))),(VLOOKUP(SMALL(Order_Form!$C:$C,1+($C678)),Order_Form!$B:$Q,13,FALSE)),"")</f>
        <v/>
      </c>
      <c r="Q678" s="35" t="str">
        <f>IF(ISNUMBER(SMALL(Order_Form!$C:$C,1+($C678))),(VLOOKUP(SMALL(Order_Form!$C:$C,1+($C678)),Order_Form!$B:$Q,14,FALSE)),"")</f>
        <v/>
      </c>
      <c r="R678" s="35" t="str">
        <f>IF(ISNUMBER(SMALL(Order_Form!$C:$C,1+($C678))),(VLOOKUP(SMALL(Order_Form!$C:$C,1+($C678)),Order_Form!$B:$Q,15,FALSE)),"")</f>
        <v/>
      </c>
      <c r="U678" s="14">
        <f t="shared" si="30"/>
        <v>0</v>
      </c>
      <c r="V678" s="14">
        <f t="shared" si="31"/>
        <v>0</v>
      </c>
      <c r="W678" s="14">
        <f t="shared" si="32"/>
        <v>0</v>
      </c>
    </row>
    <row r="679" spans="3:23" ht="19.149999999999999" customHeight="1" x14ac:dyDescent="0.2">
      <c r="C679" s="14">
        <v>661</v>
      </c>
      <c r="D679" s="15" t="str">
        <f>IF(ISNUMBER(SMALL(Order_Form!$C:$C,1+($C679))),(VLOOKUP(SMALL(Order_Form!$C:$C,1+($C679)),Order_Form!$B:$Q,3,FALSE)),"")</f>
        <v/>
      </c>
      <c r="E679" s="35" t="str">
        <f>IF(ISNUMBER(SMALL(Order_Form!$C:$C,1+($C679))),(VLOOKUP(SMALL(Order_Form!$C:$C,1+($C679)),Order_Form!$B:$Q,4,FALSE)),"")</f>
        <v/>
      </c>
      <c r="F679" s="35" t="str">
        <f>IF(ISNUMBER(SMALL(Order_Form!$C:$C,1+($C679))),(VLOOKUP(SMALL(Order_Form!$C:$C,1+($C679)),Order_Form!$B:$Q,5,FALSE)),"")</f>
        <v/>
      </c>
      <c r="G679" s="35" t="str">
        <f>IF(ISNUMBER(SMALL(Order_Form!$C:$C,1+($C679))),(VLOOKUP(SMALL(Order_Form!$C:$C,1+($C679)),Order_Form!$B:$Q,6,FALSE)),"")</f>
        <v/>
      </c>
      <c r="H679" s="32" t="str">
        <f>IF(ISNUMBER(SMALL(Order_Form!$C:$C,1+($C679))),(VLOOKUP(SMALL(Order_Form!$C:$C,1+($C679)),Order_Form!$B:$Q,7,FALSE)),"")</f>
        <v/>
      </c>
      <c r="I679" s="15"/>
      <c r="J679" s="15"/>
      <c r="K679" s="35" t="str">
        <f>IF(ISNUMBER(SMALL(Order_Form!$C:$C,1+($C679))),(VLOOKUP(SMALL(Order_Form!$C:$C,1+($C679)),Order_Form!$B:$Q,8,FALSE)),"")</f>
        <v/>
      </c>
      <c r="L679" s="35" t="str">
        <f>IF(ISNUMBER(SMALL(Order_Form!$C:$C,1+($C679))),(VLOOKUP(SMALL(Order_Form!$C:$C,1+($C679)),Order_Form!$B:$Q,9,FALSE)),"")</f>
        <v/>
      </c>
      <c r="M679" s="35" t="str">
        <f>IF(ISNUMBER(SMALL(Order_Form!$C:$C,1+($C679))),(VLOOKUP(SMALL(Order_Form!$C:$C,1+($C679)),Order_Form!$B:$Q,10,FALSE)),"")</f>
        <v/>
      </c>
      <c r="N679" s="35" t="str">
        <f>IF(ISNUMBER(SMALL(Order_Form!$C:$C,1+($C679))),(VLOOKUP(SMALL(Order_Form!$C:$C,1+($C679)),Order_Form!$B:$Q,11,FALSE)),"")</f>
        <v/>
      </c>
      <c r="O679" s="35" t="str">
        <f>IF(ISNUMBER(SMALL(Order_Form!$C:$C,1+($C679))),(VLOOKUP(SMALL(Order_Form!$C:$C,1+($C679)),Order_Form!$B:$Q,12,FALSE)),"")</f>
        <v/>
      </c>
      <c r="P679" s="35" t="str">
        <f>IF(ISNUMBER(SMALL(Order_Form!$C:$C,1+($C679))),(VLOOKUP(SMALL(Order_Form!$C:$C,1+($C679)),Order_Form!$B:$Q,13,FALSE)),"")</f>
        <v/>
      </c>
      <c r="Q679" s="35" t="str">
        <f>IF(ISNUMBER(SMALL(Order_Form!$C:$C,1+($C679))),(VLOOKUP(SMALL(Order_Form!$C:$C,1+($C679)),Order_Form!$B:$Q,14,FALSE)),"")</f>
        <v/>
      </c>
      <c r="R679" s="35" t="str">
        <f>IF(ISNUMBER(SMALL(Order_Form!$C:$C,1+($C679))),(VLOOKUP(SMALL(Order_Form!$C:$C,1+($C679)),Order_Form!$B:$Q,15,FALSE)),"")</f>
        <v/>
      </c>
      <c r="U679" s="14">
        <f t="shared" si="30"/>
        <v>0</v>
      </c>
      <c r="V679" s="14">
        <f t="shared" si="31"/>
        <v>0</v>
      </c>
      <c r="W679" s="14">
        <f t="shared" si="32"/>
        <v>0</v>
      </c>
    </row>
    <row r="680" spans="3:23" ht="19.149999999999999" customHeight="1" x14ac:dyDescent="0.2">
      <c r="C680" s="14">
        <v>662</v>
      </c>
      <c r="D680" s="15" t="str">
        <f>IF(ISNUMBER(SMALL(Order_Form!$C:$C,1+($C680))),(VLOOKUP(SMALL(Order_Form!$C:$C,1+($C680)),Order_Form!$B:$Q,3,FALSE)),"")</f>
        <v/>
      </c>
      <c r="E680" s="35" t="str">
        <f>IF(ISNUMBER(SMALL(Order_Form!$C:$C,1+($C680))),(VLOOKUP(SMALL(Order_Form!$C:$C,1+($C680)),Order_Form!$B:$Q,4,FALSE)),"")</f>
        <v/>
      </c>
      <c r="F680" s="35" t="str">
        <f>IF(ISNUMBER(SMALL(Order_Form!$C:$C,1+($C680))),(VLOOKUP(SMALL(Order_Form!$C:$C,1+($C680)),Order_Form!$B:$Q,5,FALSE)),"")</f>
        <v/>
      </c>
      <c r="G680" s="35" t="str">
        <f>IF(ISNUMBER(SMALL(Order_Form!$C:$C,1+($C680))),(VLOOKUP(SMALL(Order_Form!$C:$C,1+($C680)),Order_Form!$B:$Q,6,FALSE)),"")</f>
        <v/>
      </c>
      <c r="H680" s="32" t="str">
        <f>IF(ISNUMBER(SMALL(Order_Form!$C:$C,1+($C680))),(VLOOKUP(SMALL(Order_Form!$C:$C,1+($C680)),Order_Form!$B:$Q,7,FALSE)),"")</f>
        <v/>
      </c>
      <c r="I680" s="15"/>
      <c r="J680" s="15"/>
      <c r="K680" s="35" t="str">
        <f>IF(ISNUMBER(SMALL(Order_Form!$C:$C,1+($C680))),(VLOOKUP(SMALL(Order_Form!$C:$C,1+($C680)),Order_Form!$B:$Q,8,FALSE)),"")</f>
        <v/>
      </c>
      <c r="L680" s="35" t="str">
        <f>IF(ISNUMBER(SMALL(Order_Form!$C:$C,1+($C680))),(VLOOKUP(SMALL(Order_Form!$C:$C,1+($C680)),Order_Form!$B:$Q,9,FALSE)),"")</f>
        <v/>
      </c>
      <c r="M680" s="35" t="str">
        <f>IF(ISNUMBER(SMALL(Order_Form!$C:$C,1+($C680))),(VLOOKUP(SMALL(Order_Form!$C:$C,1+($C680)),Order_Form!$B:$Q,10,FALSE)),"")</f>
        <v/>
      </c>
      <c r="N680" s="35" t="str">
        <f>IF(ISNUMBER(SMALL(Order_Form!$C:$C,1+($C680))),(VLOOKUP(SMALL(Order_Form!$C:$C,1+($C680)),Order_Form!$B:$Q,11,FALSE)),"")</f>
        <v/>
      </c>
      <c r="O680" s="35" t="str">
        <f>IF(ISNUMBER(SMALL(Order_Form!$C:$C,1+($C680))),(VLOOKUP(SMALL(Order_Form!$C:$C,1+($C680)),Order_Form!$B:$Q,12,FALSE)),"")</f>
        <v/>
      </c>
      <c r="P680" s="35" t="str">
        <f>IF(ISNUMBER(SMALL(Order_Form!$C:$C,1+($C680))),(VLOOKUP(SMALL(Order_Form!$C:$C,1+($C680)),Order_Form!$B:$Q,13,FALSE)),"")</f>
        <v/>
      </c>
      <c r="Q680" s="35" t="str">
        <f>IF(ISNUMBER(SMALL(Order_Form!$C:$C,1+($C680))),(VLOOKUP(SMALL(Order_Form!$C:$C,1+($C680)),Order_Form!$B:$Q,14,FALSE)),"")</f>
        <v/>
      </c>
      <c r="R680" s="35" t="str">
        <f>IF(ISNUMBER(SMALL(Order_Form!$C:$C,1+($C680))),(VLOOKUP(SMALL(Order_Form!$C:$C,1+($C680)),Order_Form!$B:$Q,15,FALSE)),"")</f>
        <v/>
      </c>
      <c r="U680" s="14">
        <f t="shared" si="30"/>
        <v>0</v>
      </c>
      <c r="V680" s="14">
        <f t="shared" si="31"/>
        <v>0</v>
      </c>
      <c r="W680" s="14">
        <f t="shared" si="32"/>
        <v>0</v>
      </c>
    </row>
    <row r="681" spans="3:23" ht="19.149999999999999" customHeight="1" x14ac:dyDescent="0.2">
      <c r="C681" s="14">
        <v>663</v>
      </c>
      <c r="D681" s="15" t="str">
        <f>IF(ISNUMBER(SMALL(Order_Form!$C:$C,1+($C681))),(VLOOKUP(SMALL(Order_Form!$C:$C,1+($C681)),Order_Form!$B:$Q,3,FALSE)),"")</f>
        <v/>
      </c>
      <c r="E681" s="35" t="str">
        <f>IF(ISNUMBER(SMALL(Order_Form!$C:$C,1+($C681))),(VLOOKUP(SMALL(Order_Form!$C:$C,1+($C681)),Order_Form!$B:$Q,4,FALSE)),"")</f>
        <v/>
      </c>
      <c r="F681" s="35" t="str">
        <f>IF(ISNUMBER(SMALL(Order_Form!$C:$C,1+($C681))),(VLOOKUP(SMALL(Order_Form!$C:$C,1+($C681)),Order_Form!$B:$Q,5,FALSE)),"")</f>
        <v/>
      </c>
      <c r="G681" s="35" t="str">
        <f>IF(ISNUMBER(SMALL(Order_Form!$C:$C,1+($C681))),(VLOOKUP(SMALL(Order_Form!$C:$C,1+($C681)),Order_Form!$B:$Q,6,FALSE)),"")</f>
        <v/>
      </c>
      <c r="H681" s="32" t="str">
        <f>IF(ISNUMBER(SMALL(Order_Form!$C:$C,1+($C681))),(VLOOKUP(SMALL(Order_Form!$C:$C,1+($C681)),Order_Form!$B:$Q,7,FALSE)),"")</f>
        <v/>
      </c>
      <c r="I681" s="15"/>
      <c r="J681" s="15"/>
      <c r="K681" s="35" t="str">
        <f>IF(ISNUMBER(SMALL(Order_Form!$C:$C,1+($C681))),(VLOOKUP(SMALL(Order_Form!$C:$C,1+($C681)),Order_Form!$B:$Q,8,FALSE)),"")</f>
        <v/>
      </c>
      <c r="L681" s="35" t="str">
        <f>IF(ISNUMBER(SMALL(Order_Form!$C:$C,1+($C681))),(VLOOKUP(SMALL(Order_Form!$C:$C,1+($C681)),Order_Form!$B:$Q,9,FALSE)),"")</f>
        <v/>
      </c>
      <c r="M681" s="35" t="str">
        <f>IF(ISNUMBER(SMALL(Order_Form!$C:$C,1+($C681))),(VLOOKUP(SMALL(Order_Form!$C:$C,1+($C681)),Order_Form!$B:$Q,10,FALSE)),"")</f>
        <v/>
      </c>
      <c r="N681" s="35" t="str">
        <f>IF(ISNUMBER(SMALL(Order_Form!$C:$C,1+($C681))),(VLOOKUP(SMALL(Order_Form!$C:$C,1+($C681)),Order_Form!$B:$Q,11,FALSE)),"")</f>
        <v/>
      </c>
      <c r="O681" s="35" t="str">
        <f>IF(ISNUMBER(SMALL(Order_Form!$C:$C,1+($C681))),(VLOOKUP(SMALL(Order_Form!$C:$C,1+($C681)),Order_Form!$B:$Q,12,FALSE)),"")</f>
        <v/>
      </c>
      <c r="P681" s="35" t="str">
        <f>IF(ISNUMBER(SMALL(Order_Form!$C:$C,1+($C681))),(VLOOKUP(SMALL(Order_Form!$C:$C,1+($C681)),Order_Form!$B:$Q,13,FALSE)),"")</f>
        <v/>
      </c>
      <c r="Q681" s="35" t="str">
        <f>IF(ISNUMBER(SMALL(Order_Form!$C:$C,1+($C681))),(VLOOKUP(SMALL(Order_Form!$C:$C,1+($C681)),Order_Form!$B:$Q,14,FALSE)),"")</f>
        <v/>
      </c>
      <c r="R681" s="35" t="str">
        <f>IF(ISNUMBER(SMALL(Order_Form!$C:$C,1+($C681))),(VLOOKUP(SMALL(Order_Form!$C:$C,1+($C681)),Order_Form!$B:$Q,15,FALSE)),"")</f>
        <v/>
      </c>
      <c r="U681" s="14">
        <f t="shared" si="30"/>
        <v>0</v>
      </c>
      <c r="V681" s="14">
        <f t="shared" si="31"/>
        <v>0</v>
      </c>
      <c r="W681" s="14">
        <f t="shared" si="32"/>
        <v>0</v>
      </c>
    </row>
    <row r="682" spans="3:23" ht="19.149999999999999" customHeight="1" x14ac:dyDescent="0.2">
      <c r="C682" s="14">
        <v>664</v>
      </c>
      <c r="D682" s="15" t="str">
        <f>IF(ISNUMBER(SMALL(Order_Form!$C:$C,1+($C682))),(VLOOKUP(SMALL(Order_Form!$C:$C,1+($C682)),Order_Form!$B:$Q,3,FALSE)),"")</f>
        <v/>
      </c>
      <c r="E682" s="35" t="str">
        <f>IF(ISNUMBER(SMALL(Order_Form!$C:$C,1+($C682))),(VLOOKUP(SMALL(Order_Form!$C:$C,1+($C682)),Order_Form!$B:$Q,4,FALSE)),"")</f>
        <v/>
      </c>
      <c r="F682" s="35" t="str">
        <f>IF(ISNUMBER(SMALL(Order_Form!$C:$C,1+($C682))),(VLOOKUP(SMALL(Order_Form!$C:$C,1+($C682)),Order_Form!$B:$Q,5,FALSE)),"")</f>
        <v/>
      </c>
      <c r="G682" s="35" t="str">
        <f>IF(ISNUMBER(SMALL(Order_Form!$C:$C,1+($C682))),(VLOOKUP(SMALL(Order_Form!$C:$C,1+($C682)),Order_Form!$B:$Q,6,FALSE)),"")</f>
        <v/>
      </c>
      <c r="H682" s="32" t="str">
        <f>IF(ISNUMBER(SMALL(Order_Form!$C:$C,1+($C682))),(VLOOKUP(SMALL(Order_Form!$C:$C,1+($C682)),Order_Form!$B:$Q,7,FALSE)),"")</f>
        <v/>
      </c>
      <c r="I682" s="15"/>
      <c r="J682" s="15"/>
      <c r="K682" s="35" t="str">
        <f>IF(ISNUMBER(SMALL(Order_Form!$C:$C,1+($C682))),(VLOOKUP(SMALL(Order_Form!$C:$C,1+($C682)),Order_Form!$B:$Q,8,FALSE)),"")</f>
        <v/>
      </c>
      <c r="L682" s="35" t="str">
        <f>IF(ISNUMBER(SMALL(Order_Form!$C:$C,1+($C682))),(VLOOKUP(SMALL(Order_Form!$C:$C,1+($C682)),Order_Form!$B:$Q,9,FALSE)),"")</f>
        <v/>
      </c>
      <c r="M682" s="35" t="str">
        <f>IF(ISNUMBER(SMALL(Order_Form!$C:$C,1+($C682))),(VLOOKUP(SMALL(Order_Form!$C:$C,1+($C682)),Order_Form!$B:$Q,10,FALSE)),"")</f>
        <v/>
      </c>
      <c r="N682" s="35" t="str">
        <f>IF(ISNUMBER(SMALL(Order_Form!$C:$C,1+($C682))),(VLOOKUP(SMALL(Order_Form!$C:$C,1+($C682)),Order_Form!$B:$Q,11,FALSE)),"")</f>
        <v/>
      </c>
      <c r="O682" s="35" t="str">
        <f>IF(ISNUMBER(SMALL(Order_Form!$C:$C,1+($C682))),(VLOOKUP(SMALL(Order_Form!$C:$C,1+($C682)),Order_Form!$B:$Q,12,FALSE)),"")</f>
        <v/>
      </c>
      <c r="P682" s="35" t="str">
        <f>IF(ISNUMBER(SMALL(Order_Form!$C:$C,1+($C682))),(VLOOKUP(SMALL(Order_Form!$C:$C,1+($C682)),Order_Form!$B:$Q,13,FALSE)),"")</f>
        <v/>
      </c>
      <c r="Q682" s="35" t="str">
        <f>IF(ISNUMBER(SMALL(Order_Form!$C:$C,1+($C682))),(VLOOKUP(SMALL(Order_Form!$C:$C,1+($C682)),Order_Form!$B:$Q,14,FALSE)),"")</f>
        <v/>
      </c>
      <c r="R682" s="35" t="str">
        <f>IF(ISNUMBER(SMALL(Order_Form!$C:$C,1+($C682))),(VLOOKUP(SMALL(Order_Form!$C:$C,1+($C682)),Order_Form!$B:$Q,15,FALSE)),"")</f>
        <v/>
      </c>
      <c r="U682" s="14">
        <f t="shared" si="30"/>
        <v>0</v>
      </c>
      <c r="V682" s="14">
        <f t="shared" si="31"/>
        <v>0</v>
      </c>
      <c r="W682" s="14">
        <f t="shared" si="32"/>
        <v>0</v>
      </c>
    </row>
    <row r="683" spans="3:23" ht="19.149999999999999" customHeight="1" x14ac:dyDescent="0.2">
      <c r="C683" s="14">
        <v>665</v>
      </c>
      <c r="D683" s="15" t="str">
        <f>IF(ISNUMBER(SMALL(Order_Form!$C:$C,1+($C683))),(VLOOKUP(SMALL(Order_Form!$C:$C,1+($C683)),Order_Form!$B:$Q,3,FALSE)),"")</f>
        <v/>
      </c>
      <c r="E683" s="35" t="str">
        <f>IF(ISNUMBER(SMALL(Order_Form!$C:$C,1+($C683))),(VLOOKUP(SMALL(Order_Form!$C:$C,1+($C683)),Order_Form!$B:$Q,4,FALSE)),"")</f>
        <v/>
      </c>
      <c r="F683" s="35" t="str">
        <f>IF(ISNUMBER(SMALL(Order_Form!$C:$C,1+($C683))),(VLOOKUP(SMALL(Order_Form!$C:$C,1+($C683)),Order_Form!$B:$Q,5,FALSE)),"")</f>
        <v/>
      </c>
      <c r="G683" s="35" t="str">
        <f>IF(ISNUMBER(SMALL(Order_Form!$C:$C,1+($C683))),(VLOOKUP(SMALL(Order_Form!$C:$C,1+($C683)),Order_Form!$B:$Q,6,FALSE)),"")</f>
        <v/>
      </c>
      <c r="H683" s="32" t="str">
        <f>IF(ISNUMBER(SMALL(Order_Form!$C:$C,1+($C683))),(VLOOKUP(SMALL(Order_Form!$C:$C,1+($C683)),Order_Form!$B:$Q,7,FALSE)),"")</f>
        <v/>
      </c>
      <c r="I683" s="15"/>
      <c r="J683" s="15"/>
      <c r="K683" s="35" t="str">
        <f>IF(ISNUMBER(SMALL(Order_Form!$C:$C,1+($C683))),(VLOOKUP(SMALL(Order_Form!$C:$C,1+($C683)),Order_Form!$B:$Q,8,FALSE)),"")</f>
        <v/>
      </c>
      <c r="L683" s="35" t="str">
        <f>IF(ISNUMBER(SMALL(Order_Form!$C:$C,1+($C683))),(VLOOKUP(SMALL(Order_Form!$C:$C,1+($C683)),Order_Form!$B:$Q,9,FALSE)),"")</f>
        <v/>
      </c>
      <c r="M683" s="35" t="str">
        <f>IF(ISNUMBER(SMALL(Order_Form!$C:$C,1+($C683))),(VLOOKUP(SMALL(Order_Form!$C:$C,1+($C683)),Order_Form!$B:$Q,10,FALSE)),"")</f>
        <v/>
      </c>
      <c r="N683" s="35" t="str">
        <f>IF(ISNUMBER(SMALL(Order_Form!$C:$C,1+($C683))),(VLOOKUP(SMALL(Order_Form!$C:$C,1+($C683)),Order_Form!$B:$Q,11,FALSE)),"")</f>
        <v/>
      </c>
      <c r="O683" s="35" t="str">
        <f>IF(ISNUMBER(SMALL(Order_Form!$C:$C,1+($C683))),(VLOOKUP(SMALL(Order_Form!$C:$C,1+($C683)),Order_Form!$B:$Q,12,FALSE)),"")</f>
        <v/>
      </c>
      <c r="P683" s="35" t="str">
        <f>IF(ISNUMBER(SMALL(Order_Form!$C:$C,1+($C683))),(VLOOKUP(SMALL(Order_Form!$C:$C,1+($C683)),Order_Form!$B:$Q,13,FALSE)),"")</f>
        <v/>
      </c>
      <c r="Q683" s="35" t="str">
        <f>IF(ISNUMBER(SMALL(Order_Form!$C:$C,1+($C683))),(VLOOKUP(SMALL(Order_Form!$C:$C,1+($C683)),Order_Form!$B:$Q,14,FALSE)),"")</f>
        <v/>
      </c>
      <c r="R683" s="35" t="str">
        <f>IF(ISNUMBER(SMALL(Order_Form!$C:$C,1+($C683))),(VLOOKUP(SMALL(Order_Form!$C:$C,1+($C683)),Order_Form!$B:$Q,15,FALSE)),"")</f>
        <v/>
      </c>
      <c r="U683" s="14">
        <f t="shared" si="30"/>
        <v>0</v>
      </c>
      <c r="V683" s="14">
        <f t="shared" si="31"/>
        <v>0</v>
      </c>
      <c r="W683" s="14">
        <f t="shared" si="32"/>
        <v>0</v>
      </c>
    </row>
    <row r="684" spans="3:23" ht="19.149999999999999" customHeight="1" x14ac:dyDescent="0.2">
      <c r="C684" s="14">
        <v>666</v>
      </c>
      <c r="D684" s="15" t="str">
        <f>IF(ISNUMBER(SMALL(Order_Form!$C:$C,1+($C684))),(VLOOKUP(SMALL(Order_Form!$C:$C,1+($C684)),Order_Form!$B:$Q,3,FALSE)),"")</f>
        <v/>
      </c>
      <c r="E684" s="35" t="str">
        <f>IF(ISNUMBER(SMALL(Order_Form!$C:$C,1+($C684))),(VLOOKUP(SMALL(Order_Form!$C:$C,1+($C684)),Order_Form!$B:$Q,4,FALSE)),"")</f>
        <v/>
      </c>
      <c r="F684" s="35" t="str">
        <f>IF(ISNUMBER(SMALL(Order_Form!$C:$C,1+($C684))),(VLOOKUP(SMALL(Order_Form!$C:$C,1+($C684)),Order_Form!$B:$Q,5,FALSE)),"")</f>
        <v/>
      </c>
      <c r="G684" s="35" t="str">
        <f>IF(ISNUMBER(SMALL(Order_Form!$C:$C,1+($C684))),(VLOOKUP(SMALL(Order_Form!$C:$C,1+($C684)),Order_Form!$B:$Q,6,FALSE)),"")</f>
        <v/>
      </c>
      <c r="H684" s="32" t="str">
        <f>IF(ISNUMBER(SMALL(Order_Form!$C:$C,1+($C684))),(VLOOKUP(SMALL(Order_Form!$C:$C,1+($C684)),Order_Form!$B:$Q,7,FALSE)),"")</f>
        <v/>
      </c>
      <c r="I684" s="15"/>
      <c r="J684" s="15"/>
      <c r="K684" s="35" t="str">
        <f>IF(ISNUMBER(SMALL(Order_Form!$C:$C,1+($C684))),(VLOOKUP(SMALL(Order_Form!$C:$C,1+($C684)),Order_Form!$B:$Q,8,FALSE)),"")</f>
        <v/>
      </c>
      <c r="L684" s="35" t="str">
        <f>IF(ISNUMBER(SMALL(Order_Form!$C:$C,1+($C684))),(VLOOKUP(SMALL(Order_Form!$C:$C,1+($C684)),Order_Form!$B:$Q,9,FALSE)),"")</f>
        <v/>
      </c>
      <c r="M684" s="35" t="str">
        <f>IF(ISNUMBER(SMALL(Order_Form!$C:$C,1+($C684))),(VLOOKUP(SMALL(Order_Form!$C:$C,1+($C684)),Order_Form!$B:$Q,10,FALSE)),"")</f>
        <v/>
      </c>
      <c r="N684" s="35" t="str">
        <f>IF(ISNUMBER(SMALL(Order_Form!$C:$C,1+($C684))),(VLOOKUP(SMALL(Order_Form!$C:$C,1+($C684)),Order_Form!$B:$Q,11,FALSE)),"")</f>
        <v/>
      </c>
      <c r="O684" s="35" t="str">
        <f>IF(ISNUMBER(SMALL(Order_Form!$C:$C,1+($C684))),(VLOOKUP(SMALL(Order_Form!$C:$C,1+($C684)),Order_Form!$B:$Q,12,FALSE)),"")</f>
        <v/>
      </c>
      <c r="P684" s="35" t="str">
        <f>IF(ISNUMBER(SMALL(Order_Form!$C:$C,1+($C684))),(VLOOKUP(SMALL(Order_Form!$C:$C,1+($C684)),Order_Form!$B:$Q,13,FALSE)),"")</f>
        <v/>
      </c>
      <c r="Q684" s="35" t="str">
        <f>IF(ISNUMBER(SMALL(Order_Form!$C:$C,1+($C684))),(VLOOKUP(SMALL(Order_Form!$C:$C,1+($C684)),Order_Form!$B:$Q,14,FALSE)),"")</f>
        <v/>
      </c>
      <c r="R684" s="35" t="str">
        <f>IF(ISNUMBER(SMALL(Order_Form!$C:$C,1+($C684))),(VLOOKUP(SMALL(Order_Form!$C:$C,1+($C684)),Order_Form!$B:$Q,15,FALSE)),"")</f>
        <v/>
      </c>
      <c r="U684" s="14">
        <f t="shared" si="30"/>
        <v>0</v>
      </c>
      <c r="V684" s="14">
        <f t="shared" si="31"/>
        <v>0</v>
      </c>
      <c r="W684" s="14">
        <f t="shared" si="32"/>
        <v>0</v>
      </c>
    </row>
    <row r="685" spans="3:23" ht="19.149999999999999" customHeight="1" x14ac:dyDescent="0.2">
      <c r="C685" s="14">
        <v>667</v>
      </c>
      <c r="D685" s="15" t="str">
        <f>IF(ISNUMBER(SMALL(Order_Form!$C:$C,1+($C685))),(VLOOKUP(SMALL(Order_Form!$C:$C,1+($C685)),Order_Form!$B:$Q,3,FALSE)),"")</f>
        <v/>
      </c>
      <c r="E685" s="35" t="str">
        <f>IF(ISNUMBER(SMALL(Order_Form!$C:$C,1+($C685))),(VLOOKUP(SMALL(Order_Form!$C:$C,1+($C685)),Order_Form!$B:$Q,4,FALSE)),"")</f>
        <v/>
      </c>
      <c r="F685" s="35" t="str">
        <f>IF(ISNUMBER(SMALL(Order_Form!$C:$C,1+($C685))),(VLOOKUP(SMALL(Order_Form!$C:$C,1+($C685)),Order_Form!$B:$Q,5,FALSE)),"")</f>
        <v/>
      </c>
      <c r="G685" s="35" t="str">
        <f>IF(ISNUMBER(SMALL(Order_Form!$C:$C,1+($C685))),(VLOOKUP(SMALL(Order_Form!$C:$C,1+($C685)),Order_Form!$B:$Q,6,FALSE)),"")</f>
        <v/>
      </c>
      <c r="H685" s="32" t="str">
        <f>IF(ISNUMBER(SMALL(Order_Form!$C:$C,1+($C685))),(VLOOKUP(SMALL(Order_Form!$C:$C,1+($C685)),Order_Form!$B:$Q,7,FALSE)),"")</f>
        <v/>
      </c>
      <c r="I685" s="15"/>
      <c r="J685" s="15"/>
      <c r="K685" s="35" t="str">
        <f>IF(ISNUMBER(SMALL(Order_Form!$C:$C,1+($C685))),(VLOOKUP(SMALL(Order_Form!$C:$C,1+($C685)),Order_Form!$B:$Q,8,FALSE)),"")</f>
        <v/>
      </c>
      <c r="L685" s="35" t="str">
        <f>IF(ISNUMBER(SMALL(Order_Form!$C:$C,1+($C685))),(VLOOKUP(SMALL(Order_Form!$C:$C,1+($C685)),Order_Form!$B:$Q,9,FALSE)),"")</f>
        <v/>
      </c>
      <c r="M685" s="35" t="str">
        <f>IF(ISNUMBER(SMALL(Order_Form!$C:$C,1+($C685))),(VLOOKUP(SMALL(Order_Form!$C:$C,1+($C685)),Order_Form!$B:$Q,10,FALSE)),"")</f>
        <v/>
      </c>
      <c r="N685" s="35" t="str">
        <f>IF(ISNUMBER(SMALL(Order_Form!$C:$C,1+($C685))),(VLOOKUP(SMALL(Order_Form!$C:$C,1+($C685)),Order_Form!$B:$Q,11,FALSE)),"")</f>
        <v/>
      </c>
      <c r="O685" s="35" t="str">
        <f>IF(ISNUMBER(SMALL(Order_Form!$C:$C,1+($C685))),(VLOOKUP(SMALL(Order_Form!$C:$C,1+($C685)),Order_Form!$B:$Q,12,FALSE)),"")</f>
        <v/>
      </c>
      <c r="P685" s="35" t="str">
        <f>IF(ISNUMBER(SMALL(Order_Form!$C:$C,1+($C685))),(VLOOKUP(SMALL(Order_Form!$C:$C,1+($C685)),Order_Form!$B:$Q,13,FALSE)),"")</f>
        <v/>
      </c>
      <c r="Q685" s="35" t="str">
        <f>IF(ISNUMBER(SMALL(Order_Form!$C:$C,1+($C685))),(VLOOKUP(SMALL(Order_Form!$C:$C,1+($C685)),Order_Form!$B:$Q,14,FALSE)),"")</f>
        <v/>
      </c>
      <c r="R685" s="35" t="str">
        <f>IF(ISNUMBER(SMALL(Order_Form!$C:$C,1+($C685))),(VLOOKUP(SMALL(Order_Form!$C:$C,1+($C685)),Order_Form!$B:$Q,15,FALSE)),"")</f>
        <v/>
      </c>
      <c r="U685" s="14">
        <f t="shared" si="30"/>
        <v>0</v>
      </c>
      <c r="V685" s="14">
        <f t="shared" si="31"/>
        <v>0</v>
      </c>
      <c r="W685" s="14">
        <f t="shared" si="32"/>
        <v>0</v>
      </c>
    </row>
    <row r="686" spans="3:23" ht="19.149999999999999" customHeight="1" x14ac:dyDescent="0.2">
      <c r="C686" s="14">
        <v>668</v>
      </c>
      <c r="D686" s="15" t="str">
        <f>IF(ISNUMBER(SMALL(Order_Form!$C:$C,1+($C686))),(VLOOKUP(SMALL(Order_Form!$C:$C,1+($C686)),Order_Form!$B:$Q,3,FALSE)),"")</f>
        <v/>
      </c>
      <c r="E686" s="35" t="str">
        <f>IF(ISNUMBER(SMALL(Order_Form!$C:$C,1+($C686))),(VLOOKUP(SMALL(Order_Form!$C:$C,1+($C686)),Order_Form!$B:$Q,4,FALSE)),"")</f>
        <v/>
      </c>
      <c r="F686" s="35" t="str">
        <f>IF(ISNUMBER(SMALL(Order_Form!$C:$C,1+($C686))),(VLOOKUP(SMALL(Order_Form!$C:$C,1+($C686)),Order_Form!$B:$Q,5,FALSE)),"")</f>
        <v/>
      </c>
      <c r="G686" s="35" t="str">
        <f>IF(ISNUMBER(SMALL(Order_Form!$C:$C,1+($C686))),(VLOOKUP(SMALL(Order_Form!$C:$C,1+($C686)),Order_Form!$B:$Q,6,FALSE)),"")</f>
        <v/>
      </c>
      <c r="H686" s="32" t="str">
        <f>IF(ISNUMBER(SMALL(Order_Form!$C:$C,1+($C686))),(VLOOKUP(SMALL(Order_Form!$C:$C,1+($C686)),Order_Form!$B:$Q,7,FALSE)),"")</f>
        <v/>
      </c>
      <c r="I686" s="15"/>
      <c r="J686" s="15"/>
      <c r="K686" s="35" t="str">
        <f>IF(ISNUMBER(SMALL(Order_Form!$C:$C,1+($C686))),(VLOOKUP(SMALL(Order_Form!$C:$C,1+($C686)),Order_Form!$B:$Q,8,FALSE)),"")</f>
        <v/>
      </c>
      <c r="L686" s="35" t="str">
        <f>IF(ISNUMBER(SMALL(Order_Form!$C:$C,1+($C686))),(VLOOKUP(SMALL(Order_Form!$C:$C,1+($C686)),Order_Form!$B:$Q,9,FALSE)),"")</f>
        <v/>
      </c>
      <c r="M686" s="35" t="str">
        <f>IF(ISNUMBER(SMALL(Order_Form!$C:$C,1+($C686))),(VLOOKUP(SMALL(Order_Form!$C:$C,1+($C686)),Order_Form!$B:$Q,10,FALSE)),"")</f>
        <v/>
      </c>
      <c r="N686" s="35" t="str">
        <f>IF(ISNUMBER(SMALL(Order_Form!$C:$C,1+($C686))),(VLOOKUP(SMALL(Order_Form!$C:$C,1+($C686)),Order_Form!$B:$Q,11,FALSE)),"")</f>
        <v/>
      </c>
      <c r="O686" s="35" t="str">
        <f>IF(ISNUMBER(SMALL(Order_Form!$C:$C,1+($C686))),(VLOOKUP(SMALL(Order_Form!$C:$C,1+($C686)),Order_Form!$B:$Q,12,FALSE)),"")</f>
        <v/>
      </c>
      <c r="P686" s="35" t="str">
        <f>IF(ISNUMBER(SMALL(Order_Form!$C:$C,1+($C686))),(VLOOKUP(SMALL(Order_Form!$C:$C,1+($C686)),Order_Form!$B:$Q,13,FALSE)),"")</f>
        <v/>
      </c>
      <c r="Q686" s="35" t="str">
        <f>IF(ISNUMBER(SMALL(Order_Form!$C:$C,1+($C686))),(VLOOKUP(SMALL(Order_Form!$C:$C,1+($C686)),Order_Form!$B:$Q,14,FALSE)),"")</f>
        <v/>
      </c>
      <c r="R686" s="35" t="str">
        <f>IF(ISNUMBER(SMALL(Order_Form!$C:$C,1+($C686))),(VLOOKUP(SMALL(Order_Form!$C:$C,1+($C686)),Order_Form!$B:$Q,15,FALSE)),"")</f>
        <v/>
      </c>
      <c r="U686" s="14">
        <f t="shared" si="30"/>
        <v>0</v>
      </c>
      <c r="V686" s="14">
        <f t="shared" si="31"/>
        <v>0</v>
      </c>
      <c r="W686" s="14">
        <f t="shared" si="32"/>
        <v>0</v>
      </c>
    </row>
    <row r="687" spans="3:23" ht="19.149999999999999" customHeight="1" x14ac:dyDescent="0.2">
      <c r="C687" s="14">
        <v>669</v>
      </c>
      <c r="D687" s="15" t="str">
        <f>IF(ISNUMBER(SMALL(Order_Form!$C:$C,1+($C687))),(VLOOKUP(SMALL(Order_Form!$C:$C,1+($C687)),Order_Form!$B:$Q,3,FALSE)),"")</f>
        <v/>
      </c>
      <c r="E687" s="35" t="str">
        <f>IF(ISNUMBER(SMALL(Order_Form!$C:$C,1+($C687))),(VLOOKUP(SMALL(Order_Form!$C:$C,1+($C687)),Order_Form!$B:$Q,4,FALSE)),"")</f>
        <v/>
      </c>
      <c r="F687" s="35" t="str">
        <f>IF(ISNUMBER(SMALL(Order_Form!$C:$C,1+($C687))),(VLOOKUP(SMALL(Order_Form!$C:$C,1+($C687)),Order_Form!$B:$Q,5,FALSE)),"")</f>
        <v/>
      </c>
      <c r="G687" s="35" t="str">
        <f>IF(ISNUMBER(SMALL(Order_Form!$C:$C,1+($C687))),(VLOOKUP(SMALL(Order_Form!$C:$C,1+($C687)),Order_Form!$B:$Q,6,FALSE)),"")</f>
        <v/>
      </c>
      <c r="H687" s="32" t="str">
        <f>IF(ISNUMBER(SMALL(Order_Form!$C:$C,1+($C687))),(VLOOKUP(SMALL(Order_Form!$C:$C,1+($C687)),Order_Form!$B:$Q,7,FALSE)),"")</f>
        <v/>
      </c>
      <c r="I687" s="15"/>
      <c r="J687" s="15"/>
      <c r="K687" s="35" t="str">
        <f>IF(ISNUMBER(SMALL(Order_Form!$C:$C,1+($C687))),(VLOOKUP(SMALL(Order_Form!$C:$C,1+($C687)),Order_Form!$B:$Q,8,FALSE)),"")</f>
        <v/>
      </c>
      <c r="L687" s="35" t="str">
        <f>IF(ISNUMBER(SMALL(Order_Form!$C:$C,1+($C687))),(VLOOKUP(SMALL(Order_Form!$C:$C,1+($C687)),Order_Form!$B:$Q,9,FALSE)),"")</f>
        <v/>
      </c>
      <c r="M687" s="35" t="str">
        <f>IF(ISNUMBER(SMALL(Order_Form!$C:$C,1+($C687))),(VLOOKUP(SMALL(Order_Form!$C:$C,1+($C687)),Order_Form!$B:$Q,10,FALSE)),"")</f>
        <v/>
      </c>
      <c r="N687" s="35" t="str">
        <f>IF(ISNUMBER(SMALL(Order_Form!$C:$C,1+($C687))),(VLOOKUP(SMALL(Order_Form!$C:$C,1+($C687)),Order_Form!$B:$Q,11,FALSE)),"")</f>
        <v/>
      </c>
      <c r="O687" s="35" t="str">
        <f>IF(ISNUMBER(SMALL(Order_Form!$C:$C,1+($C687))),(VLOOKUP(SMALL(Order_Form!$C:$C,1+($C687)),Order_Form!$B:$Q,12,FALSE)),"")</f>
        <v/>
      </c>
      <c r="P687" s="35" t="str">
        <f>IF(ISNUMBER(SMALL(Order_Form!$C:$C,1+($C687))),(VLOOKUP(SMALL(Order_Form!$C:$C,1+($C687)),Order_Form!$B:$Q,13,FALSE)),"")</f>
        <v/>
      </c>
      <c r="Q687" s="35" t="str">
        <f>IF(ISNUMBER(SMALL(Order_Form!$C:$C,1+($C687))),(VLOOKUP(SMALL(Order_Form!$C:$C,1+($C687)),Order_Form!$B:$Q,14,FALSE)),"")</f>
        <v/>
      </c>
      <c r="R687" s="35" t="str">
        <f>IF(ISNUMBER(SMALL(Order_Form!$C:$C,1+($C687))),(VLOOKUP(SMALL(Order_Form!$C:$C,1+($C687)),Order_Form!$B:$Q,15,FALSE)),"")</f>
        <v/>
      </c>
      <c r="U687" s="14">
        <f t="shared" si="30"/>
        <v>0</v>
      </c>
      <c r="V687" s="14">
        <f t="shared" si="31"/>
        <v>0</v>
      </c>
      <c r="W687" s="14">
        <f t="shared" si="32"/>
        <v>0</v>
      </c>
    </row>
    <row r="688" spans="3:23" ht="19.149999999999999" customHeight="1" x14ac:dyDescent="0.2">
      <c r="C688" s="14">
        <v>670</v>
      </c>
      <c r="D688" s="15" t="str">
        <f>IF(ISNUMBER(SMALL(Order_Form!$C:$C,1+($C688))),(VLOOKUP(SMALL(Order_Form!$C:$C,1+($C688)),Order_Form!$B:$Q,3,FALSE)),"")</f>
        <v/>
      </c>
      <c r="E688" s="35" t="str">
        <f>IF(ISNUMBER(SMALL(Order_Form!$C:$C,1+($C688))),(VLOOKUP(SMALL(Order_Form!$C:$C,1+($C688)),Order_Form!$B:$Q,4,FALSE)),"")</f>
        <v/>
      </c>
      <c r="F688" s="35" t="str">
        <f>IF(ISNUMBER(SMALL(Order_Form!$C:$C,1+($C688))),(VLOOKUP(SMALL(Order_Form!$C:$C,1+($C688)),Order_Form!$B:$Q,5,FALSE)),"")</f>
        <v/>
      </c>
      <c r="G688" s="35" t="str">
        <f>IF(ISNUMBER(SMALL(Order_Form!$C:$C,1+($C688))),(VLOOKUP(SMALL(Order_Form!$C:$C,1+($C688)),Order_Form!$B:$Q,6,FALSE)),"")</f>
        <v/>
      </c>
      <c r="H688" s="32" t="str">
        <f>IF(ISNUMBER(SMALL(Order_Form!$C:$C,1+($C688))),(VLOOKUP(SMALL(Order_Form!$C:$C,1+($C688)),Order_Form!$B:$Q,7,FALSE)),"")</f>
        <v/>
      </c>
      <c r="I688" s="15"/>
      <c r="J688" s="15"/>
      <c r="K688" s="35" t="str">
        <f>IF(ISNUMBER(SMALL(Order_Form!$C:$C,1+($C688))),(VLOOKUP(SMALL(Order_Form!$C:$C,1+($C688)),Order_Form!$B:$Q,8,FALSE)),"")</f>
        <v/>
      </c>
      <c r="L688" s="35" t="str">
        <f>IF(ISNUMBER(SMALL(Order_Form!$C:$C,1+($C688))),(VLOOKUP(SMALL(Order_Form!$C:$C,1+($C688)),Order_Form!$B:$Q,9,FALSE)),"")</f>
        <v/>
      </c>
      <c r="M688" s="35" t="str">
        <f>IF(ISNUMBER(SMALL(Order_Form!$C:$C,1+($C688))),(VLOOKUP(SMALL(Order_Form!$C:$C,1+($C688)),Order_Form!$B:$Q,10,FALSE)),"")</f>
        <v/>
      </c>
      <c r="N688" s="35" t="str">
        <f>IF(ISNUMBER(SMALL(Order_Form!$C:$C,1+($C688))),(VLOOKUP(SMALL(Order_Form!$C:$C,1+($C688)),Order_Form!$B:$Q,11,FALSE)),"")</f>
        <v/>
      </c>
      <c r="O688" s="35" t="str">
        <f>IF(ISNUMBER(SMALL(Order_Form!$C:$C,1+($C688))),(VLOOKUP(SMALL(Order_Form!$C:$C,1+($C688)),Order_Form!$B:$Q,12,FALSE)),"")</f>
        <v/>
      </c>
      <c r="P688" s="35" t="str">
        <f>IF(ISNUMBER(SMALL(Order_Form!$C:$C,1+($C688))),(VLOOKUP(SMALL(Order_Form!$C:$C,1+($C688)),Order_Form!$B:$Q,13,FALSE)),"")</f>
        <v/>
      </c>
      <c r="Q688" s="35" t="str">
        <f>IF(ISNUMBER(SMALL(Order_Form!$C:$C,1+($C688))),(VLOOKUP(SMALL(Order_Form!$C:$C,1+($C688)),Order_Form!$B:$Q,14,FALSE)),"")</f>
        <v/>
      </c>
      <c r="R688" s="35" t="str">
        <f>IF(ISNUMBER(SMALL(Order_Form!$C:$C,1+($C688))),(VLOOKUP(SMALL(Order_Form!$C:$C,1+($C688)),Order_Form!$B:$Q,15,FALSE)),"")</f>
        <v/>
      </c>
      <c r="U688" s="14">
        <f t="shared" si="30"/>
        <v>0</v>
      </c>
      <c r="V688" s="14">
        <f t="shared" si="31"/>
        <v>0</v>
      </c>
      <c r="W688" s="14">
        <f t="shared" si="32"/>
        <v>0</v>
      </c>
    </row>
    <row r="689" spans="3:23" ht="19.149999999999999" customHeight="1" x14ac:dyDescent="0.2">
      <c r="C689" s="14">
        <v>671</v>
      </c>
      <c r="D689" s="15" t="str">
        <f>IF(ISNUMBER(SMALL(Order_Form!$C:$C,1+($C689))),(VLOOKUP(SMALL(Order_Form!$C:$C,1+($C689)),Order_Form!$B:$Q,3,FALSE)),"")</f>
        <v/>
      </c>
      <c r="E689" s="35" t="str">
        <f>IF(ISNUMBER(SMALL(Order_Form!$C:$C,1+($C689))),(VLOOKUP(SMALL(Order_Form!$C:$C,1+($C689)),Order_Form!$B:$Q,4,FALSE)),"")</f>
        <v/>
      </c>
      <c r="F689" s="35" t="str">
        <f>IF(ISNUMBER(SMALL(Order_Form!$C:$C,1+($C689))),(VLOOKUP(SMALL(Order_Form!$C:$C,1+($C689)),Order_Form!$B:$Q,5,FALSE)),"")</f>
        <v/>
      </c>
      <c r="G689" s="35" t="str">
        <f>IF(ISNUMBER(SMALL(Order_Form!$C:$C,1+($C689))),(VLOOKUP(SMALL(Order_Form!$C:$C,1+($C689)),Order_Form!$B:$Q,6,FALSE)),"")</f>
        <v/>
      </c>
      <c r="H689" s="32" t="str">
        <f>IF(ISNUMBER(SMALL(Order_Form!$C:$C,1+($C689))),(VLOOKUP(SMALL(Order_Form!$C:$C,1+($C689)),Order_Form!$B:$Q,7,FALSE)),"")</f>
        <v/>
      </c>
      <c r="I689" s="15"/>
      <c r="J689" s="15"/>
      <c r="K689" s="35" t="str">
        <f>IF(ISNUMBER(SMALL(Order_Form!$C:$C,1+($C689))),(VLOOKUP(SMALL(Order_Form!$C:$C,1+($C689)),Order_Form!$B:$Q,8,FALSE)),"")</f>
        <v/>
      </c>
      <c r="L689" s="35" t="str">
        <f>IF(ISNUMBER(SMALL(Order_Form!$C:$C,1+($C689))),(VLOOKUP(SMALL(Order_Form!$C:$C,1+($C689)),Order_Form!$B:$Q,9,FALSE)),"")</f>
        <v/>
      </c>
      <c r="M689" s="35" t="str">
        <f>IF(ISNUMBER(SMALL(Order_Form!$C:$C,1+($C689))),(VLOOKUP(SMALL(Order_Form!$C:$C,1+($C689)),Order_Form!$B:$Q,10,FALSE)),"")</f>
        <v/>
      </c>
      <c r="N689" s="35" t="str">
        <f>IF(ISNUMBER(SMALL(Order_Form!$C:$C,1+($C689))),(VLOOKUP(SMALL(Order_Form!$C:$C,1+($C689)),Order_Form!$B:$Q,11,FALSE)),"")</f>
        <v/>
      </c>
      <c r="O689" s="35" t="str">
        <f>IF(ISNUMBER(SMALL(Order_Form!$C:$C,1+($C689))),(VLOOKUP(SMALL(Order_Form!$C:$C,1+($C689)),Order_Form!$B:$Q,12,FALSE)),"")</f>
        <v/>
      </c>
      <c r="P689" s="35" t="str">
        <f>IF(ISNUMBER(SMALL(Order_Form!$C:$C,1+($C689))),(VLOOKUP(SMALL(Order_Form!$C:$C,1+($C689)),Order_Form!$B:$Q,13,FALSE)),"")</f>
        <v/>
      </c>
      <c r="Q689" s="35" t="str">
        <f>IF(ISNUMBER(SMALL(Order_Form!$C:$C,1+($C689))),(VLOOKUP(SMALL(Order_Form!$C:$C,1+($C689)),Order_Form!$B:$Q,14,FALSE)),"")</f>
        <v/>
      </c>
      <c r="R689" s="35" t="str">
        <f>IF(ISNUMBER(SMALL(Order_Form!$C:$C,1+($C689))),(VLOOKUP(SMALL(Order_Form!$C:$C,1+($C689)),Order_Form!$B:$Q,15,FALSE)),"")</f>
        <v/>
      </c>
      <c r="U689" s="14">
        <f t="shared" si="30"/>
        <v>0</v>
      </c>
      <c r="V689" s="14">
        <f t="shared" si="31"/>
        <v>0</v>
      </c>
      <c r="W689" s="14">
        <f t="shared" si="32"/>
        <v>0</v>
      </c>
    </row>
    <row r="690" spans="3:23" ht="19.149999999999999" customHeight="1" x14ac:dyDescent="0.2">
      <c r="C690" s="14">
        <v>672</v>
      </c>
      <c r="D690" s="15" t="str">
        <f>IF(ISNUMBER(SMALL(Order_Form!$C:$C,1+($C690))),(VLOOKUP(SMALL(Order_Form!$C:$C,1+($C690)),Order_Form!$B:$Q,3,FALSE)),"")</f>
        <v/>
      </c>
      <c r="E690" s="35" t="str">
        <f>IF(ISNUMBER(SMALL(Order_Form!$C:$C,1+($C690))),(VLOOKUP(SMALL(Order_Form!$C:$C,1+($C690)),Order_Form!$B:$Q,4,FALSE)),"")</f>
        <v/>
      </c>
      <c r="F690" s="35" t="str">
        <f>IF(ISNUMBER(SMALL(Order_Form!$C:$C,1+($C690))),(VLOOKUP(SMALL(Order_Form!$C:$C,1+($C690)),Order_Form!$B:$Q,5,FALSE)),"")</f>
        <v/>
      </c>
      <c r="G690" s="35" t="str">
        <f>IF(ISNUMBER(SMALL(Order_Form!$C:$C,1+($C690))),(VLOOKUP(SMALL(Order_Form!$C:$C,1+($C690)),Order_Form!$B:$Q,6,FALSE)),"")</f>
        <v/>
      </c>
      <c r="H690" s="32" t="str">
        <f>IF(ISNUMBER(SMALL(Order_Form!$C:$C,1+($C690))),(VLOOKUP(SMALL(Order_Form!$C:$C,1+($C690)),Order_Form!$B:$Q,7,FALSE)),"")</f>
        <v/>
      </c>
      <c r="I690" s="15"/>
      <c r="J690" s="15"/>
      <c r="K690" s="35" t="str">
        <f>IF(ISNUMBER(SMALL(Order_Form!$C:$C,1+($C690))),(VLOOKUP(SMALL(Order_Form!$C:$C,1+($C690)),Order_Form!$B:$Q,8,FALSE)),"")</f>
        <v/>
      </c>
      <c r="L690" s="35" t="str">
        <f>IF(ISNUMBER(SMALL(Order_Form!$C:$C,1+($C690))),(VLOOKUP(SMALL(Order_Form!$C:$C,1+($C690)),Order_Form!$B:$Q,9,FALSE)),"")</f>
        <v/>
      </c>
      <c r="M690" s="35" t="str">
        <f>IF(ISNUMBER(SMALL(Order_Form!$C:$C,1+($C690))),(VLOOKUP(SMALL(Order_Form!$C:$C,1+($C690)),Order_Form!$B:$Q,10,FALSE)),"")</f>
        <v/>
      </c>
      <c r="N690" s="35" t="str">
        <f>IF(ISNUMBER(SMALL(Order_Form!$C:$C,1+($C690))),(VLOOKUP(SMALL(Order_Form!$C:$C,1+($C690)),Order_Form!$B:$Q,11,FALSE)),"")</f>
        <v/>
      </c>
      <c r="O690" s="35" t="str">
        <f>IF(ISNUMBER(SMALL(Order_Form!$C:$C,1+($C690))),(VLOOKUP(SMALL(Order_Form!$C:$C,1+($C690)),Order_Form!$B:$Q,12,FALSE)),"")</f>
        <v/>
      </c>
      <c r="P690" s="35" t="str">
        <f>IF(ISNUMBER(SMALL(Order_Form!$C:$C,1+($C690))),(VLOOKUP(SMALL(Order_Form!$C:$C,1+($C690)),Order_Form!$B:$Q,13,FALSE)),"")</f>
        <v/>
      </c>
      <c r="Q690" s="35" t="str">
        <f>IF(ISNUMBER(SMALL(Order_Form!$C:$C,1+($C690))),(VLOOKUP(SMALL(Order_Form!$C:$C,1+($C690)),Order_Form!$B:$Q,14,FALSE)),"")</f>
        <v/>
      </c>
      <c r="R690" s="35" t="str">
        <f>IF(ISNUMBER(SMALL(Order_Form!$C:$C,1+($C690))),(VLOOKUP(SMALL(Order_Form!$C:$C,1+($C690)),Order_Form!$B:$Q,15,FALSE)),"")</f>
        <v/>
      </c>
      <c r="U690" s="14">
        <f t="shared" si="30"/>
        <v>0</v>
      </c>
      <c r="V690" s="14">
        <f t="shared" si="31"/>
        <v>0</v>
      </c>
      <c r="W690" s="14">
        <f t="shared" si="32"/>
        <v>0</v>
      </c>
    </row>
    <row r="691" spans="3:23" ht="19.149999999999999" customHeight="1" x14ac:dyDescent="0.2">
      <c r="C691" s="14">
        <v>673</v>
      </c>
      <c r="D691" s="15" t="str">
        <f>IF(ISNUMBER(SMALL(Order_Form!$C:$C,1+($C691))),(VLOOKUP(SMALL(Order_Form!$C:$C,1+($C691)),Order_Form!$B:$Q,3,FALSE)),"")</f>
        <v/>
      </c>
      <c r="E691" s="35" t="str">
        <f>IF(ISNUMBER(SMALL(Order_Form!$C:$C,1+($C691))),(VLOOKUP(SMALL(Order_Form!$C:$C,1+($C691)),Order_Form!$B:$Q,4,FALSE)),"")</f>
        <v/>
      </c>
      <c r="F691" s="35" t="str">
        <f>IF(ISNUMBER(SMALL(Order_Form!$C:$C,1+($C691))),(VLOOKUP(SMALL(Order_Form!$C:$C,1+($C691)),Order_Form!$B:$Q,5,FALSE)),"")</f>
        <v/>
      </c>
      <c r="G691" s="35" t="str">
        <f>IF(ISNUMBER(SMALL(Order_Form!$C:$C,1+($C691))),(VLOOKUP(SMALL(Order_Form!$C:$C,1+($C691)),Order_Form!$B:$Q,6,FALSE)),"")</f>
        <v/>
      </c>
      <c r="H691" s="32" t="str">
        <f>IF(ISNUMBER(SMALL(Order_Form!$C:$C,1+($C691))),(VLOOKUP(SMALL(Order_Form!$C:$C,1+($C691)),Order_Form!$B:$Q,7,FALSE)),"")</f>
        <v/>
      </c>
      <c r="I691" s="15"/>
      <c r="J691" s="15"/>
      <c r="K691" s="35" t="str">
        <f>IF(ISNUMBER(SMALL(Order_Form!$C:$C,1+($C691))),(VLOOKUP(SMALL(Order_Form!$C:$C,1+($C691)),Order_Form!$B:$Q,8,FALSE)),"")</f>
        <v/>
      </c>
      <c r="L691" s="35" t="str">
        <f>IF(ISNUMBER(SMALL(Order_Form!$C:$C,1+($C691))),(VLOOKUP(SMALL(Order_Form!$C:$C,1+($C691)),Order_Form!$B:$Q,9,FALSE)),"")</f>
        <v/>
      </c>
      <c r="M691" s="35" t="str">
        <f>IF(ISNUMBER(SMALL(Order_Form!$C:$C,1+($C691))),(VLOOKUP(SMALL(Order_Form!$C:$C,1+($C691)),Order_Form!$B:$Q,10,FALSE)),"")</f>
        <v/>
      </c>
      <c r="N691" s="35" t="str">
        <f>IF(ISNUMBER(SMALL(Order_Form!$C:$C,1+($C691))),(VLOOKUP(SMALL(Order_Form!$C:$C,1+($C691)),Order_Form!$B:$Q,11,FALSE)),"")</f>
        <v/>
      </c>
      <c r="O691" s="35" t="str">
        <f>IF(ISNUMBER(SMALL(Order_Form!$C:$C,1+($C691))),(VLOOKUP(SMALL(Order_Form!$C:$C,1+($C691)),Order_Form!$B:$Q,12,FALSE)),"")</f>
        <v/>
      </c>
      <c r="P691" s="35" t="str">
        <f>IF(ISNUMBER(SMALL(Order_Form!$C:$C,1+($C691))),(VLOOKUP(SMALL(Order_Form!$C:$C,1+($C691)),Order_Form!$B:$Q,13,FALSE)),"")</f>
        <v/>
      </c>
      <c r="Q691" s="35" t="str">
        <f>IF(ISNUMBER(SMALL(Order_Form!$C:$C,1+($C691))),(VLOOKUP(SMALL(Order_Form!$C:$C,1+($C691)),Order_Form!$B:$Q,14,FALSE)),"")</f>
        <v/>
      </c>
      <c r="R691" s="35" t="str">
        <f>IF(ISNUMBER(SMALL(Order_Form!$C:$C,1+($C691))),(VLOOKUP(SMALL(Order_Form!$C:$C,1+($C691)),Order_Form!$B:$Q,15,FALSE)),"")</f>
        <v/>
      </c>
      <c r="U691" s="14">
        <f t="shared" si="30"/>
        <v>0</v>
      </c>
      <c r="V691" s="14">
        <f t="shared" si="31"/>
        <v>0</v>
      </c>
      <c r="W691" s="14">
        <f t="shared" si="32"/>
        <v>0</v>
      </c>
    </row>
    <row r="692" spans="3:23" ht="19.149999999999999" customHeight="1" x14ac:dyDescent="0.2">
      <c r="C692" s="14">
        <v>674</v>
      </c>
      <c r="D692" s="15" t="str">
        <f>IF(ISNUMBER(SMALL(Order_Form!$C:$C,1+($C692))),(VLOOKUP(SMALL(Order_Form!$C:$C,1+($C692)),Order_Form!$B:$Q,3,FALSE)),"")</f>
        <v/>
      </c>
      <c r="E692" s="35" t="str">
        <f>IF(ISNUMBER(SMALL(Order_Form!$C:$C,1+($C692))),(VLOOKUP(SMALL(Order_Form!$C:$C,1+($C692)),Order_Form!$B:$Q,4,FALSE)),"")</f>
        <v/>
      </c>
      <c r="F692" s="35" t="str">
        <f>IF(ISNUMBER(SMALL(Order_Form!$C:$C,1+($C692))),(VLOOKUP(SMALL(Order_Form!$C:$C,1+($C692)),Order_Form!$B:$Q,5,FALSE)),"")</f>
        <v/>
      </c>
      <c r="G692" s="35" t="str">
        <f>IF(ISNUMBER(SMALL(Order_Form!$C:$C,1+($C692))),(VLOOKUP(SMALL(Order_Form!$C:$C,1+($C692)),Order_Form!$B:$Q,6,FALSE)),"")</f>
        <v/>
      </c>
      <c r="H692" s="32" t="str">
        <f>IF(ISNUMBER(SMALL(Order_Form!$C:$C,1+($C692))),(VLOOKUP(SMALL(Order_Form!$C:$C,1+($C692)),Order_Form!$B:$Q,7,FALSE)),"")</f>
        <v/>
      </c>
      <c r="I692" s="15"/>
      <c r="J692" s="15"/>
      <c r="K692" s="35" t="str">
        <f>IF(ISNUMBER(SMALL(Order_Form!$C:$C,1+($C692))),(VLOOKUP(SMALL(Order_Form!$C:$C,1+($C692)),Order_Form!$B:$Q,8,FALSE)),"")</f>
        <v/>
      </c>
      <c r="L692" s="35" t="str">
        <f>IF(ISNUMBER(SMALL(Order_Form!$C:$C,1+($C692))),(VLOOKUP(SMALL(Order_Form!$C:$C,1+($C692)),Order_Form!$B:$Q,9,FALSE)),"")</f>
        <v/>
      </c>
      <c r="M692" s="35" t="str">
        <f>IF(ISNUMBER(SMALL(Order_Form!$C:$C,1+($C692))),(VLOOKUP(SMALL(Order_Form!$C:$C,1+($C692)),Order_Form!$B:$Q,10,FALSE)),"")</f>
        <v/>
      </c>
      <c r="N692" s="35" t="str">
        <f>IF(ISNUMBER(SMALL(Order_Form!$C:$C,1+($C692))),(VLOOKUP(SMALL(Order_Form!$C:$C,1+($C692)),Order_Form!$B:$Q,11,FALSE)),"")</f>
        <v/>
      </c>
      <c r="O692" s="35" t="str">
        <f>IF(ISNUMBER(SMALL(Order_Form!$C:$C,1+($C692))),(VLOOKUP(SMALL(Order_Form!$C:$C,1+($C692)),Order_Form!$B:$Q,12,FALSE)),"")</f>
        <v/>
      </c>
      <c r="P692" s="35" t="str">
        <f>IF(ISNUMBER(SMALL(Order_Form!$C:$C,1+($C692))),(VLOOKUP(SMALL(Order_Form!$C:$C,1+($C692)),Order_Form!$B:$Q,13,FALSE)),"")</f>
        <v/>
      </c>
      <c r="Q692" s="35" t="str">
        <f>IF(ISNUMBER(SMALL(Order_Form!$C:$C,1+($C692))),(VLOOKUP(SMALL(Order_Form!$C:$C,1+($C692)),Order_Form!$B:$Q,14,FALSE)),"")</f>
        <v/>
      </c>
      <c r="R692" s="35" t="str">
        <f>IF(ISNUMBER(SMALL(Order_Form!$C:$C,1+($C692))),(VLOOKUP(SMALL(Order_Form!$C:$C,1+($C692)),Order_Form!$B:$Q,15,FALSE)),"")</f>
        <v/>
      </c>
      <c r="U692" s="14">
        <f t="shared" si="30"/>
        <v>0</v>
      </c>
      <c r="V692" s="14">
        <f t="shared" si="31"/>
        <v>0</v>
      </c>
      <c r="W692" s="14">
        <f t="shared" si="32"/>
        <v>0</v>
      </c>
    </row>
    <row r="693" spans="3:23" ht="19.149999999999999" customHeight="1" x14ac:dyDescent="0.2">
      <c r="C693" s="14">
        <v>675</v>
      </c>
      <c r="D693" s="15" t="str">
        <f>IF(ISNUMBER(SMALL(Order_Form!$C:$C,1+($C693))),(VLOOKUP(SMALL(Order_Form!$C:$C,1+($C693)),Order_Form!$B:$Q,3,FALSE)),"")</f>
        <v/>
      </c>
      <c r="E693" s="35" t="str">
        <f>IF(ISNUMBER(SMALL(Order_Form!$C:$C,1+($C693))),(VLOOKUP(SMALL(Order_Form!$C:$C,1+($C693)),Order_Form!$B:$Q,4,FALSE)),"")</f>
        <v/>
      </c>
      <c r="F693" s="35" t="str">
        <f>IF(ISNUMBER(SMALL(Order_Form!$C:$C,1+($C693))),(VLOOKUP(SMALL(Order_Form!$C:$C,1+($C693)),Order_Form!$B:$Q,5,FALSE)),"")</f>
        <v/>
      </c>
      <c r="G693" s="35" t="str">
        <f>IF(ISNUMBER(SMALL(Order_Form!$C:$C,1+($C693))),(VLOOKUP(SMALL(Order_Form!$C:$C,1+($C693)),Order_Form!$B:$Q,6,FALSE)),"")</f>
        <v/>
      </c>
      <c r="H693" s="32" t="str">
        <f>IF(ISNUMBER(SMALL(Order_Form!$C:$C,1+($C693))),(VLOOKUP(SMALL(Order_Form!$C:$C,1+($C693)),Order_Form!$B:$Q,7,FALSE)),"")</f>
        <v/>
      </c>
      <c r="I693" s="15"/>
      <c r="J693" s="15"/>
      <c r="K693" s="35" t="str">
        <f>IF(ISNUMBER(SMALL(Order_Form!$C:$C,1+($C693))),(VLOOKUP(SMALL(Order_Form!$C:$C,1+($C693)),Order_Form!$B:$Q,8,FALSE)),"")</f>
        <v/>
      </c>
      <c r="L693" s="35" t="str">
        <f>IF(ISNUMBER(SMALL(Order_Form!$C:$C,1+($C693))),(VLOOKUP(SMALL(Order_Form!$C:$C,1+($C693)),Order_Form!$B:$Q,9,FALSE)),"")</f>
        <v/>
      </c>
      <c r="M693" s="35" t="str">
        <f>IF(ISNUMBER(SMALL(Order_Form!$C:$C,1+($C693))),(VLOOKUP(SMALL(Order_Form!$C:$C,1+($C693)),Order_Form!$B:$Q,10,FALSE)),"")</f>
        <v/>
      </c>
      <c r="N693" s="35" t="str">
        <f>IF(ISNUMBER(SMALL(Order_Form!$C:$C,1+($C693))),(VLOOKUP(SMALL(Order_Form!$C:$C,1+($C693)),Order_Form!$B:$Q,11,FALSE)),"")</f>
        <v/>
      </c>
      <c r="O693" s="35" t="str">
        <f>IF(ISNUMBER(SMALL(Order_Form!$C:$C,1+($C693))),(VLOOKUP(SMALL(Order_Form!$C:$C,1+($C693)),Order_Form!$B:$Q,12,FALSE)),"")</f>
        <v/>
      </c>
      <c r="P693" s="35" t="str">
        <f>IF(ISNUMBER(SMALL(Order_Form!$C:$C,1+($C693))),(VLOOKUP(SMALL(Order_Form!$C:$C,1+($C693)),Order_Form!$B:$Q,13,FALSE)),"")</f>
        <v/>
      </c>
      <c r="Q693" s="35" t="str">
        <f>IF(ISNUMBER(SMALL(Order_Form!$C:$C,1+($C693))),(VLOOKUP(SMALL(Order_Form!$C:$C,1+($C693)),Order_Form!$B:$Q,14,FALSE)),"")</f>
        <v/>
      </c>
      <c r="R693" s="35" t="str">
        <f>IF(ISNUMBER(SMALL(Order_Form!$C:$C,1+($C693))),(VLOOKUP(SMALL(Order_Form!$C:$C,1+($C693)),Order_Form!$B:$Q,15,FALSE)),"")</f>
        <v/>
      </c>
      <c r="U693" s="14">
        <f t="shared" si="30"/>
        <v>0</v>
      </c>
      <c r="V693" s="14">
        <f t="shared" si="31"/>
        <v>0</v>
      </c>
      <c r="W693" s="14">
        <f t="shared" si="32"/>
        <v>0</v>
      </c>
    </row>
    <row r="694" spans="3:23" ht="19.149999999999999" customHeight="1" x14ac:dyDescent="0.2">
      <c r="C694" s="14">
        <v>676</v>
      </c>
      <c r="D694" s="15" t="str">
        <f>IF(ISNUMBER(SMALL(Order_Form!$C:$C,1+($C694))),(VLOOKUP(SMALL(Order_Form!$C:$C,1+($C694)),Order_Form!$B:$Q,3,FALSE)),"")</f>
        <v/>
      </c>
      <c r="E694" s="35" t="str">
        <f>IF(ISNUMBER(SMALL(Order_Form!$C:$C,1+($C694))),(VLOOKUP(SMALL(Order_Form!$C:$C,1+($C694)),Order_Form!$B:$Q,4,FALSE)),"")</f>
        <v/>
      </c>
      <c r="F694" s="35" t="str">
        <f>IF(ISNUMBER(SMALL(Order_Form!$C:$C,1+($C694))),(VLOOKUP(SMALL(Order_Form!$C:$C,1+($C694)),Order_Form!$B:$Q,5,FALSE)),"")</f>
        <v/>
      </c>
      <c r="G694" s="35" t="str">
        <f>IF(ISNUMBER(SMALL(Order_Form!$C:$C,1+($C694))),(VLOOKUP(SMALL(Order_Form!$C:$C,1+($C694)),Order_Form!$B:$Q,6,FALSE)),"")</f>
        <v/>
      </c>
      <c r="H694" s="32" t="str">
        <f>IF(ISNUMBER(SMALL(Order_Form!$C:$C,1+($C694))),(VLOOKUP(SMALL(Order_Form!$C:$C,1+($C694)),Order_Form!$B:$Q,7,FALSE)),"")</f>
        <v/>
      </c>
      <c r="I694" s="15"/>
      <c r="J694" s="15"/>
      <c r="K694" s="35" t="str">
        <f>IF(ISNUMBER(SMALL(Order_Form!$C:$C,1+($C694))),(VLOOKUP(SMALL(Order_Form!$C:$C,1+($C694)),Order_Form!$B:$Q,8,FALSE)),"")</f>
        <v/>
      </c>
      <c r="L694" s="35" t="str">
        <f>IF(ISNUMBER(SMALL(Order_Form!$C:$C,1+($C694))),(VLOOKUP(SMALL(Order_Form!$C:$C,1+($C694)),Order_Form!$B:$Q,9,FALSE)),"")</f>
        <v/>
      </c>
      <c r="M694" s="35" t="str">
        <f>IF(ISNUMBER(SMALL(Order_Form!$C:$C,1+($C694))),(VLOOKUP(SMALL(Order_Form!$C:$C,1+($C694)),Order_Form!$B:$Q,10,FALSE)),"")</f>
        <v/>
      </c>
      <c r="N694" s="35" t="str">
        <f>IF(ISNUMBER(SMALL(Order_Form!$C:$C,1+($C694))),(VLOOKUP(SMALL(Order_Form!$C:$C,1+($C694)),Order_Form!$B:$Q,11,FALSE)),"")</f>
        <v/>
      </c>
      <c r="O694" s="35" t="str">
        <f>IF(ISNUMBER(SMALL(Order_Form!$C:$C,1+($C694))),(VLOOKUP(SMALL(Order_Form!$C:$C,1+($C694)),Order_Form!$B:$Q,12,FALSE)),"")</f>
        <v/>
      </c>
      <c r="P694" s="35" t="str">
        <f>IF(ISNUMBER(SMALL(Order_Form!$C:$C,1+($C694))),(VLOOKUP(SMALL(Order_Form!$C:$C,1+($C694)),Order_Form!$B:$Q,13,FALSE)),"")</f>
        <v/>
      </c>
      <c r="Q694" s="35" t="str">
        <f>IF(ISNUMBER(SMALL(Order_Form!$C:$C,1+($C694))),(VLOOKUP(SMALL(Order_Form!$C:$C,1+($C694)),Order_Form!$B:$Q,14,FALSE)),"")</f>
        <v/>
      </c>
      <c r="R694" s="35" t="str">
        <f>IF(ISNUMBER(SMALL(Order_Form!$C:$C,1+($C694))),(VLOOKUP(SMALL(Order_Form!$C:$C,1+($C694)),Order_Form!$B:$Q,15,FALSE)),"")</f>
        <v/>
      </c>
      <c r="U694" s="14">
        <f t="shared" si="30"/>
        <v>0</v>
      </c>
      <c r="V694" s="14">
        <f t="shared" si="31"/>
        <v>0</v>
      </c>
      <c r="W694" s="14">
        <f t="shared" si="32"/>
        <v>0</v>
      </c>
    </row>
    <row r="695" spans="3:23" ht="19.149999999999999" customHeight="1" x14ac:dyDescent="0.2">
      <c r="C695" s="14">
        <v>677</v>
      </c>
      <c r="D695" s="15" t="str">
        <f>IF(ISNUMBER(SMALL(Order_Form!$C:$C,1+($C695))),(VLOOKUP(SMALL(Order_Form!$C:$C,1+($C695)),Order_Form!$B:$Q,3,FALSE)),"")</f>
        <v/>
      </c>
      <c r="E695" s="35" t="str">
        <f>IF(ISNUMBER(SMALL(Order_Form!$C:$C,1+($C695))),(VLOOKUP(SMALL(Order_Form!$C:$C,1+($C695)),Order_Form!$B:$Q,4,FALSE)),"")</f>
        <v/>
      </c>
      <c r="F695" s="35" t="str">
        <f>IF(ISNUMBER(SMALL(Order_Form!$C:$C,1+($C695))),(VLOOKUP(SMALL(Order_Form!$C:$C,1+($C695)),Order_Form!$B:$Q,5,FALSE)),"")</f>
        <v/>
      </c>
      <c r="G695" s="35" t="str">
        <f>IF(ISNUMBER(SMALL(Order_Form!$C:$C,1+($C695))),(VLOOKUP(SMALL(Order_Form!$C:$C,1+($C695)),Order_Form!$B:$Q,6,FALSE)),"")</f>
        <v/>
      </c>
      <c r="H695" s="32" t="str">
        <f>IF(ISNUMBER(SMALL(Order_Form!$C:$C,1+($C695))),(VLOOKUP(SMALL(Order_Form!$C:$C,1+($C695)),Order_Form!$B:$Q,7,FALSE)),"")</f>
        <v/>
      </c>
      <c r="I695" s="15"/>
      <c r="J695" s="15"/>
      <c r="K695" s="35" t="str">
        <f>IF(ISNUMBER(SMALL(Order_Form!$C:$C,1+($C695))),(VLOOKUP(SMALL(Order_Form!$C:$C,1+($C695)),Order_Form!$B:$Q,8,FALSE)),"")</f>
        <v/>
      </c>
      <c r="L695" s="35" t="str">
        <f>IF(ISNUMBER(SMALL(Order_Form!$C:$C,1+($C695))),(VLOOKUP(SMALL(Order_Form!$C:$C,1+($C695)),Order_Form!$B:$Q,9,FALSE)),"")</f>
        <v/>
      </c>
      <c r="M695" s="35" t="str">
        <f>IF(ISNUMBER(SMALL(Order_Form!$C:$C,1+($C695))),(VLOOKUP(SMALL(Order_Form!$C:$C,1+($C695)),Order_Form!$B:$Q,10,FALSE)),"")</f>
        <v/>
      </c>
      <c r="N695" s="35" t="str">
        <f>IF(ISNUMBER(SMALL(Order_Form!$C:$C,1+($C695))),(VLOOKUP(SMALL(Order_Form!$C:$C,1+($C695)),Order_Form!$B:$Q,11,FALSE)),"")</f>
        <v/>
      </c>
      <c r="O695" s="35" t="str">
        <f>IF(ISNUMBER(SMALL(Order_Form!$C:$C,1+($C695))),(VLOOKUP(SMALL(Order_Form!$C:$C,1+($C695)),Order_Form!$B:$Q,12,FALSE)),"")</f>
        <v/>
      </c>
      <c r="P695" s="35" t="str">
        <f>IF(ISNUMBER(SMALL(Order_Form!$C:$C,1+($C695))),(VLOOKUP(SMALL(Order_Form!$C:$C,1+($C695)),Order_Form!$B:$Q,13,FALSE)),"")</f>
        <v/>
      </c>
      <c r="Q695" s="35" t="str">
        <f>IF(ISNUMBER(SMALL(Order_Form!$C:$C,1+($C695))),(VLOOKUP(SMALL(Order_Form!$C:$C,1+($C695)),Order_Form!$B:$Q,14,FALSE)),"")</f>
        <v/>
      </c>
      <c r="R695" s="35" t="str">
        <f>IF(ISNUMBER(SMALL(Order_Form!$C:$C,1+($C695))),(VLOOKUP(SMALL(Order_Form!$C:$C,1+($C695)),Order_Form!$B:$Q,15,FALSE)),"")</f>
        <v/>
      </c>
      <c r="U695" s="14">
        <f t="shared" si="30"/>
        <v>0</v>
      </c>
      <c r="V695" s="14">
        <f t="shared" si="31"/>
        <v>0</v>
      </c>
      <c r="W695" s="14">
        <f t="shared" si="32"/>
        <v>0</v>
      </c>
    </row>
    <row r="696" spans="3:23" ht="19.149999999999999" customHeight="1" x14ac:dyDescent="0.2">
      <c r="C696" s="14">
        <v>678</v>
      </c>
      <c r="D696" s="15" t="str">
        <f>IF(ISNUMBER(SMALL(Order_Form!$C:$C,1+($C696))),(VLOOKUP(SMALL(Order_Form!$C:$C,1+($C696)),Order_Form!$B:$Q,3,FALSE)),"")</f>
        <v/>
      </c>
      <c r="E696" s="35" t="str">
        <f>IF(ISNUMBER(SMALL(Order_Form!$C:$C,1+($C696))),(VLOOKUP(SMALL(Order_Form!$C:$C,1+($C696)),Order_Form!$B:$Q,4,FALSE)),"")</f>
        <v/>
      </c>
      <c r="F696" s="35" t="str">
        <f>IF(ISNUMBER(SMALL(Order_Form!$C:$C,1+($C696))),(VLOOKUP(SMALL(Order_Form!$C:$C,1+($C696)),Order_Form!$B:$Q,5,FALSE)),"")</f>
        <v/>
      </c>
      <c r="G696" s="35" t="str">
        <f>IF(ISNUMBER(SMALL(Order_Form!$C:$C,1+($C696))),(VLOOKUP(SMALL(Order_Form!$C:$C,1+($C696)),Order_Form!$B:$Q,6,FALSE)),"")</f>
        <v/>
      </c>
      <c r="H696" s="32" t="str">
        <f>IF(ISNUMBER(SMALL(Order_Form!$C:$C,1+($C696))),(VLOOKUP(SMALL(Order_Form!$C:$C,1+($C696)),Order_Form!$B:$Q,7,FALSE)),"")</f>
        <v/>
      </c>
      <c r="I696" s="15"/>
      <c r="J696" s="15"/>
      <c r="K696" s="35" t="str">
        <f>IF(ISNUMBER(SMALL(Order_Form!$C:$C,1+($C696))),(VLOOKUP(SMALL(Order_Form!$C:$C,1+($C696)),Order_Form!$B:$Q,8,FALSE)),"")</f>
        <v/>
      </c>
      <c r="L696" s="35" t="str">
        <f>IF(ISNUMBER(SMALL(Order_Form!$C:$C,1+($C696))),(VLOOKUP(SMALL(Order_Form!$C:$C,1+($C696)),Order_Form!$B:$Q,9,FALSE)),"")</f>
        <v/>
      </c>
      <c r="M696" s="35" t="str">
        <f>IF(ISNUMBER(SMALL(Order_Form!$C:$C,1+($C696))),(VLOOKUP(SMALL(Order_Form!$C:$C,1+($C696)),Order_Form!$B:$Q,10,FALSE)),"")</f>
        <v/>
      </c>
      <c r="N696" s="35" t="str">
        <f>IF(ISNUMBER(SMALL(Order_Form!$C:$C,1+($C696))),(VLOOKUP(SMALL(Order_Form!$C:$C,1+($C696)),Order_Form!$B:$Q,11,FALSE)),"")</f>
        <v/>
      </c>
      <c r="O696" s="35" t="str">
        <f>IF(ISNUMBER(SMALL(Order_Form!$C:$C,1+($C696))),(VLOOKUP(SMALL(Order_Form!$C:$C,1+($C696)),Order_Form!$B:$Q,12,FALSE)),"")</f>
        <v/>
      </c>
      <c r="P696" s="35" t="str">
        <f>IF(ISNUMBER(SMALL(Order_Form!$C:$C,1+($C696))),(VLOOKUP(SMALL(Order_Form!$C:$C,1+($C696)),Order_Form!$B:$Q,13,FALSE)),"")</f>
        <v/>
      </c>
      <c r="Q696" s="35" t="str">
        <f>IF(ISNUMBER(SMALL(Order_Form!$C:$C,1+($C696))),(VLOOKUP(SMALL(Order_Form!$C:$C,1+($C696)),Order_Form!$B:$Q,14,FALSE)),"")</f>
        <v/>
      </c>
      <c r="R696" s="35" t="str">
        <f>IF(ISNUMBER(SMALL(Order_Form!$C:$C,1+($C696))),(VLOOKUP(SMALL(Order_Form!$C:$C,1+($C696)),Order_Form!$B:$Q,15,FALSE)),"")</f>
        <v/>
      </c>
      <c r="U696" s="14">
        <f t="shared" si="30"/>
        <v>0</v>
      </c>
      <c r="V696" s="14">
        <f t="shared" si="31"/>
        <v>0</v>
      </c>
      <c r="W696" s="14">
        <f t="shared" si="32"/>
        <v>0</v>
      </c>
    </row>
    <row r="697" spans="3:23" ht="19.149999999999999" customHeight="1" x14ac:dyDescent="0.2">
      <c r="C697" s="14">
        <v>679</v>
      </c>
      <c r="D697" s="15" t="str">
        <f>IF(ISNUMBER(SMALL(Order_Form!$C:$C,1+($C697))),(VLOOKUP(SMALL(Order_Form!$C:$C,1+($C697)),Order_Form!$B:$Q,3,FALSE)),"")</f>
        <v/>
      </c>
      <c r="E697" s="35" t="str">
        <f>IF(ISNUMBER(SMALL(Order_Form!$C:$C,1+($C697))),(VLOOKUP(SMALL(Order_Form!$C:$C,1+($C697)),Order_Form!$B:$Q,4,FALSE)),"")</f>
        <v/>
      </c>
      <c r="F697" s="35" t="str">
        <f>IF(ISNUMBER(SMALL(Order_Form!$C:$C,1+($C697))),(VLOOKUP(SMALL(Order_Form!$C:$C,1+($C697)),Order_Form!$B:$Q,5,FALSE)),"")</f>
        <v/>
      </c>
      <c r="G697" s="35" t="str">
        <f>IF(ISNUMBER(SMALL(Order_Form!$C:$C,1+($C697))),(VLOOKUP(SMALL(Order_Form!$C:$C,1+($C697)),Order_Form!$B:$Q,6,FALSE)),"")</f>
        <v/>
      </c>
      <c r="H697" s="32" t="str">
        <f>IF(ISNUMBER(SMALL(Order_Form!$C:$C,1+($C697))),(VLOOKUP(SMALL(Order_Form!$C:$C,1+($C697)),Order_Form!$B:$Q,7,FALSE)),"")</f>
        <v/>
      </c>
      <c r="I697" s="15"/>
      <c r="J697" s="15"/>
      <c r="K697" s="35" t="str">
        <f>IF(ISNUMBER(SMALL(Order_Form!$C:$C,1+($C697))),(VLOOKUP(SMALL(Order_Form!$C:$C,1+($C697)),Order_Form!$B:$Q,8,FALSE)),"")</f>
        <v/>
      </c>
      <c r="L697" s="35" t="str">
        <f>IF(ISNUMBER(SMALL(Order_Form!$C:$C,1+($C697))),(VLOOKUP(SMALL(Order_Form!$C:$C,1+($C697)),Order_Form!$B:$Q,9,FALSE)),"")</f>
        <v/>
      </c>
      <c r="M697" s="35" t="str">
        <f>IF(ISNUMBER(SMALL(Order_Form!$C:$C,1+($C697))),(VLOOKUP(SMALL(Order_Form!$C:$C,1+($C697)),Order_Form!$B:$Q,10,FALSE)),"")</f>
        <v/>
      </c>
      <c r="N697" s="35" t="str">
        <f>IF(ISNUMBER(SMALL(Order_Form!$C:$C,1+($C697))),(VLOOKUP(SMALL(Order_Form!$C:$C,1+($C697)),Order_Form!$B:$Q,11,FALSE)),"")</f>
        <v/>
      </c>
      <c r="O697" s="35" t="str">
        <f>IF(ISNUMBER(SMALL(Order_Form!$C:$C,1+($C697))),(VLOOKUP(SMALL(Order_Form!$C:$C,1+($C697)),Order_Form!$B:$Q,12,FALSE)),"")</f>
        <v/>
      </c>
      <c r="P697" s="35" t="str">
        <f>IF(ISNUMBER(SMALL(Order_Form!$C:$C,1+($C697))),(VLOOKUP(SMALL(Order_Form!$C:$C,1+($C697)),Order_Form!$B:$Q,13,FALSE)),"")</f>
        <v/>
      </c>
      <c r="Q697" s="35" t="str">
        <f>IF(ISNUMBER(SMALL(Order_Form!$C:$C,1+($C697))),(VLOOKUP(SMALL(Order_Form!$C:$C,1+($C697)),Order_Form!$B:$Q,14,FALSE)),"")</f>
        <v/>
      </c>
      <c r="R697" s="35" t="str">
        <f>IF(ISNUMBER(SMALL(Order_Form!$C:$C,1+($C697))),(VLOOKUP(SMALL(Order_Form!$C:$C,1+($C697)),Order_Form!$B:$Q,15,FALSE)),"")</f>
        <v/>
      </c>
      <c r="U697" s="14">
        <f t="shared" si="30"/>
        <v>0</v>
      </c>
      <c r="V697" s="14">
        <f t="shared" si="31"/>
        <v>0</v>
      </c>
      <c r="W697" s="14">
        <f t="shared" si="32"/>
        <v>0</v>
      </c>
    </row>
    <row r="698" spans="3:23" ht="19.149999999999999" customHeight="1" x14ac:dyDescent="0.2">
      <c r="C698" s="14">
        <v>680</v>
      </c>
      <c r="D698" s="15" t="str">
        <f>IF(ISNUMBER(SMALL(Order_Form!$C:$C,1+($C698))),(VLOOKUP(SMALL(Order_Form!$C:$C,1+($C698)),Order_Form!$B:$Q,3,FALSE)),"")</f>
        <v/>
      </c>
      <c r="E698" s="35" t="str">
        <f>IF(ISNUMBER(SMALL(Order_Form!$C:$C,1+($C698))),(VLOOKUP(SMALL(Order_Form!$C:$C,1+($C698)),Order_Form!$B:$Q,4,FALSE)),"")</f>
        <v/>
      </c>
      <c r="F698" s="35" t="str">
        <f>IF(ISNUMBER(SMALL(Order_Form!$C:$C,1+($C698))),(VLOOKUP(SMALL(Order_Form!$C:$C,1+($C698)),Order_Form!$B:$Q,5,FALSE)),"")</f>
        <v/>
      </c>
      <c r="G698" s="35" t="str">
        <f>IF(ISNUMBER(SMALL(Order_Form!$C:$C,1+($C698))),(VLOOKUP(SMALL(Order_Form!$C:$C,1+($C698)),Order_Form!$B:$Q,6,FALSE)),"")</f>
        <v/>
      </c>
      <c r="H698" s="32" t="str">
        <f>IF(ISNUMBER(SMALL(Order_Form!$C:$C,1+($C698))),(VLOOKUP(SMALL(Order_Form!$C:$C,1+($C698)),Order_Form!$B:$Q,7,FALSE)),"")</f>
        <v/>
      </c>
      <c r="I698" s="15"/>
      <c r="J698" s="15"/>
      <c r="K698" s="35" t="str">
        <f>IF(ISNUMBER(SMALL(Order_Form!$C:$C,1+($C698))),(VLOOKUP(SMALL(Order_Form!$C:$C,1+($C698)),Order_Form!$B:$Q,8,FALSE)),"")</f>
        <v/>
      </c>
      <c r="L698" s="35" t="str">
        <f>IF(ISNUMBER(SMALL(Order_Form!$C:$C,1+($C698))),(VLOOKUP(SMALL(Order_Form!$C:$C,1+($C698)),Order_Form!$B:$Q,9,FALSE)),"")</f>
        <v/>
      </c>
      <c r="M698" s="35" t="str">
        <f>IF(ISNUMBER(SMALL(Order_Form!$C:$C,1+($C698))),(VLOOKUP(SMALL(Order_Form!$C:$C,1+($C698)),Order_Form!$B:$Q,10,FALSE)),"")</f>
        <v/>
      </c>
      <c r="N698" s="35" t="str">
        <f>IF(ISNUMBER(SMALL(Order_Form!$C:$C,1+($C698))),(VLOOKUP(SMALL(Order_Form!$C:$C,1+($C698)),Order_Form!$B:$Q,11,FALSE)),"")</f>
        <v/>
      </c>
      <c r="O698" s="35" t="str">
        <f>IF(ISNUMBER(SMALL(Order_Form!$C:$C,1+($C698))),(VLOOKUP(SMALL(Order_Form!$C:$C,1+($C698)),Order_Form!$B:$Q,12,FALSE)),"")</f>
        <v/>
      </c>
      <c r="P698" s="35" t="str">
        <f>IF(ISNUMBER(SMALL(Order_Form!$C:$C,1+($C698))),(VLOOKUP(SMALL(Order_Form!$C:$C,1+($C698)),Order_Form!$B:$Q,13,FALSE)),"")</f>
        <v/>
      </c>
      <c r="Q698" s="35" t="str">
        <f>IF(ISNUMBER(SMALL(Order_Form!$C:$C,1+($C698))),(VLOOKUP(SMALL(Order_Form!$C:$C,1+($C698)),Order_Form!$B:$Q,14,FALSE)),"")</f>
        <v/>
      </c>
      <c r="R698" s="35" t="str">
        <f>IF(ISNUMBER(SMALL(Order_Form!$C:$C,1+($C698))),(VLOOKUP(SMALL(Order_Form!$C:$C,1+($C698)),Order_Form!$B:$Q,15,FALSE)),"")</f>
        <v/>
      </c>
      <c r="U698" s="14">
        <f t="shared" si="30"/>
        <v>0</v>
      </c>
      <c r="V698" s="14">
        <f t="shared" si="31"/>
        <v>0</v>
      </c>
      <c r="W698" s="14">
        <f t="shared" si="32"/>
        <v>0</v>
      </c>
    </row>
    <row r="699" spans="3:23" ht="19.149999999999999" customHeight="1" x14ac:dyDescent="0.2">
      <c r="C699" s="14">
        <v>681</v>
      </c>
      <c r="D699" s="15" t="str">
        <f>IF(ISNUMBER(SMALL(Order_Form!$C:$C,1+($C699))),(VLOOKUP(SMALL(Order_Form!$C:$C,1+($C699)),Order_Form!$B:$Q,3,FALSE)),"")</f>
        <v/>
      </c>
      <c r="E699" s="35" t="str">
        <f>IF(ISNUMBER(SMALL(Order_Form!$C:$C,1+($C699))),(VLOOKUP(SMALL(Order_Form!$C:$C,1+($C699)),Order_Form!$B:$Q,4,FALSE)),"")</f>
        <v/>
      </c>
      <c r="F699" s="35" t="str">
        <f>IF(ISNUMBER(SMALL(Order_Form!$C:$C,1+($C699))),(VLOOKUP(SMALL(Order_Form!$C:$C,1+($C699)),Order_Form!$B:$Q,5,FALSE)),"")</f>
        <v/>
      </c>
      <c r="G699" s="35" t="str">
        <f>IF(ISNUMBER(SMALL(Order_Form!$C:$C,1+($C699))),(VLOOKUP(SMALL(Order_Form!$C:$C,1+($C699)),Order_Form!$B:$Q,6,FALSE)),"")</f>
        <v/>
      </c>
      <c r="H699" s="32" t="str">
        <f>IF(ISNUMBER(SMALL(Order_Form!$C:$C,1+($C699))),(VLOOKUP(SMALL(Order_Form!$C:$C,1+($C699)),Order_Form!$B:$Q,7,FALSE)),"")</f>
        <v/>
      </c>
      <c r="I699" s="15"/>
      <c r="J699" s="15"/>
      <c r="K699" s="35" t="str">
        <f>IF(ISNUMBER(SMALL(Order_Form!$C:$C,1+($C699))),(VLOOKUP(SMALL(Order_Form!$C:$C,1+($C699)),Order_Form!$B:$Q,8,FALSE)),"")</f>
        <v/>
      </c>
      <c r="L699" s="35" t="str">
        <f>IF(ISNUMBER(SMALL(Order_Form!$C:$C,1+($C699))),(VLOOKUP(SMALL(Order_Form!$C:$C,1+($C699)),Order_Form!$B:$Q,9,FALSE)),"")</f>
        <v/>
      </c>
      <c r="M699" s="35" t="str">
        <f>IF(ISNUMBER(SMALL(Order_Form!$C:$C,1+($C699))),(VLOOKUP(SMALL(Order_Form!$C:$C,1+($C699)),Order_Form!$B:$Q,10,FALSE)),"")</f>
        <v/>
      </c>
      <c r="N699" s="35" t="str">
        <f>IF(ISNUMBER(SMALL(Order_Form!$C:$C,1+($C699))),(VLOOKUP(SMALL(Order_Form!$C:$C,1+($C699)),Order_Form!$B:$Q,11,FALSE)),"")</f>
        <v/>
      </c>
      <c r="O699" s="35" t="str">
        <f>IF(ISNUMBER(SMALL(Order_Form!$C:$C,1+($C699))),(VLOOKUP(SMALL(Order_Form!$C:$C,1+($C699)),Order_Form!$B:$Q,12,FALSE)),"")</f>
        <v/>
      </c>
      <c r="P699" s="35" t="str">
        <f>IF(ISNUMBER(SMALL(Order_Form!$C:$C,1+($C699))),(VLOOKUP(SMALL(Order_Form!$C:$C,1+($C699)),Order_Form!$B:$Q,13,FALSE)),"")</f>
        <v/>
      </c>
      <c r="Q699" s="35" t="str">
        <f>IF(ISNUMBER(SMALL(Order_Form!$C:$C,1+($C699))),(VLOOKUP(SMALL(Order_Form!$C:$C,1+($C699)),Order_Form!$B:$Q,14,FALSE)),"")</f>
        <v/>
      </c>
      <c r="R699" s="35" t="str">
        <f>IF(ISNUMBER(SMALL(Order_Form!$C:$C,1+($C699))),(VLOOKUP(SMALL(Order_Form!$C:$C,1+($C699)),Order_Form!$B:$Q,15,FALSE)),"")</f>
        <v/>
      </c>
      <c r="U699" s="14">
        <f t="shared" si="30"/>
        <v>0</v>
      </c>
      <c r="V699" s="14">
        <f t="shared" si="31"/>
        <v>0</v>
      </c>
      <c r="W699" s="14">
        <f t="shared" si="32"/>
        <v>0</v>
      </c>
    </row>
    <row r="700" spans="3:23" ht="19.149999999999999" customHeight="1" x14ac:dyDescent="0.2">
      <c r="C700" s="14">
        <v>682</v>
      </c>
      <c r="D700" s="15" t="str">
        <f>IF(ISNUMBER(SMALL(Order_Form!$C:$C,1+($C700))),(VLOOKUP(SMALL(Order_Form!$C:$C,1+($C700)),Order_Form!$B:$Q,3,FALSE)),"")</f>
        <v/>
      </c>
      <c r="E700" s="35" t="str">
        <f>IF(ISNUMBER(SMALL(Order_Form!$C:$C,1+($C700))),(VLOOKUP(SMALL(Order_Form!$C:$C,1+($C700)),Order_Form!$B:$Q,4,FALSE)),"")</f>
        <v/>
      </c>
      <c r="F700" s="35" t="str">
        <f>IF(ISNUMBER(SMALL(Order_Form!$C:$C,1+($C700))),(VLOOKUP(SMALL(Order_Form!$C:$C,1+($C700)),Order_Form!$B:$Q,5,FALSE)),"")</f>
        <v/>
      </c>
      <c r="G700" s="35" t="str">
        <f>IF(ISNUMBER(SMALL(Order_Form!$C:$C,1+($C700))),(VLOOKUP(SMALL(Order_Form!$C:$C,1+($C700)),Order_Form!$B:$Q,6,FALSE)),"")</f>
        <v/>
      </c>
      <c r="H700" s="32" t="str">
        <f>IF(ISNUMBER(SMALL(Order_Form!$C:$C,1+($C700))),(VLOOKUP(SMALL(Order_Form!$C:$C,1+($C700)),Order_Form!$B:$Q,7,FALSE)),"")</f>
        <v/>
      </c>
      <c r="I700" s="15"/>
      <c r="J700" s="15"/>
      <c r="K700" s="35" t="str">
        <f>IF(ISNUMBER(SMALL(Order_Form!$C:$C,1+($C700))),(VLOOKUP(SMALL(Order_Form!$C:$C,1+($C700)),Order_Form!$B:$Q,8,FALSE)),"")</f>
        <v/>
      </c>
      <c r="L700" s="35" t="str">
        <f>IF(ISNUMBER(SMALL(Order_Form!$C:$C,1+($C700))),(VLOOKUP(SMALL(Order_Form!$C:$C,1+($C700)),Order_Form!$B:$Q,9,FALSE)),"")</f>
        <v/>
      </c>
      <c r="M700" s="35" t="str">
        <f>IF(ISNUMBER(SMALL(Order_Form!$C:$C,1+($C700))),(VLOOKUP(SMALL(Order_Form!$C:$C,1+($C700)),Order_Form!$B:$Q,10,FALSE)),"")</f>
        <v/>
      </c>
      <c r="N700" s="35" t="str">
        <f>IF(ISNUMBER(SMALL(Order_Form!$C:$C,1+($C700))),(VLOOKUP(SMALL(Order_Form!$C:$C,1+($C700)),Order_Form!$B:$Q,11,FALSE)),"")</f>
        <v/>
      </c>
      <c r="O700" s="35" t="str">
        <f>IF(ISNUMBER(SMALL(Order_Form!$C:$C,1+($C700))),(VLOOKUP(SMALL(Order_Form!$C:$C,1+($C700)),Order_Form!$B:$Q,12,FALSE)),"")</f>
        <v/>
      </c>
      <c r="P700" s="35" t="str">
        <f>IF(ISNUMBER(SMALL(Order_Form!$C:$C,1+($C700))),(VLOOKUP(SMALL(Order_Form!$C:$C,1+($C700)),Order_Form!$B:$Q,13,FALSE)),"")</f>
        <v/>
      </c>
      <c r="Q700" s="35" t="str">
        <f>IF(ISNUMBER(SMALL(Order_Form!$C:$C,1+($C700))),(VLOOKUP(SMALL(Order_Form!$C:$C,1+($C700)),Order_Form!$B:$Q,14,FALSE)),"")</f>
        <v/>
      </c>
      <c r="R700" s="35" t="str">
        <f>IF(ISNUMBER(SMALL(Order_Form!$C:$C,1+($C700))),(VLOOKUP(SMALL(Order_Form!$C:$C,1+($C700)),Order_Form!$B:$Q,15,FALSE)),"")</f>
        <v/>
      </c>
      <c r="U700" s="14">
        <f t="shared" si="30"/>
        <v>0</v>
      </c>
      <c r="V700" s="14">
        <f t="shared" si="31"/>
        <v>0</v>
      </c>
      <c r="W700" s="14">
        <f t="shared" si="32"/>
        <v>0</v>
      </c>
    </row>
    <row r="701" spans="3:23" ht="19.149999999999999" customHeight="1" x14ac:dyDescent="0.2">
      <c r="C701" s="14">
        <v>683</v>
      </c>
      <c r="D701" s="15" t="str">
        <f>IF(ISNUMBER(SMALL(Order_Form!$C:$C,1+($C701))),(VLOOKUP(SMALL(Order_Form!$C:$C,1+($C701)),Order_Form!$B:$Q,3,FALSE)),"")</f>
        <v/>
      </c>
      <c r="E701" s="35" t="str">
        <f>IF(ISNUMBER(SMALL(Order_Form!$C:$C,1+($C701))),(VLOOKUP(SMALL(Order_Form!$C:$C,1+($C701)),Order_Form!$B:$Q,4,FALSE)),"")</f>
        <v/>
      </c>
      <c r="F701" s="35" t="str">
        <f>IF(ISNUMBER(SMALL(Order_Form!$C:$C,1+($C701))),(VLOOKUP(SMALL(Order_Form!$C:$C,1+($C701)),Order_Form!$B:$Q,5,FALSE)),"")</f>
        <v/>
      </c>
      <c r="G701" s="35" t="str">
        <f>IF(ISNUMBER(SMALL(Order_Form!$C:$C,1+($C701))),(VLOOKUP(SMALL(Order_Form!$C:$C,1+($C701)),Order_Form!$B:$Q,6,FALSE)),"")</f>
        <v/>
      </c>
      <c r="H701" s="32" t="str">
        <f>IF(ISNUMBER(SMALL(Order_Form!$C:$C,1+($C701))),(VLOOKUP(SMALL(Order_Form!$C:$C,1+($C701)),Order_Form!$B:$Q,7,FALSE)),"")</f>
        <v/>
      </c>
      <c r="I701" s="15"/>
      <c r="J701" s="15"/>
      <c r="K701" s="35" t="str">
        <f>IF(ISNUMBER(SMALL(Order_Form!$C:$C,1+($C701))),(VLOOKUP(SMALL(Order_Form!$C:$C,1+($C701)),Order_Form!$B:$Q,8,FALSE)),"")</f>
        <v/>
      </c>
      <c r="L701" s="35" t="str">
        <f>IF(ISNUMBER(SMALL(Order_Form!$C:$C,1+($C701))),(VLOOKUP(SMALL(Order_Form!$C:$C,1+($C701)),Order_Form!$B:$Q,9,FALSE)),"")</f>
        <v/>
      </c>
      <c r="M701" s="35" t="str">
        <f>IF(ISNUMBER(SMALL(Order_Form!$C:$C,1+($C701))),(VLOOKUP(SMALL(Order_Form!$C:$C,1+($C701)),Order_Form!$B:$Q,10,FALSE)),"")</f>
        <v/>
      </c>
      <c r="N701" s="35" t="str">
        <f>IF(ISNUMBER(SMALL(Order_Form!$C:$C,1+($C701))),(VLOOKUP(SMALL(Order_Form!$C:$C,1+($C701)),Order_Form!$B:$Q,11,FALSE)),"")</f>
        <v/>
      </c>
      <c r="O701" s="35" t="str">
        <f>IF(ISNUMBER(SMALL(Order_Form!$C:$C,1+($C701))),(VLOOKUP(SMALL(Order_Form!$C:$C,1+($C701)),Order_Form!$B:$Q,12,FALSE)),"")</f>
        <v/>
      </c>
      <c r="P701" s="35" t="str">
        <f>IF(ISNUMBER(SMALL(Order_Form!$C:$C,1+($C701))),(VLOOKUP(SMALL(Order_Form!$C:$C,1+($C701)),Order_Form!$B:$Q,13,FALSE)),"")</f>
        <v/>
      </c>
      <c r="Q701" s="35" t="str">
        <f>IF(ISNUMBER(SMALL(Order_Form!$C:$C,1+($C701))),(VLOOKUP(SMALL(Order_Form!$C:$C,1+($C701)),Order_Form!$B:$Q,14,FALSE)),"")</f>
        <v/>
      </c>
      <c r="R701" s="35" t="str">
        <f>IF(ISNUMBER(SMALL(Order_Form!$C:$C,1+($C701))),(VLOOKUP(SMALL(Order_Form!$C:$C,1+($C701)),Order_Form!$B:$Q,15,FALSE)),"")</f>
        <v/>
      </c>
      <c r="U701" s="14">
        <f t="shared" si="30"/>
        <v>0</v>
      </c>
      <c r="V701" s="14">
        <f t="shared" si="31"/>
        <v>0</v>
      </c>
      <c r="W701" s="14">
        <f t="shared" si="32"/>
        <v>0</v>
      </c>
    </row>
    <row r="702" spans="3:23" ht="19.149999999999999" customHeight="1" x14ac:dyDescent="0.2">
      <c r="C702" s="14">
        <v>684</v>
      </c>
      <c r="D702" s="15" t="str">
        <f>IF(ISNUMBER(SMALL(Order_Form!$C:$C,1+($C702))),(VLOOKUP(SMALL(Order_Form!$C:$C,1+($C702)),Order_Form!$B:$Q,3,FALSE)),"")</f>
        <v/>
      </c>
      <c r="E702" s="35" t="str">
        <f>IF(ISNUMBER(SMALL(Order_Form!$C:$C,1+($C702))),(VLOOKUP(SMALL(Order_Form!$C:$C,1+($C702)),Order_Form!$B:$Q,4,FALSE)),"")</f>
        <v/>
      </c>
      <c r="F702" s="35" t="str">
        <f>IF(ISNUMBER(SMALL(Order_Form!$C:$C,1+($C702))),(VLOOKUP(SMALL(Order_Form!$C:$C,1+($C702)),Order_Form!$B:$Q,5,FALSE)),"")</f>
        <v/>
      </c>
      <c r="G702" s="35" t="str">
        <f>IF(ISNUMBER(SMALL(Order_Form!$C:$C,1+($C702))),(VLOOKUP(SMALL(Order_Form!$C:$C,1+($C702)),Order_Form!$B:$Q,6,FALSE)),"")</f>
        <v/>
      </c>
      <c r="H702" s="32" t="str">
        <f>IF(ISNUMBER(SMALL(Order_Form!$C:$C,1+($C702))),(VLOOKUP(SMALL(Order_Form!$C:$C,1+($C702)),Order_Form!$B:$Q,7,FALSE)),"")</f>
        <v/>
      </c>
      <c r="I702" s="15"/>
      <c r="J702" s="15"/>
      <c r="K702" s="35" t="str">
        <f>IF(ISNUMBER(SMALL(Order_Form!$C:$C,1+($C702))),(VLOOKUP(SMALL(Order_Form!$C:$C,1+($C702)),Order_Form!$B:$Q,8,FALSE)),"")</f>
        <v/>
      </c>
      <c r="L702" s="35" t="str">
        <f>IF(ISNUMBER(SMALL(Order_Form!$C:$C,1+($C702))),(VLOOKUP(SMALL(Order_Form!$C:$C,1+($C702)),Order_Form!$B:$Q,9,FALSE)),"")</f>
        <v/>
      </c>
      <c r="M702" s="35" t="str">
        <f>IF(ISNUMBER(SMALL(Order_Form!$C:$C,1+($C702))),(VLOOKUP(SMALL(Order_Form!$C:$C,1+($C702)),Order_Form!$B:$Q,10,FALSE)),"")</f>
        <v/>
      </c>
      <c r="N702" s="35" t="str">
        <f>IF(ISNUMBER(SMALL(Order_Form!$C:$C,1+($C702))),(VLOOKUP(SMALL(Order_Form!$C:$C,1+($C702)),Order_Form!$B:$Q,11,FALSE)),"")</f>
        <v/>
      </c>
      <c r="O702" s="35" t="str">
        <f>IF(ISNUMBER(SMALL(Order_Form!$C:$C,1+($C702))),(VLOOKUP(SMALL(Order_Form!$C:$C,1+($C702)),Order_Form!$B:$Q,12,FALSE)),"")</f>
        <v/>
      </c>
      <c r="P702" s="35" t="str">
        <f>IF(ISNUMBER(SMALL(Order_Form!$C:$C,1+($C702))),(VLOOKUP(SMALL(Order_Form!$C:$C,1+($C702)),Order_Form!$B:$Q,13,FALSE)),"")</f>
        <v/>
      </c>
      <c r="Q702" s="35" t="str">
        <f>IF(ISNUMBER(SMALL(Order_Form!$C:$C,1+($C702))),(VLOOKUP(SMALL(Order_Form!$C:$C,1+($C702)),Order_Form!$B:$Q,14,FALSE)),"")</f>
        <v/>
      </c>
      <c r="R702" s="35" t="str">
        <f>IF(ISNUMBER(SMALL(Order_Form!$C:$C,1+($C702))),(VLOOKUP(SMALL(Order_Form!$C:$C,1+($C702)),Order_Form!$B:$Q,15,FALSE)),"")</f>
        <v/>
      </c>
      <c r="U702" s="14">
        <f t="shared" si="30"/>
        <v>0</v>
      </c>
      <c r="V702" s="14">
        <f t="shared" si="31"/>
        <v>0</v>
      </c>
      <c r="W702" s="14">
        <f t="shared" si="32"/>
        <v>0</v>
      </c>
    </row>
    <row r="703" spans="3:23" ht="19.149999999999999" customHeight="1" x14ac:dyDescent="0.2">
      <c r="C703" s="14">
        <v>685</v>
      </c>
      <c r="D703" s="15" t="str">
        <f>IF(ISNUMBER(SMALL(Order_Form!$C:$C,1+($C703))),(VLOOKUP(SMALL(Order_Form!$C:$C,1+($C703)),Order_Form!$B:$Q,3,FALSE)),"")</f>
        <v/>
      </c>
      <c r="E703" s="35" t="str">
        <f>IF(ISNUMBER(SMALL(Order_Form!$C:$C,1+($C703))),(VLOOKUP(SMALL(Order_Form!$C:$C,1+($C703)),Order_Form!$B:$Q,4,FALSE)),"")</f>
        <v/>
      </c>
      <c r="F703" s="35" t="str">
        <f>IF(ISNUMBER(SMALL(Order_Form!$C:$C,1+($C703))),(VLOOKUP(SMALL(Order_Form!$C:$C,1+($C703)),Order_Form!$B:$Q,5,FALSE)),"")</f>
        <v/>
      </c>
      <c r="G703" s="35" t="str">
        <f>IF(ISNUMBER(SMALL(Order_Form!$C:$C,1+($C703))),(VLOOKUP(SMALL(Order_Form!$C:$C,1+($C703)),Order_Form!$B:$Q,6,FALSE)),"")</f>
        <v/>
      </c>
      <c r="H703" s="32" t="str">
        <f>IF(ISNUMBER(SMALL(Order_Form!$C:$C,1+($C703))),(VLOOKUP(SMALL(Order_Form!$C:$C,1+($C703)),Order_Form!$B:$Q,7,FALSE)),"")</f>
        <v/>
      </c>
      <c r="I703" s="15"/>
      <c r="J703" s="15"/>
      <c r="K703" s="35" t="str">
        <f>IF(ISNUMBER(SMALL(Order_Form!$C:$C,1+($C703))),(VLOOKUP(SMALL(Order_Form!$C:$C,1+($C703)),Order_Form!$B:$Q,8,FALSE)),"")</f>
        <v/>
      </c>
      <c r="L703" s="35" t="str">
        <f>IF(ISNUMBER(SMALL(Order_Form!$C:$C,1+($C703))),(VLOOKUP(SMALL(Order_Form!$C:$C,1+($C703)),Order_Form!$B:$Q,9,FALSE)),"")</f>
        <v/>
      </c>
      <c r="M703" s="35" t="str">
        <f>IF(ISNUMBER(SMALL(Order_Form!$C:$C,1+($C703))),(VLOOKUP(SMALL(Order_Form!$C:$C,1+($C703)),Order_Form!$B:$Q,10,FALSE)),"")</f>
        <v/>
      </c>
      <c r="N703" s="35" t="str">
        <f>IF(ISNUMBER(SMALL(Order_Form!$C:$C,1+($C703))),(VLOOKUP(SMALL(Order_Form!$C:$C,1+($C703)),Order_Form!$B:$Q,11,FALSE)),"")</f>
        <v/>
      </c>
      <c r="O703" s="35" t="str">
        <f>IF(ISNUMBER(SMALL(Order_Form!$C:$C,1+($C703))),(VLOOKUP(SMALL(Order_Form!$C:$C,1+($C703)),Order_Form!$B:$Q,12,FALSE)),"")</f>
        <v/>
      </c>
      <c r="P703" s="35" t="str">
        <f>IF(ISNUMBER(SMALL(Order_Form!$C:$C,1+($C703))),(VLOOKUP(SMALL(Order_Form!$C:$C,1+($C703)),Order_Form!$B:$Q,13,FALSE)),"")</f>
        <v/>
      </c>
      <c r="Q703" s="35" t="str">
        <f>IF(ISNUMBER(SMALL(Order_Form!$C:$C,1+($C703))),(VLOOKUP(SMALL(Order_Form!$C:$C,1+($C703)),Order_Form!$B:$Q,14,FALSE)),"")</f>
        <v/>
      </c>
      <c r="R703" s="35" t="str">
        <f>IF(ISNUMBER(SMALL(Order_Form!$C:$C,1+($C703))),(VLOOKUP(SMALL(Order_Form!$C:$C,1+($C703)),Order_Form!$B:$Q,15,FALSE)),"")</f>
        <v/>
      </c>
      <c r="U703" s="14">
        <f t="shared" si="30"/>
        <v>0</v>
      </c>
      <c r="V703" s="14">
        <f t="shared" si="31"/>
        <v>0</v>
      </c>
      <c r="W703" s="14">
        <f t="shared" si="32"/>
        <v>0</v>
      </c>
    </row>
    <row r="704" spans="3:23" ht="19.149999999999999" customHeight="1" x14ac:dyDescent="0.2">
      <c r="C704" s="14">
        <v>686</v>
      </c>
      <c r="D704" s="15" t="str">
        <f>IF(ISNUMBER(SMALL(Order_Form!$C:$C,1+($C704))),(VLOOKUP(SMALL(Order_Form!$C:$C,1+($C704)),Order_Form!$B:$Q,3,FALSE)),"")</f>
        <v/>
      </c>
      <c r="E704" s="35" t="str">
        <f>IF(ISNUMBER(SMALL(Order_Form!$C:$C,1+($C704))),(VLOOKUP(SMALL(Order_Form!$C:$C,1+($C704)),Order_Form!$B:$Q,4,FALSE)),"")</f>
        <v/>
      </c>
      <c r="F704" s="35" t="str">
        <f>IF(ISNUMBER(SMALL(Order_Form!$C:$C,1+($C704))),(VLOOKUP(SMALL(Order_Form!$C:$C,1+($C704)),Order_Form!$B:$Q,5,FALSE)),"")</f>
        <v/>
      </c>
      <c r="G704" s="35" t="str">
        <f>IF(ISNUMBER(SMALL(Order_Form!$C:$C,1+($C704))),(VLOOKUP(SMALL(Order_Form!$C:$C,1+($C704)),Order_Form!$B:$Q,6,FALSE)),"")</f>
        <v/>
      </c>
      <c r="H704" s="32" t="str">
        <f>IF(ISNUMBER(SMALL(Order_Form!$C:$C,1+($C704))),(VLOOKUP(SMALL(Order_Form!$C:$C,1+($C704)),Order_Form!$B:$Q,7,FALSE)),"")</f>
        <v/>
      </c>
      <c r="I704" s="15"/>
      <c r="J704" s="15"/>
      <c r="K704" s="35" t="str">
        <f>IF(ISNUMBER(SMALL(Order_Form!$C:$C,1+($C704))),(VLOOKUP(SMALL(Order_Form!$C:$C,1+($C704)),Order_Form!$B:$Q,8,FALSE)),"")</f>
        <v/>
      </c>
      <c r="L704" s="35" t="str">
        <f>IF(ISNUMBER(SMALL(Order_Form!$C:$C,1+($C704))),(VLOOKUP(SMALL(Order_Form!$C:$C,1+($C704)),Order_Form!$B:$Q,9,FALSE)),"")</f>
        <v/>
      </c>
      <c r="M704" s="35" t="str">
        <f>IF(ISNUMBER(SMALL(Order_Form!$C:$C,1+($C704))),(VLOOKUP(SMALL(Order_Form!$C:$C,1+($C704)),Order_Form!$B:$Q,10,FALSE)),"")</f>
        <v/>
      </c>
      <c r="N704" s="35" t="str">
        <f>IF(ISNUMBER(SMALL(Order_Form!$C:$C,1+($C704))),(VLOOKUP(SMALL(Order_Form!$C:$C,1+($C704)),Order_Form!$B:$Q,11,FALSE)),"")</f>
        <v/>
      </c>
      <c r="O704" s="35" t="str">
        <f>IF(ISNUMBER(SMALL(Order_Form!$C:$C,1+($C704))),(VLOOKUP(SMALL(Order_Form!$C:$C,1+($C704)),Order_Form!$B:$Q,12,FALSE)),"")</f>
        <v/>
      </c>
      <c r="P704" s="35" t="str">
        <f>IF(ISNUMBER(SMALL(Order_Form!$C:$C,1+($C704))),(VLOOKUP(SMALL(Order_Form!$C:$C,1+($C704)),Order_Form!$B:$Q,13,FALSE)),"")</f>
        <v/>
      </c>
      <c r="Q704" s="35" t="str">
        <f>IF(ISNUMBER(SMALL(Order_Form!$C:$C,1+($C704))),(VLOOKUP(SMALL(Order_Form!$C:$C,1+($C704)),Order_Form!$B:$Q,14,FALSE)),"")</f>
        <v/>
      </c>
      <c r="R704" s="35" t="str">
        <f>IF(ISNUMBER(SMALL(Order_Form!$C:$C,1+($C704))),(VLOOKUP(SMALL(Order_Form!$C:$C,1+($C704)),Order_Form!$B:$Q,15,FALSE)),"")</f>
        <v/>
      </c>
      <c r="U704" s="14">
        <f t="shared" si="30"/>
        <v>0</v>
      </c>
      <c r="V704" s="14">
        <f t="shared" si="31"/>
        <v>0</v>
      </c>
      <c r="W704" s="14">
        <f t="shared" si="32"/>
        <v>0</v>
      </c>
    </row>
    <row r="705" spans="3:23" ht="19.149999999999999" customHeight="1" x14ac:dyDescent="0.2">
      <c r="C705" s="14">
        <v>687</v>
      </c>
      <c r="D705" s="15" t="str">
        <f>IF(ISNUMBER(SMALL(Order_Form!$C:$C,1+($C705))),(VLOOKUP(SMALL(Order_Form!$C:$C,1+($C705)),Order_Form!$B:$Q,3,FALSE)),"")</f>
        <v/>
      </c>
      <c r="E705" s="35" t="str">
        <f>IF(ISNUMBER(SMALL(Order_Form!$C:$C,1+($C705))),(VLOOKUP(SMALL(Order_Form!$C:$C,1+($C705)),Order_Form!$B:$Q,4,FALSE)),"")</f>
        <v/>
      </c>
      <c r="F705" s="35" t="str">
        <f>IF(ISNUMBER(SMALL(Order_Form!$C:$C,1+($C705))),(VLOOKUP(SMALL(Order_Form!$C:$C,1+($C705)),Order_Form!$B:$Q,5,FALSE)),"")</f>
        <v/>
      </c>
      <c r="G705" s="35" t="str">
        <f>IF(ISNUMBER(SMALL(Order_Form!$C:$C,1+($C705))),(VLOOKUP(SMALL(Order_Form!$C:$C,1+($C705)),Order_Form!$B:$Q,6,FALSE)),"")</f>
        <v/>
      </c>
      <c r="H705" s="32" t="str">
        <f>IF(ISNUMBER(SMALL(Order_Form!$C:$C,1+($C705))),(VLOOKUP(SMALL(Order_Form!$C:$C,1+($C705)),Order_Form!$B:$Q,7,FALSE)),"")</f>
        <v/>
      </c>
      <c r="I705" s="15"/>
      <c r="J705" s="15"/>
      <c r="K705" s="35" t="str">
        <f>IF(ISNUMBER(SMALL(Order_Form!$C:$C,1+($C705))),(VLOOKUP(SMALL(Order_Form!$C:$C,1+($C705)),Order_Form!$B:$Q,8,FALSE)),"")</f>
        <v/>
      </c>
      <c r="L705" s="35" t="str">
        <f>IF(ISNUMBER(SMALL(Order_Form!$C:$C,1+($C705))),(VLOOKUP(SMALL(Order_Form!$C:$C,1+($C705)),Order_Form!$B:$Q,9,FALSE)),"")</f>
        <v/>
      </c>
      <c r="M705" s="35" t="str">
        <f>IF(ISNUMBER(SMALL(Order_Form!$C:$C,1+($C705))),(VLOOKUP(SMALL(Order_Form!$C:$C,1+($C705)),Order_Form!$B:$Q,10,FALSE)),"")</f>
        <v/>
      </c>
      <c r="N705" s="35" t="str">
        <f>IF(ISNUMBER(SMALL(Order_Form!$C:$C,1+($C705))),(VLOOKUP(SMALL(Order_Form!$C:$C,1+($C705)),Order_Form!$B:$Q,11,FALSE)),"")</f>
        <v/>
      </c>
      <c r="O705" s="35" t="str">
        <f>IF(ISNUMBER(SMALL(Order_Form!$C:$C,1+($C705))),(VLOOKUP(SMALL(Order_Form!$C:$C,1+($C705)),Order_Form!$B:$Q,12,FALSE)),"")</f>
        <v/>
      </c>
      <c r="P705" s="35" t="str">
        <f>IF(ISNUMBER(SMALL(Order_Form!$C:$C,1+($C705))),(VLOOKUP(SMALL(Order_Form!$C:$C,1+($C705)),Order_Form!$B:$Q,13,FALSE)),"")</f>
        <v/>
      </c>
      <c r="Q705" s="35" t="str">
        <f>IF(ISNUMBER(SMALL(Order_Form!$C:$C,1+($C705))),(VLOOKUP(SMALL(Order_Form!$C:$C,1+($C705)),Order_Form!$B:$Q,14,FALSE)),"")</f>
        <v/>
      </c>
      <c r="R705" s="35" t="str">
        <f>IF(ISNUMBER(SMALL(Order_Form!$C:$C,1+($C705))),(VLOOKUP(SMALL(Order_Form!$C:$C,1+($C705)),Order_Form!$B:$Q,15,FALSE)),"")</f>
        <v/>
      </c>
      <c r="U705" s="14">
        <f t="shared" si="30"/>
        <v>0</v>
      </c>
      <c r="V705" s="14">
        <f t="shared" si="31"/>
        <v>0</v>
      </c>
      <c r="W705" s="14">
        <f t="shared" si="32"/>
        <v>0</v>
      </c>
    </row>
    <row r="706" spans="3:23" ht="19.149999999999999" customHeight="1" x14ac:dyDescent="0.2">
      <c r="C706" s="14">
        <v>688</v>
      </c>
      <c r="D706" s="15" t="str">
        <f>IF(ISNUMBER(SMALL(Order_Form!$C:$C,1+($C706))),(VLOOKUP(SMALL(Order_Form!$C:$C,1+($C706)),Order_Form!$B:$Q,3,FALSE)),"")</f>
        <v/>
      </c>
      <c r="E706" s="35" t="str">
        <f>IF(ISNUMBER(SMALL(Order_Form!$C:$C,1+($C706))),(VLOOKUP(SMALL(Order_Form!$C:$C,1+($C706)),Order_Form!$B:$Q,4,FALSE)),"")</f>
        <v/>
      </c>
      <c r="F706" s="35" t="str">
        <f>IF(ISNUMBER(SMALL(Order_Form!$C:$C,1+($C706))),(VLOOKUP(SMALL(Order_Form!$C:$C,1+($C706)),Order_Form!$B:$Q,5,FALSE)),"")</f>
        <v/>
      </c>
      <c r="G706" s="35" t="str">
        <f>IF(ISNUMBER(SMALL(Order_Form!$C:$C,1+($C706))),(VLOOKUP(SMALL(Order_Form!$C:$C,1+($C706)),Order_Form!$B:$Q,6,FALSE)),"")</f>
        <v/>
      </c>
      <c r="H706" s="32" t="str">
        <f>IF(ISNUMBER(SMALL(Order_Form!$C:$C,1+($C706))),(VLOOKUP(SMALL(Order_Form!$C:$C,1+($C706)),Order_Form!$B:$Q,7,FALSE)),"")</f>
        <v/>
      </c>
      <c r="I706" s="15"/>
      <c r="J706" s="15"/>
      <c r="K706" s="35" t="str">
        <f>IF(ISNUMBER(SMALL(Order_Form!$C:$C,1+($C706))),(VLOOKUP(SMALL(Order_Form!$C:$C,1+($C706)),Order_Form!$B:$Q,8,FALSE)),"")</f>
        <v/>
      </c>
      <c r="L706" s="35" t="str">
        <f>IF(ISNUMBER(SMALL(Order_Form!$C:$C,1+($C706))),(VLOOKUP(SMALL(Order_Form!$C:$C,1+($C706)),Order_Form!$B:$Q,9,FALSE)),"")</f>
        <v/>
      </c>
      <c r="M706" s="35" t="str">
        <f>IF(ISNUMBER(SMALL(Order_Form!$C:$C,1+($C706))),(VLOOKUP(SMALL(Order_Form!$C:$C,1+($C706)),Order_Form!$B:$Q,10,FALSE)),"")</f>
        <v/>
      </c>
      <c r="N706" s="35" t="str">
        <f>IF(ISNUMBER(SMALL(Order_Form!$C:$C,1+($C706))),(VLOOKUP(SMALL(Order_Form!$C:$C,1+($C706)),Order_Form!$B:$Q,11,FALSE)),"")</f>
        <v/>
      </c>
      <c r="O706" s="35" t="str">
        <f>IF(ISNUMBER(SMALL(Order_Form!$C:$C,1+($C706))),(VLOOKUP(SMALL(Order_Form!$C:$C,1+($C706)),Order_Form!$B:$Q,12,FALSE)),"")</f>
        <v/>
      </c>
      <c r="P706" s="35" t="str">
        <f>IF(ISNUMBER(SMALL(Order_Form!$C:$C,1+($C706))),(VLOOKUP(SMALL(Order_Form!$C:$C,1+($C706)),Order_Form!$B:$Q,13,FALSE)),"")</f>
        <v/>
      </c>
      <c r="Q706" s="35" t="str">
        <f>IF(ISNUMBER(SMALL(Order_Form!$C:$C,1+($C706))),(VLOOKUP(SMALL(Order_Form!$C:$C,1+($C706)),Order_Form!$B:$Q,14,FALSE)),"")</f>
        <v/>
      </c>
      <c r="R706" s="35" t="str">
        <f>IF(ISNUMBER(SMALL(Order_Form!$C:$C,1+($C706))),(VLOOKUP(SMALL(Order_Form!$C:$C,1+($C706)),Order_Form!$B:$Q,15,FALSE)),"")</f>
        <v/>
      </c>
      <c r="U706" s="14">
        <f t="shared" si="30"/>
        <v>0</v>
      </c>
      <c r="V706" s="14">
        <f t="shared" si="31"/>
        <v>0</v>
      </c>
      <c r="W706" s="14">
        <f t="shared" si="32"/>
        <v>0</v>
      </c>
    </row>
    <row r="707" spans="3:23" ht="19.149999999999999" customHeight="1" x14ac:dyDescent="0.2">
      <c r="C707" s="14">
        <v>689</v>
      </c>
      <c r="D707" s="15" t="str">
        <f>IF(ISNUMBER(SMALL(Order_Form!$C:$C,1+($C707))),(VLOOKUP(SMALL(Order_Form!$C:$C,1+($C707)),Order_Form!$B:$Q,3,FALSE)),"")</f>
        <v/>
      </c>
      <c r="E707" s="35" t="str">
        <f>IF(ISNUMBER(SMALL(Order_Form!$C:$C,1+($C707))),(VLOOKUP(SMALL(Order_Form!$C:$C,1+($C707)),Order_Form!$B:$Q,4,FALSE)),"")</f>
        <v/>
      </c>
      <c r="F707" s="35" t="str">
        <f>IF(ISNUMBER(SMALL(Order_Form!$C:$C,1+($C707))),(VLOOKUP(SMALL(Order_Form!$C:$C,1+($C707)),Order_Form!$B:$Q,5,FALSE)),"")</f>
        <v/>
      </c>
      <c r="G707" s="35" t="str">
        <f>IF(ISNUMBER(SMALL(Order_Form!$C:$C,1+($C707))),(VLOOKUP(SMALL(Order_Form!$C:$C,1+($C707)),Order_Form!$B:$Q,6,FALSE)),"")</f>
        <v/>
      </c>
      <c r="H707" s="32" t="str">
        <f>IF(ISNUMBER(SMALL(Order_Form!$C:$C,1+($C707))),(VLOOKUP(SMALL(Order_Form!$C:$C,1+($C707)),Order_Form!$B:$Q,7,FALSE)),"")</f>
        <v/>
      </c>
      <c r="I707" s="15"/>
      <c r="J707" s="15"/>
      <c r="K707" s="35" t="str">
        <f>IF(ISNUMBER(SMALL(Order_Form!$C:$C,1+($C707))),(VLOOKUP(SMALL(Order_Form!$C:$C,1+($C707)),Order_Form!$B:$Q,8,FALSE)),"")</f>
        <v/>
      </c>
      <c r="L707" s="35" t="str">
        <f>IF(ISNUMBER(SMALL(Order_Form!$C:$C,1+($C707))),(VLOOKUP(SMALL(Order_Form!$C:$C,1+($C707)),Order_Form!$B:$Q,9,FALSE)),"")</f>
        <v/>
      </c>
      <c r="M707" s="35" t="str">
        <f>IF(ISNUMBER(SMALL(Order_Form!$C:$C,1+($C707))),(VLOOKUP(SMALL(Order_Form!$C:$C,1+($C707)),Order_Form!$B:$Q,10,FALSE)),"")</f>
        <v/>
      </c>
      <c r="N707" s="35" t="str">
        <f>IF(ISNUMBER(SMALL(Order_Form!$C:$C,1+($C707))),(VLOOKUP(SMALL(Order_Form!$C:$C,1+($C707)),Order_Form!$B:$Q,11,FALSE)),"")</f>
        <v/>
      </c>
      <c r="O707" s="35" t="str">
        <f>IF(ISNUMBER(SMALL(Order_Form!$C:$C,1+($C707))),(VLOOKUP(SMALL(Order_Form!$C:$C,1+($C707)),Order_Form!$B:$Q,12,FALSE)),"")</f>
        <v/>
      </c>
      <c r="P707" s="35" t="str">
        <f>IF(ISNUMBER(SMALL(Order_Form!$C:$C,1+($C707))),(VLOOKUP(SMALL(Order_Form!$C:$C,1+($C707)),Order_Form!$B:$Q,13,FALSE)),"")</f>
        <v/>
      </c>
      <c r="Q707" s="35" t="str">
        <f>IF(ISNUMBER(SMALL(Order_Form!$C:$C,1+($C707))),(VLOOKUP(SMALL(Order_Form!$C:$C,1+($C707)),Order_Form!$B:$Q,14,FALSE)),"")</f>
        <v/>
      </c>
      <c r="R707" s="35" t="str">
        <f>IF(ISNUMBER(SMALL(Order_Form!$C:$C,1+($C707))),(VLOOKUP(SMALL(Order_Form!$C:$C,1+($C707)),Order_Form!$B:$Q,15,FALSE)),"")</f>
        <v/>
      </c>
      <c r="U707" s="14">
        <f t="shared" si="30"/>
        <v>0</v>
      </c>
      <c r="V707" s="14">
        <f t="shared" si="31"/>
        <v>0</v>
      </c>
      <c r="W707" s="14">
        <f t="shared" si="32"/>
        <v>0</v>
      </c>
    </row>
    <row r="708" spans="3:23" ht="19.149999999999999" customHeight="1" x14ac:dyDescent="0.2">
      <c r="C708" s="14">
        <v>690</v>
      </c>
      <c r="D708" s="15" t="str">
        <f>IF(ISNUMBER(SMALL(Order_Form!$C:$C,1+($C708))),(VLOOKUP(SMALL(Order_Form!$C:$C,1+($C708)),Order_Form!$B:$Q,3,FALSE)),"")</f>
        <v/>
      </c>
      <c r="E708" s="35" t="str">
        <f>IF(ISNUMBER(SMALL(Order_Form!$C:$C,1+($C708))),(VLOOKUP(SMALL(Order_Form!$C:$C,1+($C708)),Order_Form!$B:$Q,4,FALSE)),"")</f>
        <v/>
      </c>
      <c r="F708" s="35" t="str">
        <f>IF(ISNUMBER(SMALL(Order_Form!$C:$C,1+($C708))),(VLOOKUP(SMALL(Order_Form!$C:$C,1+($C708)),Order_Form!$B:$Q,5,FALSE)),"")</f>
        <v/>
      </c>
      <c r="G708" s="35" t="str">
        <f>IF(ISNUMBER(SMALL(Order_Form!$C:$C,1+($C708))),(VLOOKUP(SMALL(Order_Form!$C:$C,1+($C708)),Order_Form!$B:$Q,6,FALSE)),"")</f>
        <v/>
      </c>
      <c r="H708" s="32" t="str">
        <f>IF(ISNUMBER(SMALL(Order_Form!$C:$C,1+($C708))),(VLOOKUP(SMALL(Order_Form!$C:$C,1+($C708)),Order_Form!$B:$Q,7,FALSE)),"")</f>
        <v/>
      </c>
      <c r="I708" s="15"/>
      <c r="J708" s="15"/>
      <c r="K708" s="35" t="str">
        <f>IF(ISNUMBER(SMALL(Order_Form!$C:$C,1+($C708))),(VLOOKUP(SMALL(Order_Form!$C:$C,1+($C708)),Order_Form!$B:$Q,8,FALSE)),"")</f>
        <v/>
      </c>
      <c r="L708" s="35" t="str">
        <f>IF(ISNUMBER(SMALL(Order_Form!$C:$C,1+($C708))),(VLOOKUP(SMALL(Order_Form!$C:$C,1+($C708)),Order_Form!$B:$Q,9,FALSE)),"")</f>
        <v/>
      </c>
      <c r="M708" s="35" t="str">
        <f>IF(ISNUMBER(SMALL(Order_Form!$C:$C,1+($C708))),(VLOOKUP(SMALL(Order_Form!$C:$C,1+($C708)),Order_Form!$B:$Q,10,FALSE)),"")</f>
        <v/>
      </c>
      <c r="N708" s="35" t="str">
        <f>IF(ISNUMBER(SMALL(Order_Form!$C:$C,1+($C708))),(VLOOKUP(SMALL(Order_Form!$C:$C,1+($C708)),Order_Form!$B:$Q,11,FALSE)),"")</f>
        <v/>
      </c>
      <c r="O708" s="35" t="str">
        <f>IF(ISNUMBER(SMALL(Order_Form!$C:$C,1+($C708))),(VLOOKUP(SMALL(Order_Form!$C:$C,1+($C708)),Order_Form!$B:$Q,12,FALSE)),"")</f>
        <v/>
      </c>
      <c r="P708" s="35" t="str">
        <f>IF(ISNUMBER(SMALL(Order_Form!$C:$C,1+($C708))),(VLOOKUP(SMALL(Order_Form!$C:$C,1+($C708)),Order_Form!$B:$Q,13,FALSE)),"")</f>
        <v/>
      </c>
      <c r="Q708" s="35" t="str">
        <f>IF(ISNUMBER(SMALL(Order_Form!$C:$C,1+($C708))),(VLOOKUP(SMALL(Order_Form!$C:$C,1+($C708)),Order_Form!$B:$Q,14,FALSE)),"")</f>
        <v/>
      </c>
      <c r="R708" s="35" t="str">
        <f>IF(ISNUMBER(SMALL(Order_Form!$C:$C,1+($C708))),(VLOOKUP(SMALL(Order_Form!$C:$C,1+($C708)),Order_Form!$B:$Q,15,FALSE)),"")</f>
        <v/>
      </c>
      <c r="U708" s="14">
        <f t="shared" si="30"/>
        <v>0</v>
      </c>
      <c r="V708" s="14">
        <f t="shared" si="31"/>
        <v>0</v>
      </c>
      <c r="W708" s="14">
        <f t="shared" si="32"/>
        <v>0</v>
      </c>
    </row>
    <row r="709" spans="3:23" ht="19.149999999999999" customHeight="1" x14ac:dyDescent="0.2">
      <c r="C709" s="14">
        <v>691</v>
      </c>
      <c r="D709" s="15" t="str">
        <f>IF(ISNUMBER(SMALL(Order_Form!$C:$C,1+($C709))),(VLOOKUP(SMALL(Order_Form!$C:$C,1+($C709)),Order_Form!$B:$Q,3,FALSE)),"")</f>
        <v/>
      </c>
      <c r="E709" s="35" t="str">
        <f>IF(ISNUMBER(SMALL(Order_Form!$C:$C,1+($C709))),(VLOOKUP(SMALL(Order_Form!$C:$C,1+($C709)),Order_Form!$B:$Q,4,FALSE)),"")</f>
        <v/>
      </c>
      <c r="F709" s="35" t="str">
        <f>IF(ISNUMBER(SMALL(Order_Form!$C:$C,1+($C709))),(VLOOKUP(SMALL(Order_Form!$C:$C,1+($C709)),Order_Form!$B:$Q,5,FALSE)),"")</f>
        <v/>
      </c>
      <c r="G709" s="35" t="str">
        <f>IF(ISNUMBER(SMALL(Order_Form!$C:$C,1+($C709))),(VLOOKUP(SMALL(Order_Form!$C:$C,1+($C709)),Order_Form!$B:$Q,6,FALSE)),"")</f>
        <v/>
      </c>
      <c r="H709" s="32" t="str">
        <f>IF(ISNUMBER(SMALL(Order_Form!$C:$C,1+($C709))),(VLOOKUP(SMALL(Order_Form!$C:$C,1+($C709)),Order_Form!$B:$Q,7,FALSE)),"")</f>
        <v/>
      </c>
      <c r="I709" s="15"/>
      <c r="J709" s="15"/>
      <c r="K709" s="35" t="str">
        <f>IF(ISNUMBER(SMALL(Order_Form!$C:$C,1+($C709))),(VLOOKUP(SMALL(Order_Form!$C:$C,1+($C709)),Order_Form!$B:$Q,8,FALSE)),"")</f>
        <v/>
      </c>
      <c r="L709" s="35" t="str">
        <f>IF(ISNUMBER(SMALL(Order_Form!$C:$C,1+($C709))),(VLOOKUP(SMALL(Order_Form!$C:$C,1+($C709)),Order_Form!$B:$Q,9,FALSE)),"")</f>
        <v/>
      </c>
      <c r="M709" s="35" t="str">
        <f>IF(ISNUMBER(SMALL(Order_Form!$C:$C,1+($C709))),(VLOOKUP(SMALL(Order_Form!$C:$C,1+($C709)),Order_Form!$B:$Q,10,FALSE)),"")</f>
        <v/>
      </c>
      <c r="N709" s="35" t="str">
        <f>IF(ISNUMBER(SMALL(Order_Form!$C:$C,1+($C709))),(VLOOKUP(SMALL(Order_Form!$C:$C,1+($C709)),Order_Form!$B:$Q,11,FALSE)),"")</f>
        <v/>
      </c>
      <c r="O709" s="35" t="str">
        <f>IF(ISNUMBER(SMALL(Order_Form!$C:$C,1+($C709))),(VLOOKUP(SMALL(Order_Form!$C:$C,1+($C709)),Order_Form!$B:$Q,12,FALSE)),"")</f>
        <v/>
      </c>
      <c r="P709" s="35" t="str">
        <f>IF(ISNUMBER(SMALL(Order_Form!$C:$C,1+($C709))),(VLOOKUP(SMALL(Order_Form!$C:$C,1+($C709)),Order_Form!$B:$Q,13,FALSE)),"")</f>
        <v/>
      </c>
      <c r="Q709" s="35" t="str">
        <f>IF(ISNUMBER(SMALL(Order_Form!$C:$C,1+($C709))),(VLOOKUP(SMALL(Order_Form!$C:$C,1+($C709)),Order_Form!$B:$Q,14,FALSE)),"")</f>
        <v/>
      </c>
      <c r="R709" s="35" t="str">
        <f>IF(ISNUMBER(SMALL(Order_Form!$C:$C,1+($C709))),(VLOOKUP(SMALL(Order_Form!$C:$C,1+($C709)),Order_Form!$B:$Q,15,FALSE)),"")</f>
        <v/>
      </c>
      <c r="U709" s="14">
        <f t="shared" si="30"/>
        <v>0</v>
      </c>
      <c r="V709" s="14">
        <f t="shared" si="31"/>
        <v>0</v>
      </c>
      <c r="W709" s="14">
        <f t="shared" si="32"/>
        <v>0</v>
      </c>
    </row>
    <row r="710" spans="3:23" ht="19.149999999999999" customHeight="1" x14ac:dyDescent="0.2">
      <c r="C710" s="14">
        <v>692</v>
      </c>
      <c r="D710" s="15" t="str">
        <f>IF(ISNUMBER(SMALL(Order_Form!$C:$C,1+($C710))),(VLOOKUP(SMALL(Order_Form!$C:$C,1+($C710)),Order_Form!$B:$Q,3,FALSE)),"")</f>
        <v/>
      </c>
      <c r="E710" s="35" t="str">
        <f>IF(ISNUMBER(SMALL(Order_Form!$C:$C,1+($C710))),(VLOOKUP(SMALL(Order_Form!$C:$C,1+($C710)),Order_Form!$B:$Q,4,FALSE)),"")</f>
        <v/>
      </c>
      <c r="F710" s="35" t="str">
        <f>IF(ISNUMBER(SMALL(Order_Form!$C:$C,1+($C710))),(VLOOKUP(SMALL(Order_Form!$C:$C,1+($C710)),Order_Form!$B:$Q,5,FALSE)),"")</f>
        <v/>
      </c>
      <c r="G710" s="35" t="str">
        <f>IF(ISNUMBER(SMALL(Order_Form!$C:$C,1+($C710))),(VLOOKUP(SMALL(Order_Form!$C:$C,1+($C710)),Order_Form!$B:$Q,6,FALSE)),"")</f>
        <v/>
      </c>
      <c r="H710" s="32" t="str">
        <f>IF(ISNUMBER(SMALL(Order_Form!$C:$C,1+($C710))),(VLOOKUP(SMALL(Order_Form!$C:$C,1+($C710)),Order_Form!$B:$Q,7,FALSE)),"")</f>
        <v/>
      </c>
      <c r="I710" s="15"/>
      <c r="J710" s="15"/>
      <c r="K710" s="35" t="str">
        <f>IF(ISNUMBER(SMALL(Order_Form!$C:$C,1+($C710))),(VLOOKUP(SMALL(Order_Form!$C:$C,1+($C710)),Order_Form!$B:$Q,8,FALSE)),"")</f>
        <v/>
      </c>
      <c r="L710" s="35" t="str">
        <f>IF(ISNUMBER(SMALL(Order_Form!$C:$C,1+($C710))),(VLOOKUP(SMALL(Order_Form!$C:$C,1+($C710)),Order_Form!$B:$Q,9,FALSE)),"")</f>
        <v/>
      </c>
      <c r="M710" s="35" t="str">
        <f>IF(ISNUMBER(SMALL(Order_Form!$C:$C,1+($C710))),(VLOOKUP(SMALL(Order_Form!$C:$C,1+($C710)),Order_Form!$B:$Q,10,FALSE)),"")</f>
        <v/>
      </c>
      <c r="N710" s="35" t="str">
        <f>IF(ISNUMBER(SMALL(Order_Form!$C:$C,1+($C710))),(VLOOKUP(SMALL(Order_Form!$C:$C,1+($C710)),Order_Form!$B:$Q,11,FALSE)),"")</f>
        <v/>
      </c>
      <c r="O710" s="35" t="str">
        <f>IF(ISNUMBER(SMALL(Order_Form!$C:$C,1+($C710))),(VLOOKUP(SMALL(Order_Form!$C:$C,1+($C710)),Order_Form!$B:$Q,12,FALSE)),"")</f>
        <v/>
      </c>
      <c r="P710" s="35" t="str">
        <f>IF(ISNUMBER(SMALL(Order_Form!$C:$C,1+($C710))),(VLOOKUP(SMALL(Order_Form!$C:$C,1+($C710)),Order_Form!$B:$Q,13,FALSE)),"")</f>
        <v/>
      </c>
      <c r="Q710" s="35" t="str">
        <f>IF(ISNUMBER(SMALL(Order_Form!$C:$C,1+($C710))),(VLOOKUP(SMALL(Order_Form!$C:$C,1+($C710)),Order_Form!$B:$Q,14,FALSE)),"")</f>
        <v/>
      </c>
      <c r="R710" s="35" t="str">
        <f>IF(ISNUMBER(SMALL(Order_Form!$C:$C,1+($C710))),(VLOOKUP(SMALL(Order_Form!$C:$C,1+($C710)),Order_Form!$B:$Q,15,FALSE)),"")</f>
        <v/>
      </c>
      <c r="U710" s="14">
        <f t="shared" si="30"/>
        <v>0</v>
      </c>
      <c r="V710" s="14">
        <f t="shared" si="31"/>
        <v>0</v>
      </c>
      <c r="W710" s="14">
        <f t="shared" si="32"/>
        <v>0</v>
      </c>
    </row>
    <row r="711" spans="3:23" ht="19.149999999999999" customHeight="1" x14ac:dyDescent="0.2">
      <c r="C711" s="14">
        <v>693</v>
      </c>
      <c r="D711" s="15" t="str">
        <f>IF(ISNUMBER(SMALL(Order_Form!$C:$C,1+($C711))),(VLOOKUP(SMALL(Order_Form!$C:$C,1+($C711)),Order_Form!$B:$Q,3,FALSE)),"")</f>
        <v/>
      </c>
      <c r="E711" s="35" t="str">
        <f>IF(ISNUMBER(SMALL(Order_Form!$C:$C,1+($C711))),(VLOOKUP(SMALL(Order_Form!$C:$C,1+($C711)),Order_Form!$B:$Q,4,FALSE)),"")</f>
        <v/>
      </c>
      <c r="F711" s="35" t="str">
        <f>IF(ISNUMBER(SMALL(Order_Form!$C:$C,1+($C711))),(VLOOKUP(SMALL(Order_Form!$C:$C,1+($C711)),Order_Form!$B:$Q,5,FALSE)),"")</f>
        <v/>
      </c>
      <c r="G711" s="35" t="str">
        <f>IF(ISNUMBER(SMALL(Order_Form!$C:$C,1+($C711))),(VLOOKUP(SMALL(Order_Form!$C:$C,1+($C711)),Order_Form!$B:$Q,6,FALSE)),"")</f>
        <v/>
      </c>
      <c r="H711" s="32" t="str">
        <f>IF(ISNUMBER(SMALL(Order_Form!$C:$C,1+($C711))),(VLOOKUP(SMALL(Order_Form!$C:$C,1+($C711)),Order_Form!$B:$Q,7,FALSE)),"")</f>
        <v/>
      </c>
      <c r="I711" s="15"/>
      <c r="J711" s="15"/>
      <c r="K711" s="35" t="str">
        <f>IF(ISNUMBER(SMALL(Order_Form!$C:$C,1+($C711))),(VLOOKUP(SMALL(Order_Form!$C:$C,1+($C711)),Order_Form!$B:$Q,8,FALSE)),"")</f>
        <v/>
      </c>
      <c r="L711" s="35" t="str">
        <f>IF(ISNUMBER(SMALL(Order_Form!$C:$C,1+($C711))),(VLOOKUP(SMALL(Order_Form!$C:$C,1+($C711)),Order_Form!$B:$Q,9,FALSE)),"")</f>
        <v/>
      </c>
      <c r="M711" s="35" t="str">
        <f>IF(ISNUMBER(SMALL(Order_Form!$C:$C,1+($C711))),(VLOOKUP(SMALL(Order_Form!$C:$C,1+($C711)),Order_Form!$B:$Q,10,FALSE)),"")</f>
        <v/>
      </c>
      <c r="N711" s="35" t="str">
        <f>IF(ISNUMBER(SMALL(Order_Form!$C:$C,1+($C711))),(VLOOKUP(SMALL(Order_Form!$C:$C,1+($C711)),Order_Form!$B:$Q,11,FALSE)),"")</f>
        <v/>
      </c>
      <c r="O711" s="35" t="str">
        <f>IF(ISNUMBER(SMALL(Order_Form!$C:$C,1+($C711))),(VLOOKUP(SMALL(Order_Form!$C:$C,1+($C711)),Order_Form!$B:$Q,12,FALSE)),"")</f>
        <v/>
      </c>
      <c r="P711" s="35" t="str">
        <f>IF(ISNUMBER(SMALL(Order_Form!$C:$C,1+($C711))),(VLOOKUP(SMALL(Order_Form!$C:$C,1+($C711)),Order_Form!$B:$Q,13,FALSE)),"")</f>
        <v/>
      </c>
      <c r="Q711" s="35" t="str">
        <f>IF(ISNUMBER(SMALL(Order_Form!$C:$C,1+($C711))),(VLOOKUP(SMALL(Order_Form!$C:$C,1+($C711)),Order_Form!$B:$Q,14,FALSE)),"")</f>
        <v/>
      </c>
      <c r="R711" s="35" t="str">
        <f>IF(ISNUMBER(SMALL(Order_Form!$C:$C,1+($C711))),(VLOOKUP(SMALL(Order_Form!$C:$C,1+($C711)),Order_Form!$B:$Q,15,FALSE)),"")</f>
        <v/>
      </c>
      <c r="U711" s="14">
        <f t="shared" si="30"/>
        <v>0</v>
      </c>
      <c r="V711" s="14">
        <f t="shared" si="31"/>
        <v>0</v>
      </c>
      <c r="W711" s="14">
        <f t="shared" si="32"/>
        <v>0</v>
      </c>
    </row>
    <row r="712" spans="3:23" ht="19.149999999999999" customHeight="1" x14ac:dyDescent="0.2">
      <c r="C712" s="14">
        <v>694</v>
      </c>
      <c r="D712" s="15" t="str">
        <f>IF(ISNUMBER(SMALL(Order_Form!$C:$C,1+($C712))),(VLOOKUP(SMALL(Order_Form!$C:$C,1+($C712)),Order_Form!$B:$Q,3,FALSE)),"")</f>
        <v/>
      </c>
      <c r="E712" s="35" t="str">
        <f>IF(ISNUMBER(SMALL(Order_Form!$C:$C,1+($C712))),(VLOOKUP(SMALL(Order_Form!$C:$C,1+($C712)),Order_Form!$B:$Q,4,FALSE)),"")</f>
        <v/>
      </c>
      <c r="F712" s="35" t="str">
        <f>IF(ISNUMBER(SMALL(Order_Form!$C:$C,1+($C712))),(VLOOKUP(SMALL(Order_Form!$C:$C,1+($C712)),Order_Form!$B:$Q,5,FALSE)),"")</f>
        <v/>
      </c>
      <c r="G712" s="35" t="str">
        <f>IF(ISNUMBER(SMALL(Order_Form!$C:$C,1+($C712))),(VLOOKUP(SMALL(Order_Form!$C:$C,1+($C712)),Order_Form!$B:$Q,6,FALSE)),"")</f>
        <v/>
      </c>
      <c r="H712" s="32" t="str">
        <f>IF(ISNUMBER(SMALL(Order_Form!$C:$C,1+($C712))),(VLOOKUP(SMALL(Order_Form!$C:$C,1+($C712)),Order_Form!$B:$Q,7,FALSE)),"")</f>
        <v/>
      </c>
      <c r="I712" s="15"/>
      <c r="J712" s="15"/>
      <c r="K712" s="35" t="str">
        <f>IF(ISNUMBER(SMALL(Order_Form!$C:$C,1+($C712))),(VLOOKUP(SMALL(Order_Form!$C:$C,1+($C712)),Order_Form!$B:$Q,8,FALSE)),"")</f>
        <v/>
      </c>
      <c r="L712" s="35" t="str">
        <f>IF(ISNUMBER(SMALL(Order_Form!$C:$C,1+($C712))),(VLOOKUP(SMALL(Order_Form!$C:$C,1+($C712)),Order_Form!$B:$Q,9,FALSE)),"")</f>
        <v/>
      </c>
      <c r="M712" s="35" t="str">
        <f>IF(ISNUMBER(SMALL(Order_Form!$C:$C,1+($C712))),(VLOOKUP(SMALL(Order_Form!$C:$C,1+($C712)),Order_Form!$B:$Q,10,FALSE)),"")</f>
        <v/>
      </c>
      <c r="N712" s="35" t="str">
        <f>IF(ISNUMBER(SMALL(Order_Form!$C:$C,1+($C712))),(VLOOKUP(SMALL(Order_Form!$C:$C,1+($C712)),Order_Form!$B:$Q,11,FALSE)),"")</f>
        <v/>
      </c>
      <c r="O712" s="35" t="str">
        <f>IF(ISNUMBER(SMALL(Order_Form!$C:$C,1+($C712))),(VLOOKUP(SMALL(Order_Form!$C:$C,1+($C712)),Order_Form!$B:$Q,12,FALSE)),"")</f>
        <v/>
      </c>
      <c r="P712" s="35" t="str">
        <f>IF(ISNUMBER(SMALL(Order_Form!$C:$C,1+($C712))),(VLOOKUP(SMALL(Order_Form!$C:$C,1+($C712)),Order_Form!$B:$Q,13,FALSE)),"")</f>
        <v/>
      </c>
      <c r="Q712" s="35" t="str">
        <f>IF(ISNUMBER(SMALL(Order_Form!$C:$C,1+($C712))),(VLOOKUP(SMALL(Order_Form!$C:$C,1+($C712)),Order_Form!$B:$Q,14,FALSE)),"")</f>
        <v/>
      </c>
      <c r="R712" s="35" t="str">
        <f>IF(ISNUMBER(SMALL(Order_Form!$C:$C,1+($C712))),(VLOOKUP(SMALL(Order_Form!$C:$C,1+($C712)),Order_Form!$B:$Q,15,FALSE)),"")</f>
        <v/>
      </c>
      <c r="U712" s="14">
        <f t="shared" si="30"/>
        <v>0</v>
      </c>
      <c r="V712" s="14">
        <f t="shared" si="31"/>
        <v>0</v>
      </c>
      <c r="W712" s="14">
        <f t="shared" si="32"/>
        <v>0</v>
      </c>
    </row>
    <row r="713" spans="3:23" ht="19.149999999999999" customHeight="1" x14ac:dyDescent="0.2">
      <c r="C713" s="14">
        <v>695</v>
      </c>
      <c r="D713" s="15" t="str">
        <f>IF(ISNUMBER(SMALL(Order_Form!$C:$C,1+($C713))),(VLOOKUP(SMALL(Order_Form!$C:$C,1+($C713)),Order_Form!$B:$Q,3,FALSE)),"")</f>
        <v/>
      </c>
      <c r="E713" s="35" t="str">
        <f>IF(ISNUMBER(SMALL(Order_Form!$C:$C,1+($C713))),(VLOOKUP(SMALL(Order_Form!$C:$C,1+($C713)),Order_Form!$B:$Q,4,FALSE)),"")</f>
        <v/>
      </c>
      <c r="F713" s="35" t="str">
        <f>IF(ISNUMBER(SMALL(Order_Form!$C:$C,1+($C713))),(VLOOKUP(SMALL(Order_Form!$C:$C,1+($C713)),Order_Form!$B:$Q,5,FALSE)),"")</f>
        <v/>
      </c>
      <c r="G713" s="35" t="str">
        <f>IF(ISNUMBER(SMALL(Order_Form!$C:$C,1+($C713))),(VLOOKUP(SMALL(Order_Form!$C:$C,1+($C713)),Order_Form!$B:$Q,6,FALSE)),"")</f>
        <v/>
      </c>
      <c r="H713" s="32" t="str">
        <f>IF(ISNUMBER(SMALL(Order_Form!$C:$C,1+($C713))),(VLOOKUP(SMALL(Order_Form!$C:$C,1+($C713)),Order_Form!$B:$Q,7,FALSE)),"")</f>
        <v/>
      </c>
      <c r="I713" s="15"/>
      <c r="J713" s="15"/>
      <c r="K713" s="35" t="str">
        <f>IF(ISNUMBER(SMALL(Order_Form!$C:$C,1+($C713))),(VLOOKUP(SMALL(Order_Form!$C:$C,1+($C713)),Order_Form!$B:$Q,8,FALSE)),"")</f>
        <v/>
      </c>
      <c r="L713" s="35" t="str">
        <f>IF(ISNUMBER(SMALL(Order_Form!$C:$C,1+($C713))),(VLOOKUP(SMALL(Order_Form!$C:$C,1+($C713)),Order_Form!$B:$Q,9,FALSE)),"")</f>
        <v/>
      </c>
      <c r="M713" s="35" t="str">
        <f>IF(ISNUMBER(SMALL(Order_Form!$C:$C,1+($C713))),(VLOOKUP(SMALL(Order_Form!$C:$C,1+($C713)),Order_Form!$B:$Q,10,FALSE)),"")</f>
        <v/>
      </c>
      <c r="N713" s="35" t="str">
        <f>IF(ISNUMBER(SMALL(Order_Form!$C:$C,1+($C713))),(VLOOKUP(SMALL(Order_Form!$C:$C,1+($C713)),Order_Form!$B:$Q,11,FALSE)),"")</f>
        <v/>
      </c>
      <c r="O713" s="35" t="str">
        <f>IF(ISNUMBER(SMALL(Order_Form!$C:$C,1+($C713))),(VLOOKUP(SMALL(Order_Form!$C:$C,1+($C713)),Order_Form!$B:$Q,12,FALSE)),"")</f>
        <v/>
      </c>
      <c r="P713" s="35" t="str">
        <f>IF(ISNUMBER(SMALL(Order_Form!$C:$C,1+($C713))),(VLOOKUP(SMALL(Order_Form!$C:$C,1+($C713)),Order_Form!$B:$Q,13,FALSE)),"")</f>
        <v/>
      </c>
      <c r="Q713" s="35" t="str">
        <f>IF(ISNUMBER(SMALL(Order_Form!$C:$C,1+($C713))),(VLOOKUP(SMALL(Order_Form!$C:$C,1+($C713)),Order_Form!$B:$Q,14,FALSE)),"")</f>
        <v/>
      </c>
      <c r="R713" s="35" t="str">
        <f>IF(ISNUMBER(SMALL(Order_Form!$C:$C,1+($C713))),(VLOOKUP(SMALL(Order_Form!$C:$C,1+($C713)),Order_Form!$B:$Q,15,FALSE)),"")</f>
        <v/>
      </c>
      <c r="U713" s="14">
        <f t="shared" si="30"/>
        <v>0</v>
      </c>
      <c r="V713" s="14">
        <f t="shared" si="31"/>
        <v>0</v>
      </c>
      <c r="W713" s="14">
        <f t="shared" si="32"/>
        <v>0</v>
      </c>
    </row>
    <row r="714" spans="3:23" ht="19.149999999999999" customHeight="1" x14ac:dyDescent="0.2">
      <c r="C714" s="14">
        <v>696</v>
      </c>
      <c r="D714" s="15" t="str">
        <f>IF(ISNUMBER(SMALL(Order_Form!$C:$C,1+($C714))),(VLOOKUP(SMALL(Order_Form!$C:$C,1+($C714)),Order_Form!$B:$Q,3,FALSE)),"")</f>
        <v/>
      </c>
      <c r="E714" s="35" t="str">
        <f>IF(ISNUMBER(SMALL(Order_Form!$C:$C,1+($C714))),(VLOOKUP(SMALL(Order_Form!$C:$C,1+($C714)),Order_Form!$B:$Q,4,FALSE)),"")</f>
        <v/>
      </c>
      <c r="F714" s="35" t="str">
        <f>IF(ISNUMBER(SMALL(Order_Form!$C:$C,1+($C714))),(VLOOKUP(SMALL(Order_Form!$C:$C,1+($C714)),Order_Form!$B:$Q,5,FALSE)),"")</f>
        <v/>
      </c>
      <c r="G714" s="35" t="str">
        <f>IF(ISNUMBER(SMALL(Order_Form!$C:$C,1+($C714))),(VLOOKUP(SMALL(Order_Form!$C:$C,1+($C714)),Order_Form!$B:$Q,6,FALSE)),"")</f>
        <v/>
      </c>
      <c r="H714" s="32" t="str">
        <f>IF(ISNUMBER(SMALL(Order_Form!$C:$C,1+($C714))),(VLOOKUP(SMALL(Order_Form!$C:$C,1+($C714)),Order_Form!$B:$Q,7,FALSE)),"")</f>
        <v/>
      </c>
      <c r="I714" s="15"/>
      <c r="J714" s="15"/>
      <c r="K714" s="35" t="str">
        <f>IF(ISNUMBER(SMALL(Order_Form!$C:$C,1+($C714))),(VLOOKUP(SMALL(Order_Form!$C:$C,1+($C714)),Order_Form!$B:$Q,8,FALSE)),"")</f>
        <v/>
      </c>
      <c r="L714" s="35" t="str">
        <f>IF(ISNUMBER(SMALL(Order_Form!$C:$C,1+($C714))),(VLOOKUP(SMALL(Order_Form!$C:$C,1+($C714)),Order_Form!$B:$Q,9,FALSE)),"")</f>
        <v/>
      </c>
      <c r="M714" s="35" t="str">
        <f>IF(ISNUMBER(SMALL(Order_Form!$C:$C,1+($C714))),(VLOOKUP(SMALL(Order_Form!$C:$C,1+($C714)),Order_Form!$B:$Q,10,FALSE)),"")</f>
        <v/>
      </c>
      <c r="N714" s="35" t="str">
        <f>IF(ISNUMBER(SMALL(Order_Form!$C:$C,1+($C714))),(VLOOKUP(SMALL(Order_Form!$C:$C,1+($C714)),Order_Form!$B:$Q,11,FALSE)),"")</f>
        <v/>
      </c>
      <c r="O714" s="35" t="str">
        <f>IF(ISNUMBER(SMALL(Order_Form!$C:$C,1+($C714))),(VLOOKUP(SMALL(Order_Form!$C:$C,1+($C714)),Order_Form!$B:$Q,12,FALSE)),"")</f>
        <v/>
      </c>
      <c r="P714" s="35" t="str">
        <f>IF(ISNUMBER(SMALL(Order_Form!$C:$C,1+($C714))),(VLOOKUP(SMALL(Order_Form!$C:$C,1+($C714)),Order_Form!$B:$Q,13,FALSE)),"")</f>
        <v/>
      </c>
      <c r="Q714" s="35" t="str">
        <f>IF(ISNUMBER(SMALL(Order_Form!$C:$C,1+($C714))),(VLOOKUP(SMALL(Order_Form!$C:$C,1+($C714)),Order_Form!$B:$Q,14,FALSE)),"")</f>
        <v/>
      </c>
      <c r="R714" s="35" t="str">
        <f>IF(ISNUMBER(SMALL(Order_Form!$C:$C,1+($C714))),(VLOOKUP(SMALL(Order_Form!$C:$C,1+($C714)),Order_Form!$B:$Q,15,FALSE)),"")</f>
        <v/>
      </c>
      <c r="U714" s="14">
        <f t="shared" si="30"/>
        <v>0</v>
      </c>
      <c r="V714" s="14">
        <f t="shared" si="31"/>
        <v>0</v>
      </c>
      <c r="W714" s="14">
        <f t="shared" si="32"/>
        <v>0</v>
      </c>
    </row>
    <row r="715" spans="3:23" ht="19.149999999999999" customHeight="1" x14ac:dyDescent="0.2">
      <c r="C715" s="14">
        <v>697</v>
      </c>
      <c r="D715" s="15" t="str">
        <f>IF(ISNUMBER(SMALL(Order_Form!$C:$C,1+($C715))),(VLOOKUP(SMALL(Order_Form!$C:$C,1+($C715)),Order_Form!$B:$Q,3,FALSE)),"")</f>
        <v/>
      </c>
      <c r="E715" s="35" t="str">
        <f>IF(ISNUMBER(SMALL(Order_Form!$C:$C,1+($C715))),(VLOOKUP(SMALL(Order_Form!$C:$C,1+($C715)),Order_Form!$B:$Q,4,FALSE)),"")</f>
        <v/>
      </c>
      <c r="F715" s="35" t="str">
        <f>IF(ISNUMBER(SMALL(Order_Form!$C:$C,1+($C715))),(VLOOKUP(SMALL(Order_Form!$C:$C,1+($C715)),Order_Form!$B:$Q,5,FALSE)),"")</f>
        <v/>
      </c>
      <c r="G715" s="35" t="str">
        <f>IF(ISNUMBER(SMALL(Order_Form!$C:$C,1+($C715))),(VLOOKUP(SMALL(Order_Form!$C:$C,1+($C715)),Order_Form!$B:$Q,6,FALSE)),"")</f>
        <v/>
      </c>
      <c r="H715" s="32" t="str">
        <f>IF(ISNUMBER(SMALL(Order_Form!$C:$C,1+($C715))),(VLOOKUP(SMALL(Order_Form!$C:$C,1+($C715)),Order_Form!$B:$Q,7,FALSE)),"")</f>
        <v/>
      </c>
      <c r="I715" s="15"/>
      <c r="J715" s="15"/>
      <c r="K715" s="35" t="str">
        <f>IF(ISNUMBER(SMALL(Order_Form!$C:$C,1+($C715))),(VLOOKUP(SMALL(Order_Form!$C:$C,1+($C715)),Order_Form!$B:$Q,8,FALSE)),"")</f>
        <v/>
      </c>
      <c r="L715" s="35" t="str">
        <f>IF(ISNUMBER(SMALL(Order_Form!$C:$C,1+($C715))),(VLOOKUP(SMALL(Order_Form!$C:$C,1+($C715)),Order_Form!$B:$Q,9,FALSE)),"")</f>
        <v/>
      </c>
      <c r="M715" s="35" t="str">
        <f>IF(ISNUMBER(SMALL(Order_Form!$C:$C,1+($C715))),(VLOOKUP(SMALL(Order_Form!$C:$C,1+($C715)),Order_Form!$B:$Q,10,FALSE)),"")</f>
        <v/>
      </c>
      <c r="N715" s="35" t="str">
        <f>IF(ISNUMBER(SMALL(Order_Form!$C:$C,1+($C715))),(VLOOKUP(SMALL(Order_Form!$C:$C,1+($C715)),Order_Form!$B:$Q,11,FALSE)),"")</f>
        <v/>
      </c>
      <c r="O715" s="35" t="str">
        <f>IF(ISNUMBER(SMALL(Order_Form!$C:$C,1+($C715))),(VLOOKUP(SMALL(Order_Form!$C:$C,1+($C715)),Order_Form!$B:$Q,12,FALSE)),"")</f>
        <v/>
      </c>
      <c r="P715" s="35" t="str">
        <f>IF(ISNUMBER(SMALL(Order_Form!$C:$C,1+($C715))),(VLOOKUP(SMALL(Order_Form!$C:$C,1+($C715)),Order_Form!$B:$Q,13,FALSE)),"")</f>
        <v/>
      </c>
      <c r="Q715" s="35" t="str">
        <f>IF(ISNUMBER(SMALL(Order_Form!$C:$C,1+($C715))),(VLOOKUP(SMALL(Order_Form!$C:$C,1+($C715)),Order_Form!$B:$Q,14,FALSE)),"")</f>
        <v/>
      </c>
      <c r="R715" s="35" t="str">
        <f>IF(ISNUMBER(SMALL(Order_Form!$C:$C,1+($C715))),(VLOOKUP(SMALL(Order_Form!$C:$C,1+($C715)),Order_Form!$B:$Q,15,FALSE)),"")</f>
        <v/>
      </c>
      <c r="U715" s="14">
        <f t="shared" si="30"/>
        <v>0</v>
      </c>
      <c r="V715" s="14">
        <f t="shared" si="31"/>
        <v>0</v>
      </c>
      <c r="W715" s="14">
        <f t="shared" si="32"/>
        <v>0</v>
      </c>
    </row>
    <row r="716" spans="3:23" ht="19.149999999999999" customHeight="1" x14ac:dyDescent="0.2">
      <c r="C716" s="14">
        <v>698</v>
      </c>
      <c r="D716" s="15" t="str">
        <f>IF(ISNUMBER(SMALL(Order_Form!$C:$C,1+($C716))),(VLOOKUP(SMALL(Order_Form!$C:$C,1+($C716)),Order_Form!$B:$Q,3,FALSE)),"")</f>
        <v/>
      </c>
      <c r="E716" s="35" t="str">
        <f>IF(ISNUMBER(SMALL(Order_Form!$C:$C,1+($C716))),(VLOOKUP(SMALL(Order_Form!$C:$C,1+($C716)),Order_Form!$B:$Q,4,FALSE)),"")</f>
        <v/>
      </c>
      <c r="F716" s="35" t="str">
        <f>IF(ISNUMBER(SMALL(Order_Form!$C:$C,1+($C716))),(VLOOKUP(SMALL(Order_Form!$C:$C,1+($C716)),Order_Form!$B:$Q,5,FALSE)),"")</f>
        <v/>
      </c>
      <c r="G716" s="35" t="str">
        <f>IF(ISNUMBER(SMALL(Order_Form!$C:$C,1+($C716))),(VLOOKUP(SMALL(Order_Form!$C:$C,1+($C716)),Order_Form!$B:$Q,6,FALSE)),"")</f>
        <v/>
      </c>
      <c r="H716" s="32" t="str">
        <f>IF(ISNUMBER(SMALL(Order_Form!$C:$C,1+($C716))),(VLOOKUP(SMALL(Order_Form!$C:$C,1+($C716)),Order_Form!$B:$Q,7,FALSE)),"")</f>
        <v/>
      </c>
      <c r="I716" s="15"/>
      <c r="J716" s="15"/>
      <c r="K716" s="35" t="str">
        <f>IF(ISNUMBER(SMALL(Order_Form!$C:$C,1+($C716))),(VLOOKUP(SMALL(Order_Form!$C:$C,1+($C716)),Order_Form!$B:$Q,8,FALSE)),"")</f>
        <v/>
      </c>
      <c r="L716" s="35" t="str">
        <f>IF(ISNUMBER(SMALL(Order_Form!$C:$C,1+($C716))),(VLOOKUP(SMALL(Order_Form!$C:$C,1+($C716)),Order_Form!$B:$Q,9,FALSE)),"")</f>
        <v/>
      </c>
      <c r="M716" s="35" t="str">
        <f>IF(ISNUMBER(SMALL(Order_Form!$C:$C,1+($C716))),(VLOOKUP(SMALL(Order_Form!$C:$C,1+($C716)),Order_Form!$B:$Q,10,FALSE)),"")</f>
        <v/>
      </c>
      <c r="N716" s="35" t="str">
        <f>IF(ISNUMBER(SMALL(Order_Form!$C:$C,1+($C716))),(VLOOKUP(SMALL(Order_Form!$C:$C,1+($C716)),Order_Form!$B:$Q,11,FALSE)),"")</f>
        <v/>
      </c>
      <c r="O716" s="35" t="str">
        <f>IF(ISNUMBER(SMALL(Order_Form!$C:$C,1+($C716))),(VLOOKUP(SMALL(Order_Form!$C:$C,1+($C716)),Order_Form!$B:$Q,12,FALSE)),"")</f>
        <v/>
      </c>
      <c r="P716" s="35" t="str">
        <f>IF(ISNUMBER(SMALL(Order_Form!$C:$C,1+($C716))),(VLOOKUP(SMALL(Order_Form!$C:$C,1+($C716)),Order_Form!$B:$Q,13,FALSE)),"")</f>
        <v/>
      </c>
      <c r="Q716" s="35" t="str">
        <f>IF(ISNUMBER(SMALL(Order_Form!$C:$C,1+($C716))),(VLOOKUP(SMALL(Order_Form!$C:$C,1+($C716)),Order_Form!$B:$Q,14,FALSE)),"")</f>
        <v/>
      </c>
      <c r="R716" s="35" t="str">
        <f>IF(ISNUMBER(SMALL(Order_Form!$C:$C,1+($C716))),(VLOOKUP(SMALL(Order_Form!$C:$C,1+($C716)),Order_Form!$B:$Q,15,FALSE)),"")</f>
        <v/>
      </c>
      <c r="U716" s="14">
        <f t="shared" si="30"/>
        <v>0</v>
      </c>
      <c r="V716" s="14">
        <f t="shared" si="31"/>
        <v>0</v>
      </c>
      <c r="W716" s="14">
        <f t="shared" si="32"/>
        <v>0</v>
      </c>
    </row>
    <row r="717" spans="3:23" ht="19.149999999999999" customHeight="1" x14ac:dyDescent="0.2">
      <c r="C717" s="14">
        <v>699</v>
      </c>
      <c r="D717" s="15" t="str">
        <f>IF(ISNUMBER(SMALL(Order_Form!$C:$C,1+($C717))),(VLOOKUP(SMALL(Order_Form!$C:$C,1+($C717)),Order_Form!$B:$Q,3,FALSE)),"")</f>
        <v/>
      </c>
      <c r="E717" s="35" t="str">
        <f>IF(ISNUMBER(SMALL(Order_Form!$C:$C,1+($C717))),(VLOOKUP(SMALL(Order_Form!$C:$C,1+($C717)),Order_Form!$B:$Q,4,FALSE)),"")</f>
        <v/>
      </c>
      <c r="F717" s="35" t="str">
        <f>IF(ISNUMBER(SMALL(Order_Form!$C:$C,1+($C717))),(VLOOKUP(SMALL(Order_Form!$C:$C,1+($C717)),Order_Form!$B:$Q,5,FALSE)),"")</f>
        <v/>
      </c>
      <c r="G717" s="35" t="str">
        <f>IF(ISNUMBER(SMALL(Order_Form!$C:$C,1+($C717))),(VLOOKUP(SMALL(Order_Form!$C:$C,1+($C717)),Order_Form!$B:$Q,6,FALSE)),"")</f>
        <v/>
      </c>
      <c r="H717" s="32" t="str">
        <f>IF(ISNUMBER(SMALL(Order_Form!$C:$C,1+($C717))),(VLOOKUP(SMALL(Order_Form!$C:$C,1+($C717)),Order_Form!$B:$Q,7,FALSE)),"")</f>
        <v/>
      </c>
      <c r="I717" s="15"/>
      <c r="J717" s="15"/>
      <c r="K717" s="35" t="str">
        <f>IF(ISNUMBER(SMALL(Order_Form!$C:$C,1+($C717))),(VLOOKUP(SMALL(Order_Form!$C:$C,1+($C717)),Order_Form!$B:$Q,8,FALSE)),"")</f>
        <v/>
      </c>
      <c r="L717" s="35" t="str">
        <f>IF(ISNUMBER(SMALL(Order_Form!$C:$C,1+($C717))),(VLOOKUP(SMALL(Order_Form!$C:$C,1+($C717)),Order_Form!$B:$Q,9,FALSE)),"")</f>
        <v/>
      </c>
      <c r="M717" s="35" t="str">
        <f>IF(ISNUMBER(SMALL(Order_Form!$C:$C,1+($C717))),(VLOOKUP(SMALL(Order_Form!$C:$C,1+($C717)),Order_Form!$B:$Q,10,FALSE)),"")</f>
        <v/>
      </c>
      <c r="N717" s="35" t="str">
        <f>IF(ISNUMBER(SMALL(Order_Form!$C:$C,1+($C717))),(VLOOKUP(SMALL(Order_Form!$C:$C,1+($C717)),Order_Form!$B:$Q,11,FALSE)),"")</f>
        <v/>
      </c>
      <c r="O717" s="35" t="str">
        <f>IF(ISNUMBER(SMALL(Order_Form!$C:$C,1+($C717))),(VLOOKUP(SMALL(Order_Form!$C:$C,1+($C717)),Order_Form!$B:$Q,12,FALSE)),"")</f>
        <v/>
      </c>
      <c r="P717" s="35" t="str">
        <f>IF(ISNUMBER(SMALL(Order_Form!$C:$C,1+($C717))),(VLOOKUP(SMALL(Order_Form!$C:$C,1+($C717)),Order_Form!$B:$Q,13,FALSE)),"")</f>
        <v/>
      </c>
      <c r="Q717" s="35" t="str">
        <f>IF(ISNUMBER(SMALL(Order_Form!$C:$C,1+($C717))),(VLOOKUP(SMALL(Order_Form!$C:$C,1+($C717)),Order_Form!$B:$Q,14,FALSE)),"")</f>
        <v/>
      </c>
      <c r="R717" s="35" t="str">
        <f>IF(ISNUMBER(SMALL(Order_Form!$C:$C,1+($C717))),(VLOOKUP(SMALL(Order_Form!$C:$C,1+($C717)),Order_Form!$B:$Q,15,FALSE)),"")</f>
        <v/>
      </c>
      <c r="U717" s="14">
        <f t="shared" si="30"/>
        <v>0</v>
      </c>
      <c r="V717" s="14">
        <f t="shared" si="31"/>
        <v>0</v>
      </c>
      <c r="W717" s="14">
        <f t="shared" si="32"/>
        <v>0</v>
      </c>
    </row>
    <row r="718" spans="3:23" ht="19.149999999999999" customHeight="1" x14ac:dyDescent="0.2">
      <c r="C718" s="14">
        <v>700</v>
      </c>
      <c r="D718" s="15" t="str">
        <f>IF(ISNUMBER(SMALL(Order_Form!$C:$C,1+($C718))),(VLOOKUP(SMALL(Order_Form!$C:$C,1+($C718)),Order_Form!$B:$Q,3,FALSE)),"")</f>
        <v/>
      </c>
      <c r="E718" s="35" t="str">
        <f>IF(ISNUMBER(SMALL(Order_Form!$C:$C,1+($C718))),(VLOOKUP(SMALL(Order_Form!$C:$C,1+($C718)),Order_Form!$B:$Q,4,FALSE)),"")</f>
        <v/>
      </c>
      <c r="F718" s="35" t="str">
        <f>IF(ISNUMBER(SMALL(Order_Form!$C:$C,1+($C718))),(VLOOKUP(SMALL(Order_Form!$C:$C,1+($C718)),Order_Form!$B:$Q,5,FALSE)),"")</f>
        <v/>
      </c>
      <c r="G718" s="35" t="str">
        <f>IF(ISNUMBER(SMALL(Order_Form!$C:$C,1+($C718))),(VLOOKUP(SMALL(Order_Form!$C:$C,1+($C718)),Order_Form!$B:$Q,6,FALSE)),"")</f>
        <v/>
      </c>
      <c r="H718" s="32" t="str">
        <f>IF(ISNUMBER(SMALL(Order_Form!$C:$C,1+($C718))),(VLOOKUP(SMALL(Order_Form!$C:$C,1+($C718)),Order_Form!$B:$Q,7,FALSE)),"")</f>
        <v/>
      </c>
      <c r="I718" s="15"/>
      <c r="J718" s="15"/>
      <c r="K718" s="35" t="str">
        <f>IF(ISNUMBER(SMALL(Order_Form!$C:$C,1+($C718))),(VLOOKUP(SMALL(Order_Form!$C:$C,1+($C718)),Order_Form!$B:$Q,8,FALSE)),"")</f>
        <v/>
      </c>
      <c r="L718" s="35" t="str">
        <f>IF(ISNUMBER(SMALL(Order_Form!$C:$C,1+($C718))),(VLOOKUP(SMALL(Order_Form!$C:$C,1+($C718)),Order_Form!$B:$Q,9,FALSE)),"")</f>
        <v/>
      </c>
      <c r="M718" s="35" t="str">
        <f>IF(ISNUMBER(SMALL(Order_Form!$C:$C,1+($C718))),(VLOOKUP(SMALL(Order_Form!$C:$C,1+($C718)),Order_Form!$B:$Q,10,FALSE)),"")</f>
        <v/>
      </c>
      <c r="N718" s="35" t="str">
        <f>IF(ISNUMBER(SMALL(Order_Form!$C:$C,1+($C718))),(VLOOKUP(SMALL(Order_Form!$C:$C,1+($C718)),Order_Form!$B:$Q,11,FALSE)),"")</f>
        <v/>
      </c>
      <c r="O718" s="35" t="str">
        <f>IF(ISNUMBER(SMALL(Order_Form!$C:$C,1+($C718))),(VLOOKUP(SMALL(Order_Form!$C:$C,1+($C718)),Order_Form!$B:$Q,12,FALSE)),"")</f>
        <v/>
      </c>
      <c r="P718" s="35" t="str">
        <f>IF(ISNUMBER(SMALL(Order_Form!$C:$C,1+($C718))),(VLOOKUP(SMALL(Order_Form!$C:$C,1+($C718)),Order_Form!$B:$Q,13,FALSE)),"")</f>
        <v/>
      </c>
      <c r="Q718" s="35" t="str">
        <f>IF(ISNUMBER(SMALL(Order_Form!$C:$C,1+($C718))),(VLOOKUP(SMALL(Order_Form!$C:$C,1+($C718)),Order_Form!$B:$Q,14,FALSE)),"")</f>
        <v/>
      </c>
      <c r="R718" s="35" t="str">
        <f>IF(ISNUMBER(SMALL(Order_Form!$C:$C,1+($C718))),(VLOOKUP(SMALL(Order_Form!$C:$C,1+($C718)),Order_Form!$B:$Q,15,FALSE)),"")</f>
        <v/>
      </c>
      <c r="U718" s="14">
        <f t="shared" si="30"/>
        <v>0</v>
      </c>
      <c r="V718" s="14">
        <f t="shared" si="31"/>
        <v>0</v>
      </c>
      <c r="W718" s="14">
        <f t="shared" si="32"/>
        <v>0</v>
      </c>
    </row>
    <row r="719" spans="3:23" ht="19.149999999999999" customHeight="1" x14ac:dyDescent="0.2">
      <c r="C719" s="14">
        <v>701</v>
      </c>
      <c r="D719" s="15" t="str">
        <f>IF(ISNUMBER(SMALL(Order_Form!$C:$C,1+($C719))),(VLOOKUP(SMALL(Order_Form!$C:$C,1+($C719)),Order_Form!$B:$Q,3,FALSE)),"")</f>
        <v/>
      </c>
      <c r="E719" s="35" t="str">
        <f>IF(ISNUMBER(SMALL(Order_Form!$C:$C,1+($C719))),(VLOOKUP(SMALL(Order_Form!$C:$C,1+($C719)),Order_Form!$B:$Q,4,FALSE)),"")</f>
        <v/>
      </c>
      <c r="F719" s="35" t="str">
        <f>IF(ISNUMBER(SMALL(Order_Form!$C:$C,1+($C719))),(VLOOKUP(SMALL(Order_Form!$C:$C,1+($C719)),Order_Form!$B:$Q,5,FALSE)),"")</f>
        <v/>
      </c>
      <c r="G719" s="35" t="str">
        <f>IF(ISNUMBER(SMALL(Order_Form!$C:$C,1+($C719))),(VLOOKUP(SMALL(Order_Form!$C:$C,1+($C719)),Order_Form!$B:$Q,6,FALSE)),"")</f>
        <v/>
      </c>
      <c r="H719" s="32" t="str">
        <f>IF(ISNUMBER(SMALL(Order_Form!$C:$C,1+($C719))),(VLOOKUP(SMALL(Order_Form!$C:$C,1+($C719)),Order_Form!$B:$Q,7,FALSE)),"")</f>
        <v/>
      </c>
      <c r="I719" s="15"/>
      <c r="J719" s="15"/>
      <c r="K719" s="35" t="str">
        <f>IF(ISNUMBER(SMALL(Order_Form!$C:$C,1+($C719))),(VLOOKUP(SMALL(Order_Form!$C:$C,1+($C719)),Order_Form!$B:$Q,8,FALSE)),"")</f>
        <v/>
      </c>
      <c r="L719" s="35" t="str">
        <f>IF(ISNUMBER(SMALL(Order_Form!$C:$C,1+($C719))),(VLOOKUP(SMALL(Order_Form!$C:$C,1+($C719)),Order_Form!$B:$Q,9,FALSE)),"")</f>
        <v/>
      </c>
      <c r="M719" s="35" t="str">
        <f>IF(ISNUMBER(SMALL(Order_Form!$C:$C,1+($C719))),(VLOOKUP(SMALL(Order_Form!$C:$C,1+($C719)),Order_Form!$B:$Q,10,FALSE)),"")</f>
        <v/>
      </c>
      <c r="N719" s="35" t="str">
        <f>IF(ISNUMBER(SMALL(Order_Form!$C:$C,1+($C719))),(VLOOKUP(SMALL(Order_Form!$C:$C,1+($C719)),Order_Form!$B:$Q,11,FALSE)),"")</f>
        <v/>
      </c>
      <c r="O719" s="35" t="str">
        <f>IF(ISNUMBER(SMALL(Order_Form!$C:$C,1+($C719))),(VLOOKUP(SMALL(Order_Form!$C:$C,1+($C719)),Order_Form!$B:$Q,12,FALSE)),"")</f>
        <v/>
      </c>
      <c r="P719" s="35" t="str">
        <f>IF(ISNUMBER(SMALL(Order_Form!$C:$C,1+($C719))),(VLOOKUP(SMALL(Order_Form!$C:$C,1+($C719)),Order_Form!$B:$Q,13,FALSE)),"")</f>
        <v/>
      </c>
      <c r="Q719" s="35" t="str">
        <f>IF(ISNUMBER(SMALL(Order_Form!$C:$C,1+($C719))),(VLOOKUP(SMALL(Order_Form!$C:$C,1+($C719)),Order_Form!$B:$Q,14,FALSE)),"")</f>
        <v/>
      </c>
      <c r="R719" s="35" t="str">
        <f>IF(ISNUMBER(SMALL(Order_Form!$C:$C,1+($C719))),(VLOOKUP(SMALL(Order_Form!$C:$C,1+($C719)),Order_Form!$B:$Q,15,FALSE)),"")</f>
        <v/>
      </c>
      <c r="U719" s="14">
        <f t="shared" si="30"/>
        <v>0</v>
      </c>
      <c r="V719" s="14">
        <f t="shared" si="31"/>
        <v>0</v>
      </c>
      <c r="W719" s="14">
        <f t="shared" si="32"/>
        <v>0</v>
      </c>
    </row>
    <row r="720" spans="3:23" ht="19.149999999999999" customHeight="1" x14ac:dyDescent="0.2">
      <c r="C720" s="14">
        <v>702</v>
      </c>
      <c r="D720" s="15" t="str">
        <f>IF(ISNUMBER(SMALL(Order_Form!$C:$C,1+($C720))),(VLOOKUP(SMALL(Order_Form!$C:$C,1+($C720)),Order_Form!$B:$Q,3,FALSE)),"")</f>
        <v/>
      </c>
      <c r="E720" s="35" t="str">
        <f>IF(ISNUMBER(SMALL(Order_Form!$C:$C,1+($C720))),(VLOOKUP(SMALL(Order_Form!$C:$C,1+($C720)),Order_Form!$B:$Q,4,FALSE)),"")</f>
        <v/>
      </c>
      <c r="F720" s="35" t="str">
        <f>IF(ISNUMBER(SMALL(Order_Form!$C:$C,1+($C720))),(VLOOKUP(SMALL(Order_Form!$C:$C,1+($C720)),Order_Form!$B:$Q,5,FALSE)),"")</f>
        <v/>
      </c>
      <c r="G720" s="35" t="str">
        <f>IF(ISNUMBER(SMALL(Order_Form!$C:$C,1+($C720))),(VLOOKUP(SMALL(Order_Form!$C:$C,1+($C720)),Order_Form!$B:$Q,6,FALSE)),"")</f>
        <v/>
      </c>
      <c r="H720" s="32" t="str">
        <f>IF(ISNUMBER(SMALL(Order_Form!$C:$C,1+($C720))),(VLOOKUP(SMALL(Order_Form!$C:$C,1+($C720)),Order_Form!$B:$Q,7,FALSE)),"")</f>
        <v/>
      </c>
      <c r="I720" s="15"/>
      <c r="J720" s="15"/>
      <c r="K720" s="35" t="str">
        <f>IF(ISNUMBER(SMALL(Order_Form!$C:$C,1+($C720))),(VLOOKUP(SMALL(Order_Form!$C:$C,1+($C720)),Order_Form!$B:$Q,8,FALSE)),"")</f>
        <v/>
      </c>
      <c r="L720" s="35" t="str">
        <f>IF(ISNUMBER(SMALL(Order_Form!$C:$C,1+($C720))),(VLOOKUP(SMALL(Order_Form!$C:$C,1+($C720)),Order_Form!$B:$Q,9,FALSE)),"")</f>
        <v/>
      </c>
      <c r="M720" s="35" t="str">
        <f>IF(ISNUMBER(SMALL(Order_Form!$C:$C,1+($C720))),(VLOOKUP(SMALL(Order_Form!$C:$C,1+($C720)),Order_Form!$B:$Q,10,FALSE)),"")</f>
        <v/>
      </c>
      <c r="N720" s="35" t="str">
        <f>IF(ISNUMBER(SMALL(Order_Form!$C:$C,1+($C720))),(VLOOKUP(SMALL(Order_Form!$C:$C,1+($C720)),Order_Form!$B:$Q,11,FALSE)),"")</f>
        <v/>
      </c>
      <c r="O720" s="35" t="str">
        <f>IF(ISNUMBER(SMALL(Order_Form!$C:$C,1+($C720))),(VLOOKUP(SMALL(Order_Form!$C:$C,1+($C720)),Order_Form!$B:$Q,12,FALSE)),"")</f>
        <v/>
      </c>
      <c r="P720" s="35" t="str">
        <f>IF(ISNUMBER(SMALL(Order_Form!$C:$C,1+($C720))),(VLOOKUP(SMALL(Order_Form!$C:$C,1+($C720)),Order_Form!$B:$Q,13,FALSE)),"")</f>
        <v/>
      </c>
      <c r="Q720" s="35" t="str">
        <f>IF(ISNUMBER(SMALL(Order_Form!$C:$C,1+($C720))),(VLOOKUP(SMALL(Order_Form!$C:$C,1+($C720)),Order_Form!$B:$Q,14,FALSE)),"")</f>
        <v/>
      </c>
      <c r="R720" s="35" t="str">
        <f>IF(ISNUMBER(SMALL(Order_Form!$C:$C,1+($C720))),(VLOOKUP(SMALL(Order_Form!$C:$C,1+($C720)),Order_Form!$B:$Q,15,FALSE)),"")</f>
        <v/>
      </c>
      <c r="U720" s="14">
        <f t="shared" si="30"/>
        <v>0</v>
      </c>
      <c r="V720" s="14">
        <f t="shared" si="31"/>
        <v>0</v>
      </c>
      <c r="W720" s="14">
        <f t="shared" si="32"/>
        <v>0</v>
      </c>
    </row>
    <row r="721" spans="3:23" ht="19.149999999999999" customHeight="1" x14ac:dyDescent="0.2">
      <c r="C721" s="14">
        <v>703</v>
      </c>
      <c r="D721" s="15" t="str">
        <f>IF(ISNUMBER(SMALL(Order_Form!$C:$C,1+($C721))),(VLOOKUP(SMALL(Order_Form!$C:$C,1+($C721)),Order_Form!$B:$Q,3,FALSE)),"")</f>
        <v/>
      </c>
      <c r="E721" s="35" t="str">
        <f>IF(ISNUMBER(SMALL(Order_Form!$C:$C,1+($C721))),(VLOOKUP(SMALL(Order_Form!$C:$C,1+($C721)),Order_Form!$B:$Q,4,FALSE)),"")</f>
        <v/>
      </c>
      <c r="F721" s="35" t="str">
        <f>IF(ISNUMBER(SMALL(Order_Form!$C:$C,1+($C721))),(VLOOKUP(SMALL(Order_Form!$C:$C,1+($C721)),Order_Form!$B:$Q,5,FALSE)),"")</f>
        <v/>
      </c>
      <c r="G721" s="35" t="str">
        <f>IF(ISNUMBER(SMALL(Order_Form!$C:$C,1+($C721))),(VLOOKUP(SMALL(Order_Form!$C:$C,1+($C721)),Order_Form!$B:$Q,6,FALSE)),"")</f>
        <v/>
      </c>
      <c r="H721" s="32" t="str">
        <f>IF(ISNUMBER(SMALL(Order_Form!$C:$C,1+($C721))),(VLOOKUP(SMALL(Order_Form!$C:$C,1+($C721)),Order_Form!$B:$Q,7,FALSE)),"")</f>
        <v/>
      </c>
      <c r="I721" s="15"/>
      <c r="J721" s="15"/>
      <c r="K721" s="35" t="str">
        <f>IF(ISNUMBER(SMALL(Order_Form!$C:$C,1+($C721))),(VLOOKUP(SMALL(Order_Form!$C:$C,1+($C721)),Order_Form!$B:$Q,8,FALSE)),"")</f>
        <v/>
      </c>
      <c r="L721" s="35" t="str">
        <f>IF(ISNUMBER(SMALL(Order_Form!$C:$C,1+($C721))),(VLOOKUP(SMALL(Order_Form!$C:$C,1+($C721)),Order_Form!$B:$Q,9,FALSE)),"")</f>
        <v/>
      </c>
      <c r="M721" s="35" t="str">
        <f>IF(ISNUMBER(SMALL(Order_Form!$C:$C,1+($C721))),(VLOOKUP(SMALL(Order_Form!$C:$C,1+($C721)),Order_Form!$B:$Q,10,FALSE)),"")</f>
        <v/>
      </c>
      <c r="N721" s="35" t="str">
        <f>IF(ISNUMBER(SMALL(Order_Form!$C:$C,1+($C721))),(VLOOKUP(SMALL(Order_Form!$C:$C,1+($C721)),Order_Form!$B:$Q,11,FALSE)),"")</f>
        <v/>
      </c>
      <c r="O721" s="35" t="str">
        <f>IF(ISNUMBER(SMALL(Order_Form!$C:$C,1+($C721))),(VLOOKUP(SMALL(Order_Form!$C:$C,1+($C721)),Order_Form!$B:$Q,12,FALSE)),"")</f>
        <v/>
      </c>
      <c r="P721" s="35" t="str">
        <f>IF(ISNUMBER(SMALL(Order_Form!$C:$C,1+($C721))),(VLOOKUP(SMALL(Order_Form!$C:$C,1+($C721)),Order_Form!$B:$Q,13,FALSE)),"")</f>
        <v/>
      </c>
      <c r="Q721" s="35" t="str">
        <f>IF(ISNUMBER(SMALL(Order_Form!$C:$C,1+($C721))),(VLOOKUP(SMALL(Order_Form!$C:$C,1+($C721)),Order_Form!$B:$Q,14,FALSE)),"")</f>
        <v/>
      </c>
      <c r="R721" s="35" t="str">
        <f>IF(ISNUMBER(SMALL(Order_Form!$C:$C,1+($C721))),(VLOOKUP(SMALL(Order_Form!$C:$C,1+($C721)),Order_Form!$B:$Q,15,FALSE)),"")</f>
        <v/>
      </c>
      <c r="U721" s="14">
        <f t="shared" si="30"/>
        <v>0</v>
      </c>
      <c r="V721" s="14">
        <f t="shared" si="31"/>
        <v>0</v>
      </c>
      <c r="W721" s="14">
        <f t="shared" si="32"/>
        <v>0</v>
      </c>
    </row>
    <row r="722" spans="3:23" ht="19.149999999999999" customHeight="1" x14ac:dyDescent="0.2">
      <c r="C722" s="14">
        <v>704</v>
      </c>
      <c r="D722" s="15" t="str">
        <f>IF(ISNUMBER(SMALL(Order_Form!$C:$C,1+($C722))),(VLOOKUP(SMALL(Order_Form!$C:$C,1+($C722)),Order_Form!$B:$Q,3,FALSE)),"")</f>
        <v/>
      </c>
      <c r="E722" s="35" t="str">
        <f>IF(ISNUMBER(SMALL(Order_Form!$C:$C,1+($C722))),(VLOOKUP(SMALL(Order_Form!$C:$C,1+($C722)),Order_Form!$B:$Q,4,FALSE)),"")</f>
        <v/>
      </c>
      <c r="F722" s="35" t="str">
        <f>IF(ISNUMBER(SMALL(Order_Form!$C:$C,1+($C722))),(VLOOKUP(SMALL(Order_Form!$C:$C,1+($C722)),Order_Form!$B:$Q,5,FALSE)),"")</f>
        <v/>
      </c>
      <c r="G722" s="35" t="str">
        <f>IF(ISNUMBER(SMALL(Order_Form!$C:$C,1+($C722))),(VLOOKUP(SMALL(Order_Form!$C:$C,1+($C722)),Order_Form!$B:$Q,6,FALSE)),"")</f>
        <v/>
      </c>
      <c r="H722" s="32" t="str">
        <f>IF(ISNUMBER(SMALL(Order_Form!$C:$C,1+($C722))),(VLOOKUP(SMALL(Order_Form!$C:$C,1+($C722)),Order_Form!$B:$Q,7,FALSE)),"")</f>
        <v/>
      </c>
      <c r="I722" s="15"/>
      <c r="J722" s="15"/>
      <c r="K722" s="35" t="str">
        <f>IF(ISNUMBER(SMALL(Order_Form!$C:$C,1+($C722))),(VLOOKUP(SMALL(Order_Form!$C:$C,1+($C722)),Order_Form!$B:$Q,8,FALSE)),"")</f>
        <v/>
      </c>
      <c r="L722" s="35" t="str">
        <f>IF(ISNUMBER(SMALL(Order_Form!$C:$C,1+($C722))),(VLOOKUP(SMALL(Order_Form!$C:$C,1+($C722)),Order_Form!$B:$Q,9,FALSE)),"")</f>
        <v/>
      </c>
      <c r="M722" s="35" t="str">
        <f>IF(ISNUMBER(SMALL(Order_Form!$C:$C,1+($C722))),(VLOOKUP(SMALL(Order_Form!$C:$C,1+($C722)),Order_Form!$B:$Q,10,FALSE)),"")</f>
        <v/>
      </c>
      <c r="N722" s="35" t="str">
        <f>IF(ISNUMBER(SMALL(Order_Form!$C:$C,1+($C722))),(VLOOKUP(SMALL(Order_Form!$C:$C,1+($C722)),Order_Form!$B:$Q,11,FALSE)),"")</f>
        <v/>
      </c>
      <c r="O722" s="35" t="str">
        <f>IF(ISNUMBER(SMALL(Order_Form!$C:$C,1+($C722))),(VLOOKUP(SMALL(Order_Form!$C:$C,1+($C722)),Order_Form!$B:$Q,12,FALSE)),"")</f>
        <v/>
      </c>
      <c r="P722" s="35" t="str">
        <f>IF(ISNUMBER(SMALL(Order_Form!$C:$C,1+($C722))),(VLOOKUP(SMALL(Order_Form!$C:$C,1+($C722)),Order_Form!$B:$Q,13,FALSE)),"")</f>
        <v/>
      </c>
      <c r="Q722" s="35" t="str">
        <f>IF(ISNUMBER(SMALL(Order_Form!$C:$C,1+($C722))),(VLOOKUP(SMALL(Order_Form!$C:$C,1+($C722)),Order_Form!$B:$Q,14,FALSE)),"")</f>
        <v/>
      </c>
      <c r="R722" s="35" t="str">
        <f>IF(ISNUMBER(SMALL(Order_Form!$C:$C,1+($C722))),(VLOOKUP(SMALL(Order_Form!$C:$C,1+($C722)),Order_Form!$B:$Q,15,FALSE)),"")</f>
        <v/>
      </c>
      <c r="U722" s="14">
        <f t="shared" ref="U722:U785" si="33">IF(AND(G722&gt;0,ISNONTEXT(G722)),1,0)</f>
        <v>0</v>
      </c>
      <c r="V722" s="14">
        <f t="shared" ref="V722:V785" si="34">IF(OR(U722=1,D722=2),1,0)</f>
        <v>0</v>
      </c>
      <c r="W722" s="14">
        <f t="shared" si="32"/>
        <v>0</v>
      </c>
    </row>
    <row r="723" spans="3:23" ht="19.149999999999999" customHeight="1" x14ac:dyDescent="0.2">
      <c r="C723" s="14">
        <v>705</v>
      </c>
      <c r="D723" s="15" t="str">
        <f>IF(ISNUMBER(SMALL(Order_Form!$C:$C,1+($C723))),(VLOOKUP(SMALL(Order_Form!$C:$C,1+($C723)),Order_Form!$B:$Q,3,FALSE)),"")</f>
        <v/>
      </c>
      <c r="E723" s="35" t="str">
        <f>IF(ISNUMBER(SMALL(Order_Form!$C:$C,1+($C723))),(VLOOKUP(SMALL(Order_Form!$C:$C,1+($C723)),Order_Form!$B:$Q,4,FALSE)),"")</f>
        <v/>
      </c>
      <c r="F723" s="35" t="str">
        <f>IF(ISNUMBER(SMALL(Order_Form!$C:$C,1+($C723))),(VLOOKUP(SMALL(Order_Form!$C:$C,1+($C723)),Order_Form!$B:$Q,5,FALSE)),"")</f>
        <v/>
      </c>
      <c r="G723" s="35" t="str">
        <f>IF(ISNUMBER(SMALL(Order_Form!$C:$C,1+($C723))),(VLOOKUP(SMALL(Order_Form!$C:$C,1+($C723)),Order_Form!$B:$Q,6,FALSE)),"")</f>
        <v/>
      </c>
      <c r="H723" s="32" t="str">
        <f>IF(ISNUMBER(SMALL(Order_Form!$C:$C,1+($C723))),(VLOOKUP(SMALL(Order_Form!$C:$C,1+($C723)),Order_Form!$B:$Q,7,FALSE)),"")</f>
        <v/>
      </c>
      <c r="I723" s="15"/>
      <c r="J723" s="15"/>
      <c r="K723" s="35" t="str">
        <f>IF(ISNUMBER(SMALL(Order_Form!$C:$C,1+($C723))),(VLOOKUP(SMALL(Order_Form!$C:$C,1+($C723)),Order_Form!$B:$Q,8,FALSE)),"")</f>
        <v/>
      </c>
      <c r="L723" s="35" t="str">
        <f>IF(ISNUMBER(SMALL(Order_Form!$C:$C,1+($C723))),(VLOOKUP(SMALL(Order_Form!$C:$C,1+($C723)),Order_Form!$B:$Q,9,FALSE)),"")</f>
        <v/>
      </c>
      <c r="M723" s="35" t="str">
        <f>IF(ISNUMBER(SMALL(Order_Form!$C:$C,1+($C723))),(VLOOKUP(SMALL(Order_Form!$C:$C,1+($C723)),Order_Form!$B:$Q,10,FALSE)),"")</f>
        <v/>
      </c>
      <c r="N723" s="35" t="str">
        <f>IF(ISNUMBER(SMALL(Order_Form!$C:$C,1+($C723))),(VLOOKUP(SMALL(Order_Form!$C:$C,1+($C723)),Order_Form!$B:$Q,11,FALSE)),"")</f>
        <v/>
      </c>
      <c r="O723" s="35" t="str">
        <f>IF(ISNUMBER(SMALL(Order_Form!$C:$C,1+($C723))),(VLOOKUP(SMALL(Order_Form!$C:$C,1+($C723)),Order_Form!$B:$Q,12,FALSE)),"")</f>
        <v/>
      </c>
      <c r="P723" s="35" t="str">
        <f>IF(ISNUMBER(SMALL(Order_Form!$C:$C,1+($C723))),(VLOOKUP(SMALL(Order_Form!$C:$C,1+($C723)),Order_Form!$B:$Q,13,FALSE)),"")</f>
        <v/>
      </c>
      <c r="Q723" s="35" t="str">
        <f>IF(ISNUMBER(SMALL(Order_Form!$C:$C,1+($C723))),(VLOOKUP(SMALL(Order_Form!$C:$C,1+($C723)),Order_Form!$B:$Q,14,FALSE)),"")</f>
        <v/>
      </c>
      <c r="R723" s="35" t="str">
        <f>IF(ISNUMBER(SMALL(Order_Form!$C:$C,1+($C723))),(VLOOKUP(SMALL(Order_Form!$C:$C,1+($C723)),Order_Form!$B:$Q,15,FALSE)),"")</f>
        <v/>
      </c>
      <c r="U723" s="14">
        <f t="shared" si="33"/>
        <v>0</v>
      </c>
      <c r="V723" s="14">
        <f t="shared" si="34"/>
        <v>0</v>
      </c>
      <c r="W723" s="14">
        <f t="shared" ref="W723:W786" si="35">IF(OR(AND(K723&gt;0,ISNONTEXT(K723)),K723="Assorted"),1,0)</f>
        <v>0</v>
      </c>
    </row>
    <row r="724" spans="3:23" ht="19.149999999999999" customHeight="1" x14ac:dyDescent="0.2">
      <c r="C724" s="14">
        <v>706</v>
      </c>
      <c r="D724" s="15" t="str">
        <f>IF(ISNUMBER(SMALL(Order_Form!$C:$C,1+($C724))),(VLOOKUP(SMALL(Order_Form!$C:$C,1+($C724)),Order_Form!$B:$Q,3,FALSE)),"")</f>
        <v/>
      </c>
      <c r="E724" s="35" t="str">
        <f>IF(ISNUMBER(SMALL(Order_Form!$C:$C,1+($C724))),(VLOOKUP(SMALL(Order_Form!$C:$C,1+($C724)),Order_Form!$B:$Q,4,FALSE)),"")</f>
        <v/>
      </c>
      <c r="F724" s="35" t="str">
        <f>IF(ISNUMBER(SMALL(Order_Form!$C:$C,1+($C724))),(VLOOKUP(SMALL(Order_Form!$C:$C,1+($C724)),Order_Form!$B:$Q,5,FALSE)),"")</f>
        <v/>
      </c>
      <c r="G724" s="35" t="str">
        <f>IF(ISNUMBER(SMALL(Order_Form!$C:$C,1+($C724))),(VLOOKUP(SMALL(Order_Form!$C:$C,1+($C724)),Order_Form!$B:$Q,6,FALSE)),"")</f>
        <v/>
      </c>
      <c r="H724" s="32" t="str">
        <f>IF(ISNUMBER(SMALL(Order_Form!$C:$C,1+($C724))),(VLOOKUP(SMALL(Order_Form!$C:$C,1+($C724)),Order_Form!$B:$Q,7,FALSE)),"")</f>
        <v/>
      </c>
      <c r="I724" s="15"/>
      <c r="J724" s="15"/>
      <c r="K724" s="35" t="str">
        <f>IF(ISNUMBER(SMALL(Order_Form!$C:$C,1+($C724))),(VLOOKUP(SMALL(Order_Form!$C:$C,1+($C724)),Order_Form!$B:$Q,8,FALSE)),"")</f>
        <v/>
      </c>
      <c r="L724" s="35" t="str">
        <f>IF(ISNUMBER(SMALL(Order_Form!$C:$C,1+($C724))),(VLOOKUP(SMALL(Order_Form!$C:$C,1+($C724)),Order_Form!$B:$Q,9,FALSE)),"")</f>
        <v/>
      </c>
      <c r="M724" s="35" t="str">
        <f>IF(ISNUMBER(SMALL(Order_Form!$C:$C,1+($C724))),(VLOOKUP(SMALL(Order_Form!$C:$C,1+($C724)),Order_Form!$B:$Q,10,FALSE)),"")</f>
        <v/>
      </c>
      <c r="N724" s="35" t="str">
        <f>IF(ISNUMBER(SMALL(Order_Form!$C:$C,1+($C724))),(VLOOKUP(SMALL(Order_Form!$C:$C,1+($C724)),Order_Form!$B:$Q,11,FALSE)),"")</f>
        <v/>
      </c>
      <c r="O724" s="35" t="str">
        <f>IF(ISNUMBER(SMALL(Order_Form!$C:$C,1+($C724))),(VLOOKUP(SMALL(Order_Form!$C:$C,1+($C724)),Order_Form!$B:$Q,12,FALSE)),"")</f>
        <v/>
      </c>
      <c r="P724" s="35" t="str">
        <f>IF(ISNUMBER(SMALL(Order_Form!$C:$C,1+($C724))),(VLOOKUP(SMALL(Order_Form!$C:$C,1+($C724)),Order_Form!$B:$Q,13,FALSE)),"")</f>
        <v/>
      </c>
      <c r="Q724" s="35" t="str">
        <f>IF(ISNUMBER(SMALL(Order_Form!$C:$C,1+($C724))),(VLOOKUP(SMALL(Order_Form!$C:$C,1+($C724)),Order_Form!$B:$Q,14,FALSE)),"")</f>
        <v/>
      </c>
      <c r="R724" s="35" t="str">
        <f>IF(ISNUMBER(SMALL(Order_Form!$C:$C,1+($C724))),(VLOOKUP(SMALL(Order_Form!$C:$C,1+($C724)),Order_Form!$B:$Q,15,FALSE)),"")</f>
        <v/>
      </c>
      <c r="U724" s="14">
        <f t="shared" si="33"/>
        <v>0</v>
      </c>
      <c r="V724" s="14">
        <f t="shared" si="34"/>
        <v>0</v>
      </c>
      <c r="W724" s="14">
        <f t="shared" si="35"/>
        <v>0</v>
      </c>
    </row>
    <row r="725" spans="3:23" ht="19.149999999999999" customHeight="1" x14ac:dyDescent="0.2">
      <c r="C725" s="14">
        <v>707</v>
      </c>
      <c r="D725" s="15" t="str">
        <f>IF(ISNUMBER(SMALL(Order_Form!$C:$C,1+($C725))),(VLOOKUP(SMALL(Order_Form!$C:$C,1+($C725)),Order_Form!$B:$Q,3,FALSE)),"")</f>
        <v/>
      </c>
      <c r="E725" s="35" t="str">
        <f>IF(ISNUMBER(SMALL(Order_Form!$C:$C,1+($C725))),(VLOOKUP(SMALL(Order_Form!$C:$C,1+($C725)),Order_Form!$B:$Q,4,FALSE)),"")</f>
        <v/>
      </c>
      <c r="F725" s="35" t="str">
        <f>IF(ISNUMBER(SMALL(Order_Form!$C:$C,1+($C725))),(VLOOKUP(SMALL(Order_Form!$C:$C,1+($C725)),Order_Form!$B:$Q,5,FALSE)),"")</f>
        <v/>
      </c>
      <c r="G725" s="35" t="str">
        <f>IF(ISNUMBER(SMALL(Order_Form!$C:$C,1+($C725))),(VLOOKUP(SMALL(Order_Form!$C:$C,1+($C725)),Order_Form!$B:$Q,6,FALSE)),"")</f>
        <v/>
      </c>
      <c r="H725" s="32" t="str">
        <f>IF(ISNUMBER(SMALL(Order_Form!$C:$C,1+($C725))),(VLOOKUP(SMALL(Order_Form!$C:$C,1+($C725)),Order_Form!$B:$Q,7,FALSE)),"")</f>
        <v/>
      </c>
      <c r="I725" s="15"/>
      <c r="J725" s="15"/>
      <c r="K725" s="35" t="str">
        <f>IF(ISNUMBER(SMALL(Order_Form!$C:$C,1+($C725))),(VLOOKUP(SMALL(Order_Form!$C:$C,1+($C725)),Order_Form!$B:$Q,8,FALSE)),"")</f>
        <v/>
      </c>
      <c r="L725" s="35" t="str">
        <f>IF(ISNUMBER(SMALL(Order_Form!$C:$C,1+($C725))),(VLOOKUP(SMALL(Order_Form!$C:$C,1+($C725)),Order_Form!$B:$Q,9,FALSE)),"")</f>
        <v/>
      </c>
      <c r="M725" s="35" t="str">
        <f>IF(ISNUMBER(SMALL(Order_Form!$C:$C,1+($C725))),(VLOOKUP(SMALL(Order_Form!$C:$C,1+($C725)),Order_Form!$B:$Q,10,FALSE)),"")</f>
        <v/>
      </c>
      <c r="N725" s="35" t="str">
        <f>IF(ISNUMBER(SMALL(Order_Form!$C:$C,1+($C725))),(VLOOKUP(SMALL(Order_Form!$C:$C,1+($C725)),Order_Form!$B:$Q,11,FALSE)),"")</f>
        <v/>
      </c>
      <c r="O725" s="35" t="str">
        <f>IF(ISNUMBER(SMALL(Order_Form!$C:$C,1+($C725))),(VLOOKUP(SMALL(Order_Form!$C:$C,1+($C725)),Order_Form!$B:$Q,12,FALSE)),"")</f>
        <v/>
      </c>
      <c r="P725" s="35" t="str">
        <f>IF(ISNUMBER(SMALL(Order_Form!$C:$C,1+($C725))),(VLOOKUP(SMALL(Order_Form!$C:$C,1+($C725)),Order_Form!$B:$Q,13,FALSE)),"")</f>
        <v/>
      </c>
      <c r="Q725" s="35" t="str">
        <f>IF(ISNUMBER(SMALL(Order_Form!$C:$C,1+($C725))),(VLOOKUP(SMALL(Order_Form!$C:$C,1+($C725)),Order_Form!$B:$Q,14,FALSE)),"")</f>
        <v/>
      </c>
      <c r="R725" s="35" t="str">
        <f>IF(ISNUMBER(SMALL(Order_Form!$C:$C,1+($C725))),(VLOOKUP(SMALL(Order_Form!$C:$C,1+($C725)),Order_Form!$B:$Q,15,FALSE)),"")</f>
        <v/>
      </c>
      <c r="U725" s="14">
        <f t="shared" si="33"/>
        <v>0</v>
      </c>
      <c r="V725" s="14">
        <f t="shared" si="34"/>
        <v>0</v>
      </c>
      <c r="W725" s="14">
        <f t="shared" si="35"/>
        <v>0</v>
      </c>
    </row>
    <row r="726" spans="3:23" ht="19.149999999999999" customHeight="1" x14ac:dyDescent="0.2">
      <c r="C726" s="14">
        <v>708</v>
      </c>
      <c r="D726" s="15" t="str">
        <f>IF(ISNUMBER(SMALL(Order_Form!$C:$C,1+($C726))),(VLOOKUP(SMALL(Order_Form!$C:$C,1+($C726)),Order_Form!$B:$Q,3,FALSE)),"")</f>
        <v/>
      </c>
      <c r="E726" s="35" t="str">
        <f>IF(ISNUMBER(SMALL(Order_Form!$C:$C,1+($C726))),(VLOOKUP(SMALL(Order_Form!$C:$C,1+($C726)),Order_Form!$B:$Q,4,FALSE)),"")</f>
        <v/>
      </c>
      <c r="F726" s="35" t="str">
        <f>IF(ISNUMBER(SMALL(Order_Form!$C:$C,1+($C726))),(VLOOKUP(SMALL(Order_Form!$C:$C,1+($C726)),Order_Form!$B:$Q,5,FALSE)),"")</f>
        <v/>
      </c>
      <c r="G726" s="35" t="str">
        <f>IF(ISNUMBER(SMALL(Order_Form!$C:$C,1+($C726))),(VLOOKUP(SMALL(Order_Form!$C:$C,1+($C726)),Order_Form!$B:$Q,6,FALSE)),"")</f>
        <v/>
      </c>
      <c r="H726" s="32" t="str">
        <f>IF(ISNUMBER(SMALL(Order_Form!$C:$C,1+($C726))),(VLOOKUP(SMALL(Order_Form!$C:$C,1+($C726)),Order_Form!$B:$Q,7,FALSE)),"")</f>
        <v/>
      </c>
      <c r="I726" s="15"/>
      <c r="J726" s="15"/>
      <c r="K726" s="35" t="str">
        <f>IF(ISNUMBER(SMALL(Order_Form!$C:$C,1+($C726))),(VLOOKUP(SMALL(Order_Form!$C:$C,1+($C726)),Order_Form!$B:$Q,8,FALSE)),"")</f>
        <v/>
      </c>
      <c r="L726" s="35" t="str">
        <f>IF(ISNUMBER(SMALL(Order_Form!$C:$C,1+($C726))),(VLOOKUP(SMALL(Order_Form!$C:$C,1+($C726)),Order_Form!$B:$Q,9,FALSE)),"")</f>
        <v/>
      </c>
      <c r="M726" s="35" t="str">
        <f>IF(ISNUMBER(SMALL(Order_Form!$C:$C,1+($C726))),(VLOOKUP(SMALL(Order_Form!$C:$C,1+($C726)),Order_Form!$B:$Q,10,FALSE)),"")</f>
        <v/>
      </c>
      <c r="N726" s="35" t="str">
        <f>IF(ISNUMBER(SMALL(Order_Form!$C:$C,1+($C726))),(VLOOKUP(SMALL(Order_Form!$C:$C,1+($C726)),Order_Form!$B:$Q,11,FALSE)),"")</f>
        <v/>
      </c>
      <c r="O726" s="35" t="str">
        <f>IF(ISNUMBER(SMALL(Order_Form!$C:$C,1+($C726))),(VLOOKUP(SMALL(Order_Form!$C:$C,1+($C726)),Order_Form!$B:$Q,12,FALSE)),"")</f>
        <v/>
      </c>
      <c r="P726" s="35" t="str">
        <f>IF(ISNUMBER(SMALL(Order_Form!$C:$C,1+($C726))),(VLOOKUP(SMALL(Order_Form!$C:$C,1+($C726)),Order_Form!$B:$Q,13,FALSE)),"")</f>
        <v/>
      </c>
      <c r="Q726" s="35" t="str">
        <f>IF(ISNUMBER(SMALL(Order_Form!$C:$C,1+($C726))),(VLOOKUP(SMALL(Order_Form!$C:$C,1+($C726)),Order_Form!$B:$Q,14,FALSE)),"")</f>
        <v/>
      </c>
      <c r="R726" s="35" t="str">
        <f>IF(ISNUMBER(SMALL(Order_Form!$C:$C,1+($C726))),(VLOOKUP(SMALL(Order_Form!$C:$C,1+($C726)),Order_Form!$B:$Q,15,FALSE)),"")</f>
        <v/>
      </c>
      <c r="U726" s="14">
        <f t="shared" si="33"/>
        <v>0</v>
      </c>
      <c r="V726" s="14">
        <f t="shared" si="34"/>
        <v>0</v>
      </c>
      <c r="W726" s="14">
        <f t="shared" si="35"/>
        <v>0</v>
      </c>
    </row>
    <row r="727" spans="3:23" ht="19.149999999999999" customHeight="1" x14ac:dyDescent="0.2">
      <c r="C727" s="14">
        <v>709</v>
      </c>
      <c r="D727" s="15" t="str">
        <f>IF(ISNUMBER(SMALL(Order_Form!$C:$C,1+($C727))),(VLOOKUP(SMALL(Order_Form!$C:$C,1+($C727)),Order_Form!$B:$Q,3,FALSE)),"")</f>
        <v/>
      </c>
      <c r="E727" s="35" t="str">
        <f>IF(ISNUMBER(SMALL(Order_Form!$C:$C,1+($C727))),(VLOOKUP(SMALL(Order_Form!$C:$C,1+($C727)),Order_Form!$B:$Q,4,FALSE)),"")</f>
        <v/>
      </c>
      <c r="F727" s="35" t="str">
        <f>IF(ISNUMBER(SMALL(Order_Form!$C:$C,1+($C727))),(VLOOKUP(SMALL(Order_Form!$C:$C,1+($C727)),Order_Form!$B:$Q,5,FALSE)),"")</f>
        <v/>
      </c>
      <c r="G727" s="35" t="str">
        <f>IF(ISNUMBER(SMALL(Order_Form!$C:$C,1+($C727))),(VLOOKUP(SMALL(Order_Form!$C:$C,1+($C727)),Order_Form!$B:$Q,6,FALSE)),"")</f>
        <v/>
      </c>
      <c r="H727" s="32" t="str">
        <f>IF(ISNUMBER(SMALL(Order_Form!$C:$C,1+($C727))),(VLOOKUP(SMALL(Order_Form!$C:$C,1+($C727)),Order_Form!$B:$Q,7,FALSE)),"")</f>
        <v/>
      </c>
      <c r="I727" s="15"/>
      <c r="J727" s="15"/>
      <c r="K727" s="35" t="str">
        <f>IF(ISNUMBER(SMALL(Order_Form!$C:$C,1+($C727))),(VLOOKUP(SMALL(Order_Form!$C:$C,1+($C727)),Order_Form!$B:$Q,8,FALSE)),"")</f>
        <v/>
      </c>
      <c r="L727" s="35" t="str">
        <f>IF(ISNUMBER(SMALL(Order_Form!$C:$C,1+($C727))),(VLOOKUP(SMALL(Order_Form!$C:$C,1+($C727)),Order_Form!$B:$Q,9,FALSE)),"")</f>
        <v/>
      </c>
      <c r="M727" s="35" t="str">
        <f>IF(ISNUMBER(SMALL(Order_Form!$C:$C,1+($C727))),(VLOOKUP(SMALL(Order_Form!$C:$C,1+($C727)),Order_Form!$B:$Q,10,FALSE)),"")</f>
        <v/>
      </c>
      <c r="N727" s="35" t="str">
        <f>IF(ISNUMBER(SMALL(Order_Form!$C:$C,1+($C727))),(VLOOKUP(SMALL(Order_Form!$C:$C,1+($C727)),Order_Form!$B:$Q,11,FALSE)),"")</f>
        <v/>
      </c>
      <c r="O727" s="35" t="str">
        <f>IF(ISNUMBER(SMALL(Order_Form!$C:$C,1+($C727))),(VLOOKUP(SMALL(Order_Form!$C:$C,1+($C727)),Order_Form!$B:$Q,12,FALSE)),"")</f>
        <v/>
      </c>
      <c r="P727" s="35" t="str">
        <f>IF(ISNUMBER(SMALL(Order_Form!$C:$C,1+($C727))),(VLOOKUP(SMALL(Order_Form!$C:$C,1+($C727)),Order_Form!$B:$Q,13,FALSE)),"")</f>
        <v/>
      </c>
      <c r="Q727" s="35" t="str">
        <f>IF(ISNUMBER(SMALL(Order_Form!$C:$C,1+($C727))),(VLOOKUP(SMALL(Order_Form!$C:$C,1+($C727)),Order_Form!$B:$Q,14,FALSE)),"")</f>
        <v/>
      </c>
      <c r="R727" s="35" t="str">
        <f>IF(ISNUMBER(SMALL(Order_Form!$C:$C,1+($C727))),(VLOOKUP(SMALL(Order_Form!$C:$C,1+($C727)),Order_Form!$B:$Q,15,FALSE)),"")</f>
        <v/>
      </c>
      <c r="U727" s="14">
        <f t="shared" si="33"/>
        <v>0</v>
      </c>
      <c r="V727" s="14">
        <f t="shared" si="34"/>
        <v>0</v>
      </c>
      <c r="W727" s="14">
        <f t="shared" si="35"/>
        <v>0</v>
      </c>
    </row>
    <row r="728" spans="3:23" ht="19.149999999999999" customHeight="1" x14ac:dyDescent="0.2">
      <c r="C728" s="14">
        <v>710</v>
      </c>
      <c r="D728" s="15" t="str">
        <f>IF(ISNUMBER(SMALL(Order_Form!$C:$C,1+($C728))),(VLOOKUP(SMALL(Order_Form!$C:$C,1+($C728)),Order_Form!$B:$Q,3,FALSE)),"")</f>
        <v/>
      </c>
      <c r="E728" s="35" t="str">
        <f>IF(ISNUMBER(SMALL(Order_Form!$C:$C,1+($C728))),(VLOOKUP(SMALL(Order_Form!$C:$C,1+($C728)),Order_Form!$B:$Q,4,FALSE)),"")</f>
        <v/>
      </c>
      <c r="F728" s="35" t="str">
        <f>IF(ISNUMBER(SMALL(Order_Form!$C:$C,1+($C728))),(VLOOKUP(SMALL(Order_Form!$C:$C,1+($C728)),Order_Form!$B:$Q,5,FALSE)),"")</f>
        <v/>
      </c>
      <c r="G728" s="35" t="str">
        <f>IF(ISNUMBER(SMALL(Order_Form!$C:$C,1+($C728))),(VLOOKUP(SMALL(Order_Form!$C:$C,1+($C728)),Order_Form!$B:$Q,6,FALSE)),"")</f>
        <v/>
      </c>
      <c r="H728" s="32" t="str">
        <f>IF(ISNUMBER(SMALL(Order_Form!$C:$C,1+($C728))),(VLOOKUP(SMALL(Order_Form!$C:$C,1+($C728)),Order_Form!$B:$Q,7,FALSE)),"")</f>
        <v/>
      </c>
      <c r="I728" s="15"/>
      <c r="J728" s="15"/>
      <c r="K728" s="35" t="str">
        <f>IF(ISNUMBER(SMALL(Order_Form!$C:$C,1+($C728))),(VLOOKUP(SMALL(Order_Form!$C:$C,1+($C728)),Order_Form!$B:$Q,8,FALSE)),"")</f>
        <v/>
      </c>
      <c r="L728" s="35" t="str">
        <f>IF(ISNUMBER(SMALL(Order_Form!$C:$C,1+($C728))),(VLOOKUP(SMALL(Order_Form!$C:$C,1+($C728)),Order_Form!$B:$Q,9,FALSE)),"")</f>
        <v/>
      </c>
      <c r="M728" s="35" t="str">
        <f>IF(ISNUMBER(SMALL(Order_Form!$C:$C,1+($C728))),(VLOOKUP(SMALL(Order_Form!$C:$C,1+($C728)),Order_Form!$B:$Q,10,FALSE)),"")</f>
        <v/>
      </c>
      <c r="N728" s="35" t="str">
        <f>IF(ISNUMBER(SMALL(Order_Form!$C:$C,1+($C728))),(VLOOKUP(SMALL(Order_Form!$C:$C,1+($C728)),Order_Form!$B:$Q,11,FALSE)),"")</f>
        <v/>
      </c>
      <c r="O728" s="35" t="str">
        <f>IF(ISNUMBER(SMALL(Order_Form!$C:$C,1+($C728))),(VLOOKUP(SMALL(Order_Form!$C:$C,1+($C728)),Order_Form!$B:$Q,12,FALSE)),"")</f>
        <v/>
      </c>
      <c r="P728" s="35" t="str">
        <f>IF(ISNUMBER(SMALL(Order_Form!$C:$C,1+($C728))),(VLOOKUP(SMALL(Order_Form!$C:$C,1+($C728)),Order_Form!$B:$Q,13,FALSE)),"")</f>
        <v/>
      </c>
      <c r="Q728" s="35" t="str">
        <f>IF(ISNUMBER(SMALL(Order_Form!$C:$C,1+($C728))),(VLOOKUP(SMALL(Order_Form!$C:$C,1+($C728)),Order_Form!$B:$Q,14,FALSE)),"")</f>
        <v/>
      </c>
      <c r="R728" s="35" t="str">
        <f>IF(ISNUMBER(SMALL(Order_Form!$C:$C,1+($C728))),(VLOOKUP(SMALL(Order_Form!$C:$C,1+($C728)),Order_Form!$B:$Q,15,FALSE)),"")</f>
        <v/>
      </c>
      <c r="U728" s="14">
        <f t="shared" si="33"/>
        <v>0</v>
      </c>
      <c r="V728" s="14">
        <f t="shared" si="34"/>
        <v>0</v>
      </c>
      <c r="W728" s="14">
        <f t="shared" si="35"/>
        <v>0</v>
      </c>
    </row>
    <row r="729" spans="3:23" ht="19.149999999999999" customHeight="1" x14ac:dyDescent="0.2">
      <c r="C729" s="14">
        <v>711</v>
      </c>
      <c r="D729" s="15" t="str">
        <f>IF(ISNUMBER(SMALL(Order_Form!$C:$C,1+($C729))),(VLOOKUP(SMALL(Order_Form!$C:$C,1+($C729)),Order_Form!$B:$Q,3,FALSE)),"")</f>
        <v/>
      </c>
      <c r="E729" s="35" t="str">
        <f>IF(ISNUMBER(SMALL(Order_Form!$C:$C,1+($C729))),(VLOOKUP(SMALL(Order_Form!$C:$C,1+($C729)),Order_Form!$B:$Q,4,FALSE)),"")</f>
        <v/>
      </c>
      <c r="F729" s="35" t="str">
        <f>IF(ISNUMBER(SMALL(Order_Form!$C:$C,1+($C729))),(VLOOKUP(SMALL(Order_Form!$C:$C,1+($C729)),Order_Form!$B:$Q,5,FALSE)),"")</f>
        <v/>
      </c>
      <c r="G729" s="35" t="str">
        <f>IF(ISNUMBER(SMALL(Order_Form!$C:$C,1+($C729))),(VLOOKUP(SMALL(Order_Form!$C:$C,1+($C729)),Order_Form!$B:$Q,6,FALSE)),"")</f>
        <v/>
      </c>
      <c r="H729" s="32" t="str">
        <f>IF(ISNUMBER(SMALL(Order_Form!$C:$C,1+($C729))),(VLOOKUP(SMALL(Order_Form!$C:$C,1+($C729)),Order_Form!$B:$Q,7,FALSE)),"")</f>
        <v/>
      </c>
      <c r="I729" s="15"/>
      <c r="J729" s="15"/>
      <c r="K729" s="35" t="str">
        <f>IF(ISNUMBER(SMALL(Order_Form!$C:$C,1+($C729))),(VLOOKUP(SMALL(Order_Form!$C:$C,1+($C729)),Order_Form!$B:$Q,8,FALSE)),"")</f>
        <v/>
      </c>
      <c r="L729" s="35" t="str">
        <f>IF(ISNUMBER(SMALL(Order_Form!$C:$C,1+($C729))),(VLOOKUP(SMALL(Order_Form!$C:$C,1+($C729)),Order_Form!$B:$Q,9,FALSE)),"")</f>
        <v/>
      </c>
      <c r="M729" s="35" t="str">
        <f>IF(ISNUMBER(SMALL(Order_Form!$C:$C,1+($C729))),(VLOOKUP(SMALL(Order_Form!$C:$C,1+($C729)),Order_Form!$B:$Q,10,FALSE)),"")</f>
        <v/>
      </c>
      <c r="N729" s="35" t="str">
        <f>IF(ISNUMBER(SMALL(Order_Form!$C:$C,1+($C729))),(VLOOKUP(SMALL(Order_Form!$C:$C,1+($C729)),Order_Form!$B:$Q,11,FALSE)),"")</f>
        <v/>
      </c>
      <c r="O729" s="35" t="str">
        <f>IF(ISNUMBER(SMALL(Order_Form!$C:$C,1+($C729))),(VLOOKUP(SMALL(Order_Form!$C:$C,1+($C729)),Order_Form!$B:$Q,12,FALSE)),"")</f>
        <v/>
      </c>
      <c r="P729" s="35" t="str">
        <f>IF(ISNUMBER(SMALL(Order_Form!$C:$C,1+($C729))),(VLOOKUP(SMALL(Order_Form!$C:$C,1+($C729)),Order_Form!$B:$Q,13,FALSE)),"")</f>
        <v/>
      </c>
      <c r="Q729" s="35" t="str">
        <f>IF(ISNUMBER(SMALL(Order_Form!$C:$C,1+($C729))),(VLOOKUP(SMALL(Order_Form!$C:$C,1+($C729)),Order_Form!$B:$Q,14,FALSE)),"")</f>
        <v/>
      </c>
      <c r="R729" s="35" t="str">
        <f>IF(ISNUMBER(SMALL(Order_Form!$C:$C,1+($C729))),(VLOOKUP(SMALL(Order_Form!$C:$C,1+($C729)),Order_Form!$B:$Q,15,FALSE)),"")</f>
        <v/>
      </c>
      <c r="U729" s="14">
        <f t="shared" si="33"/>
        <v>0</v>
      </c>
      <c r="V729" s="14">
        <f t="shared" si="34"/>
        <v>0</v>
      </c>
      <c r="W729" s="14">
        <f t="shared" si="35"/>
        <v>0</v>
      </c>
    </row>
    <row r="730" spans="3:23" ht="19.149999999999999" customHeight="1" x14ac:dyDescent="0.2">
      <c r="C730" s="14">
        <v>712</v>
      </c>
      <c r="D730" s="15" t="str">
        <f>IF(ISNUMBER(SMALL(Order_Form!$C:$C,1+($C730))),(VLOOKUP(SMALL(Order_Form!$C:$C,1+($C730)),Order_Form!$B:$Q,3,FALSE)),"")</f>
        <v/>
      </c>
      <c r="E730" s="35" t="str">
        <f>IF(ISNUMBER(SMALL(Order_Form!$C:$C,1+($C730))),(VLOOKUP(SMALL(Order_Form!$C:$C,1+($C730)),Order_Form!$B:$Q,4,FALSE)),"")</f>
        <v/>
      </c>
      <c r="F730" s="35" t="str">
        <f>IF(ISNUMBER(SMALL(Order_Form!$C:$C,1+($C730))),(VLOOKUP(SMALL(Order_Form!$C:$C,1+($C730)),Order_Form!$B:$Q,5,FALSE)),"")</f>
        <v/>
      </c>
      <c r="G730" s="35" t="str">
        <f>IF(ISNUMBER(SMALL(Order_Form!$C:$C,1+($C730))),(VLOOKUP(SMALL(Order_Form!$C:$C,1+($C730)),Order_Form!$B:$Q,6,FALSE)),"")</f>
        <v/>
      </c>
      <c r="H730" s="32" t="str">
        <f>IF(ISNUMBER(SMALL(Order_Form!$C:$C,1+($C730))),(VLOOKUP(SMALL(Order_Form!$C:$C,1+($C730)),Order_Form!$B:$Q,7,FALSE)),"")</f>
        <v/>
      </c>
      <c r="I730" s="15"/>
      <c r="J730" s="15"/>
      <c r="K730" s="35" t="str">
        <f>IF(ISNUMBER(SMALL(Order_Form!$C:$C,1+($C730))),(VLOOKUP(SMALL(Order_Form!$C:$C,1+($C730)),Order_Form!$B:$Q,8,FALSE)),"")</f>
        <v/>
      </c>
      <c r="L730" s="35" t="str">
        <f>IF(ISNUMBER(SMALL(Order_Form!$C:$C,1+($C730))),(VLOOKUP(SMALL(Order_Form!$C:$C,1+($C730)),Order_Form!$B:$Q,9,FALSE)),"")</f>
        <v/>
      </c>
      <c r="M730" s="35" t="str">
        <f>IF(ISNUMBER(SMALL(Order_Form!$C:$C,1+($C730))),(VLOOKUP(SMALL(Order_Form!$C:$C,1+($C730)),Order_Form!$B:$Q,10,FALSE)),"")</f>
        <v/>
      </c>
      <c r="N730" s="35" t="str">
        <f>IF(ISNUMBER(SMALL(Order_Form!$C:$C,1+($C730))),(VLOOKUP(SMALL(Order_Form!$C:$C,1+($C730)),Order_Form!$B:$Q,11,FALSE)),"")</f>
        <v/>
      </c>
      <c r="O730" s="35" t="str">
        <f>IF(ISNUMBER(SMALL(Order_Form!$C:$C,1+($C730))),(VLOOKUP(SMALL(Order_Form!$C:$C,1+($C730)),Order_Form!$B:$Q,12,FALSE)),"")</f>
        <v/>
      </c>
      <c r="P730" s="35" t="str">
        <f>IF(ISNUMBER(SMALL(Order_Form!$C:$C,1+($C730))),(VLOOKUP(SMALL(Order_Form!$C:$C,1+($C730)),Order_Form!$B:$Q,13,FALSE)),"")</f>
        <v/>
      </c>
      <c r="Q730" s="35" t="str">
        <f>IF(ISNUMBER(SMALL(Order_Form!$C:$C,1+($C730))),(VLOOKUP(SMALL(Order_Form!$C:$C,1+($C730)),Order_Form!$B:$Q,14,FALSE)),"")</f>
        <v/>
      </c>
      <c r="R730" s="35" t="str">
        <f>IF(ISNUMBER(SMALL(Order_Form!$C:$C,1+($C730))),(VLOOKUP(SMALL(Order_Form!$C:$C,1+($C730)),Order_Form!$B:$Q,15,FALSE)),"")</f>
        <v/>
      </c>
      <c r="U730" s="14">
        <f t="shared" si="33"/>
        <v>0</v>
      </c>
      <c r="V730" s="14">
        <f t="shared" si="34"/>
        <v>0</v>
      </c>
      <c r="W730" s="14">
        <f t="shared" si="35"/>
        <v>0</v>
      </c>
    </row>
    <row r="731" spans="3:23" ht="19.149999999999999" customHeight="1" x14ac:dyDescent="0.2">
      <c r="C731" s="14">
        <v>713</v>
      </c>
      <c r="D731" s="15" t="str">
        <f>IF(ISNUMBER(SMALL(Order_Form!$C:$C,1+($C731))),(VLOOKUP(SMALL(Order_Form!$C:$C,1+($C731)),Order_Form!$B:$Q,3,FALSE)),"")</f>
        <v/>
      </c>
      <c r="E731" s="35" t="str">
        <f>IF(ISNUMBER(SMALL(Order_Form!$C:$C,1+($C731))),(VLOOKUP(SMALL(Order_Form!$C:$C,1+($C731)),Order_Form!$B:$Q,4,FALSE)),"")</f>
        <v/>
      </c>
      <c r="F731" s="35" t="str">
        <f>IF(ISNUMBER(SMALL(Order_Form!$C:$C,1+($C731))),(VLOOKUP(SMALL(Order_Form!$C:$C,1+($C731)),Order_Form!$B:$Q,5,FALSE)),"")</f>
        <v/>
      </c>
      <c r="G731" s="35" t="str">
        <f>IF(ISNUMBER(SMALL(Order_Form!$C:$C,1+($C731))),(VLOOKUP(SMALL(Order_Form!$C:$C,1+($C731)),Order_Form!$B:$Q,6,FALSE)),"")</f>
        <v/>
      </c>
      <c r="H731" s="32" t="str">
        <f>IF(ISNUMBER(SMALL(Order_Form!$C:$C,1+($C731))),(VLOOKUP(SMALL(Order_Form!$C:$C,1+($C731)),Order_Form!$B:$Q,7,FALSE)),"")</f>
        <v/>
      </c>
      <c r="I731" s="15"/>
      <c r="J731" s="15"/>
      <c r="K731" s="35" t="str">
        <f>IF(ISNUMBER(SMALL(Order_Form!$C:$C,1+($C731))),(VLOOKUP(SMALL(Order_Form!$C:$C,1+($C731)),Order_Form!$B:$Q,8,FALSE)),"")</f>
        <v/>
      </c>
      <c r="L731" s="35" t="str">
        <f>IF(ISNUMBER(SMALL(Order_Form!$C:$C,1+($C731))),(VLOOKUP(SMALL(Order_Form!$C:$C,1+($C731)),Order_Form!$B:$Q,9,FALSE)),"")</f>
        <v/>
      </c>
      <c r="M731" s="35" t="str">
        <f>IF(ISNUMBER(SMALL(Order_Form!$C:$C,1+($C731))),(VLOOKUP(SMALL(Order_Form!$C:$C,1+($C731)),Order_Form!$B:$Q,10,FALSE)),"")</f>
        <v/>
      </c>
      <c r="N731" s="35" t="str">
        <f>IF(ISNUMBER(SMALL(Order_Form!$C:$C,1+($C731))),(VLOOKUP(SMALL(Order_Form!$C:$C,1+($C731)),Order_Form!$B:$Q,11,FALSE)),"")</f>
        <v/>
      </c>
      <c r="O731" s="35" t="str">
        <f>IF(ISNUMBER(SMALL(Order_Form!$C:$C,1+($C731))),(VLOOKUP(SMALL(Order_Form!$C:$C,1+($C731)),Order_Form!$B:$Q,12,FALSE)),"")</f>
        <v/>
      </c>
      <c r="P731" s="35" t="str">
        <f>IF(ISNUMBER(SMALL(Order_Form!$C:$C,1+($C731))),(VLOOKUP(SMALL(Order_Form!$C:$C,1+($C731)),Order_Form!$B:$Q,13,FALSE)),"")</f>
        <v/>
      </c>
      <c r="Q731" s="35" t="str">
        <f>IF(ISNUMBER(SMALL(Order_Form!$C:$C,1+($C731))),(VLOOKUP(SMALL(Order_Form!$C:$C,1+($C731)),Order_Form!$B:$Q,14,FALSE)),"")</f>
        <v/>
      </c>
      <c r="R731" s="35" t="str">
        <f>IF(ISNUMBER(SMALL(Order_Form!$C:$C,1+($C731))),(VLOOKUP(SMALL(Order_Form!$C:$C,1+($C731)),Order_Form!$B:$Q,15,FALSE)),"")</f>
        <v/>
      </c>
      <c r="U731" s="14">
        <f t="shared" si="33"/>
        <v>0</v>
      </c>
      <c r="V731" s="14">
        <f t="shared" si="34"/>
        <v>0</v>
      </c>
      <c r="W731" s="14">
        <f t="shared" si="35"/>
        <v>0</v>
      </c>
    </row>
    <row r="732" spans="3:23" ht="19.149999999999999" customHeight="1" x14ac:dyDescent="0.2">
      <c r="C732" s="14">
        <v>714</v>
      </c>
      <c r="D732" s="15" t="str">
        <f>IF(ISNUMBER(SMALL(Order_Form!$C:$C,1+($C732))),(VLOOKUP(SMALL(Order_Form!$C:$C,1+($C732)),Order_Form!$B:$Q,3,FALSE)),"")</f>
        <v/>
      </c>
      <c r="E732" s="35" t="str">
        <f>IF(ISNUMBER(SMALL(Order_Form!$C:$C,1+($C732))),(VLOOKUP(SMALL(Order_Form!$C:$C,1+($C732)),Order_Form!$B:$Q,4,FALSE)),"")</f>
        <v/>
      </c>
      <c r="F732" s="35" t="str">
        <f>IF(ISNUMBER(SMALL(Order_Form!$C:$C,1+($C732))),(VLOOKUP(SMALL(Order_Form!$C:$C,1+($C732)),Order_Form!$B:$Q,5,FALSE)),"")</f>
        <v/>
      </c>
      <c r="G732" s="35" t="str">
        <f>IF(ISNUMBER(SMALL(Order_Form!$C:$C,1+($C732))),(VLOOKUP(SMALL(Order_Form!$C:$C,1+($C732)),Order_Form!$B:$Q,6,FALSE)),"")</f>
        <v/>
      </c>
      <c r="H732" s="32" t="str">
        <f>IF(ISNUMBER(SMALL(Order_Form!$C:$C,1+($C732))),(VLOOKUP(SMALL(Order_Form!$C:$C,1+($C732)),Order_Form!$B:$Q,7,FALSE)),"")</f>
        <v/>
      </c>
      <c r="I732" s="15"/>
      <c r="J732" s="15"/>
      <c r="K732" s="35" t="str">
        <f>IF(ISNUMBER(SMALL(Order_Form!$C:$C,1+($C732))),(VLOOKUP(SMALL(Order_Form!$C:$C,1+($C732)),Order_Form!$B:$Q,8,FALSE)),"")</f>
        <v/>
      </c>
      <c r="L732" s="35" t="str">
        <f>IF(ISNUMBER(SMALL(Order_Form!$C:$C,1+($C732))),(VLOOKUP(SMALL(Order_Form!$C:$C,1+($C732)),Order_Form!$B:$Q,9,FALSE)),"")</f>
        <v/>
      </c>
      <c r="M732" s="35" t="str">
        <f>IF(ISNUMBER(SMALL(Order_Form!$C:$C,1+($C732))),(VLOOKUP(SMALL(Order_Form!$C:$C,1+($C732)),Order_Form!$B:$Q,10,FALSE)),"")</f>
        <v/>
      </c>
      <c r="N732" s="35" t="str">
        <f>IF(ISNUMBER(SMALL(Order_Form!$C:$C,1+($C732))),(VLOOKUP(SMALL(Order_Form!$C:$C,1+($C732)),Order_Form!$B:$Q,11,FALSE)),"")</f>
        <v/>
      </c>
      <c r="O732" s="35" t="str">
        <f>IF(ISNUMBER(SMALL(Order_Form!$C:$C,1+($C732))),(VLOOKUP(SMALL(Order_Form!$C:$C,1+($C732)),Order_Form!$B:$Q,12,FALSE)),"")</f>
        <v/>
      </c>
      <c r="P732" s="35" t="str">
        <f>IF(ISNUMBER(SMALL(Order_Form!$C:$C,1+($C732))),(VLOOKUP(SMALL(Order_Form!$C:$C,1+($C732)),Order_Form!$B:$Q,13,FALSE)),"")</f>
        <v/>
      </c>
      <c r="Q732" s="35" t="str">
        <f>IF(ISNUMBER(SMALL(Order_Form!$C:$C,1+($C732))),(VLOOKUP(SMALL(Order_Form!$C:$C,1+($C732)),Order_Form!$B:$Q,14,FALSE)),"")</f>
        <v/>
      </c>
      <c r="R732" s="35" t="str">
        <f>IF(ISNUMBER(SMALL(Order_Form!$C:$C,1+($C732))),(VLOOKUP(SMALL(Order_Form!$C:$C,1+($C732)),Order_Form!$B:$Q,15,FALSE)),"")</f>
        <v/>
      </c>
      <c r="U732" s="14">
        <f t="shared" si="33"/>
        <v>0</v>
      </c>
      <c r="V732" s="14">
        <f t="shared" si="34"/>
        <v>0</v>
      </c>
      <c r="W732" s="14">
        <f t="shared" si="35"/>
        <v>0</v>
      </c>
    </row>
    <row r="733" spans="3:23" ht="19.149999999999999" customHeight="1" x14ac:dyDescent="0.2">
      <c r="C733" s="14">
        <v>715</v>
      </c>
      <c r="D733" s="15" t="str">
        <f>IF(ISNUMBER(SMALL(Order_Form!$C:$C,1+($C733))),(VLOOKUP(SMALL(Order_Form!$C:$C,1+($C733)),Order_Form!$B:$Q,3,FALSE)),"")</f>
        <v/>
      </c>
      <c r="E733" s="35" t="str">
        <f>IF(ISNUMBER(SMALL(Order_Form!$C:$C,1+($C733))),(VLOOKUP(SMALL(Order_Form!$C:$C,1+($C733)),Order_Form!$B:$Q,4,FALSE)),"")</f>
        <v/>
      </c>
      <c r="F733" s="35" t="str">
        <f>IF(ISNUMBER(SMALL(Order_Form!$C:$C,1+($C733))),(VLOOKUP(SMALL(Order_Form!$C:$C,1+($C733)),Order_Form!$B:$Q,5,FALSE)),"")</f>
        <v/>
      </c>
      <c r="G733" s="35" t="str">
        <f>IF(ISNUMBER(SMALL(Order_Form!$C:$C,1+($C733))),(VLOOKUP(SMALL(Order_Form!$C:$C,1+($C733)),Order_Form!$B:$Q,6,FALSE)),"")</f>
        <v/>
      </c>
      <c r="H733" s="32" t="str">
        <f>IF(ISNUMBER(SMALL(Order_Form!$C:$C,1+($C733))),(VLOOKUP(SMALL(Order_Form!$C:$C,1+($C733)),Order_Form!$B:$Q,7,FALSE)),"")</f>
        <v/>
      </c>
      <c r="I733" s="15"/>
      <c r="J733" s="15"/>
      <c r="K733" s="35" t="str">
        <f>IF(ISNUMBER(SMALL(Order_Form!$C:$C,1+($C733))),(VLOOKUP(SMALL(Order_Form!$C:$C,1+($C733)),Order_Form!$B:$Q,8,FALSE)),"")</f>
        <v/>
      </c>
      <c r="L733" s="35" t="str">
        <f>IF(ISNUMBER(SMALL(Order_Form!$C:$C,1+($C733))),(VLOOKUP(SMALL(Order_Form!$C:$C,1+($C733)),Order_Form!$B:$Q,9,FALSE)),"")</f>
        <v/>
      </c>
      <c r="M733" s="35" t="str">
        <f>IF(ISNUMBER(SMALL(Order_Form!$C:$C,1+($C733))),(VLOOKUP(SMALL(Order_Form!$C:$C,1+($C733)),Order_Form!$B:$Q,10,FALSE)),"")</f>
        <v/>
      </c>
      <c r="N733" s="35" t="str">
        <f>IF(ISNUMBER(SMALL(Order_Form!$C:$C,1+($C733))),(VLOOKUP(SMALL(Order_Form!$C:$C,1+($C733)),Order_Form!$B:$Q,11,FALSE)),"")</f>
        <v/>
      </c>
      <c r="O733" s="35" t="str">
        <f>IF(ISNUMBER(SMALL(Order_Form!$C:$C,1+($C733))),(VLOOKUP(SMALL(Order_Form!$C:$C,1+($C733)),Order_Form!$B:$Q,12,FALSE)),"")</f>
        <v/>
      </c>
      <c r="P733" s="35" t="str">
        <f>IF(ISNUMBER(SMALL(Order_Form!$C:$C,1+($C733))),(VLOOKUP(SMALL(Order_Form!$C:$C,1+($C733)),Order_Form!$B:$Q,13,FALSE)),"")</f>
        <v/>
      </c>
      <c r="Q733" s="35" t="str">
        <f>IF(ISNUMBER(SMALL(Order_Form!$C:$C,1+($C733))),(VLOOKUP(SMALL(Order_Form!$C:$C,1+($C733)),Order_Form!$B:$Q,14,FALSE)),"")</f>
        <v/>
      </c>
      <c r="R733" s="35" t="str">
        <f>IF(ISNUMBER(SMALL(Order_Form!$C:$C,1+($C733))),(VLOOKUP(SMALL(Order_Form!$C:$C,1+($C733)),Order_Form!$B:$Q,15,FALSE)),"")</f>
        <v/>
      </c>
      <c r="U733" s="14">
        <f t="shared" si="33"/>
        <v>0</v>
      </c>
      <c r="V733" s="14">
        <f t="shared" si="34"/>
        <v>0</v>
      </c>
      <c r="W733" s="14">
        <f t="shared" si="35"/>
        <v>0</v>
      </c>
    </row>
    <row r="734" spans="3:23" ht="19.149999999999999" customHeight="1" x14ac:dyDescent="0.2">
      <c r="C734" s="14">
        <v>716</v>
      </c>
      <c r="D734" s="15" t="str">
        <f>IF(ISNUMBER(SMALL(Order_Form!$C:$C,1+($C734))),(VLOOKUP(SMALL(Order_Form!$C:$C,1+($C734)),Order_Form!$B:$Q,3,FALSE)),"")</f>
        <v/>
      </c>
      <c r="E734" s="35" t="str">
        <f>IF(ISNUMBER(SMALL(Order_Form!$C:$C,1+($C734))),(VLOOKUP(SMALL(Order_Form!$C:$C,1+($C734)),Order_Form!$B:$Q,4,FALSE)),"")</f>
        <v/>
      </c>
      <c r="F734" s="35" t="str">
        <f>IF(ISNUMBER(SMALL(Order_Form!$C:$C,1+($C734))),(VLOOKUP(SMALL(Order_Form!$C:$C,1+($C734)),Order_Form!$B:$Q,5,FALSE)),"")</f>
        <v/>
      </c>
      <c r="G734" s="35" t="str">
        <f>IF(ISNUMBER(SMALL(Order_Form!$C:$C,1+($C734))),(VLOOKUP(SMALL(Order_Form!$C:$C,1+($C734)),Order_Form!$B:$Q,6,FALSE)),"")</f>
        <v/>
      </c>
      <c r="H734" s="32" t="str">
        <f>IF(ISNUMBER(SMALL(Order_Form!$C:$C,1+($C734))),(VLOOKUP(SMALL(Order_Form!$C:$C,1+($C734)),Order_Form!$B:$Q,7,FALSE)),"")</f>
        <v/>
      </c>
      <c r="I734" s="15"/>
      <c r="J734" s="15"/>
      <c r="K734" s="35" t="str">
        <f>IF(ISNUMBER(SMALL(Order_Form!$C:$C,1+($C734))),(VLOOKUP(SMALL(Order_Form!$C:$C,1+($C734)),Order_Form!$B:$Q,8,FALSE)),"")</f>
        <v/>
      </c>
      <c r="L734" s="35" t="str">
        <f>IF(ISNUMBER(SMALL(Order_Form!$C:$C,1+($C734))),(VLOOKUP(SMALL(Order_Form!$C:$C,1+($C734)),Order_Form!$B:$Q,9,FALSE)),"")</f>
        <v/>
      </c>
      <c r="M734" s="35" t="str">
        <f>IF(ISNUMBER(SMALL(Order_Form!$C:$C,1+($C734))),(VLOOKUP(SMALL(Order_Form!$C:$C,1+($C734)),Order_Form!$B:$Q,10,FALSE)),"")</f>
        <v/>
      </c>
      <c r="N734" s="35" t="str">
        <f>IF(ISNUMBER(SMALL(Order_Form!$C:$C,1+($C734))),(VLOOKUP(SMALL(Order_Form!$C:$C,1+($C734)),Order_Form!$B:$Q,11,FALSE)),"")</f>
        <v/>
      </c>
      <c r="O734" s="35" t="str">
        <f>IF(ISNUMBER(SMALL(Order_Form!$C:$C,1+($C734))),(VLOOKUP(SMALL(Order_Form!$C:$C,1+($C734)),Order_Form!$B:$Q,12,FALSE)),"")</f>
        <v/>
      </c>
      <c r="P734" s="35" t="str">
        <f>IF(ISNUMBER(SMALL(Order_Form!$C:$C,1+($C734))),(VLOOKUP(SMALL(Order_Form!$C:$C,1+($C734)),Order_Form!$B:$Q,13,FALSE)),"")</f>
        <v/>
      </c>
      <c r="Q734" s="35" t="str">
        <f>IF(ISNUMBER(SMALL(Order_Form!$C:$C,1+($C734))),(VLOOKUP(SMALL(Order_Form!$C:$C,1+($C734)),Order_Form!$B:$Q,14,FALSE)),"")</f>
        <v/>
      </c>
      <c r="R734" s="35" t="str">
        <f>IF(ISNUMBER(SMALL(Order_Form!$C:$C,1+($C734))),(VLOOKUP(SMALL(Order_Form!$C:$C,1+($C734)),Order_Form!$B:$Q,15,FALSE)),"")</f>
        <v/>
      </c>
      <c r="U734" s="14">
        <f t="shared" si="33"/>
        <v>0</v>
      </c>
      <c r="V734" s="14">
        <f t="shared" si="34"/>
        <v>0</v>
      </c>
      <c r="W734" s="14">
        <f t="shared" si="35"/>
        <v>0</v>
      </c>
    </row>
    <row r="735" spans="3:23" ht="19.149999999999999" customHeight="1" x14ac:dyDescent="0.2">
      <c r="C735" s="14">
        <v>717</v>
      </c>
      <c r="D735" s="15" t="str">
        <f>IF(ISNUMBER(SMALL(Order_Form!$C:$C,1+($C735))),(VLOOKUP(SMALL(Order_Form!$C:$C,1+($C735)),Order_Form!$B:$Q,3,FALSE)),"")</f>
        <v/>
      </c>
      <c r="E735" s="35" t="str">
        <f>IF(ISNUMBER(SMALL(Order_Form!$C:$C,1+($C735))),(VLOOKUP(SMALL(Order_Form!$C:$C,1+($C735)),Order_Form!$B:$Q,4,FALSE)),"")</f>
        <v/>
      </c>
      <c r="F735" s="35" t="str">
        <f>IF(ISNUMBER(SMALL(Order_Form!$C:$C,1+($C735))),(VLOOKUP(SMALL(Order_Form!$C:$C,1+($C735)),Order_Form!$B:$Q,5,FALSE)),"")</f>
        <v/>
      </c>
      <c r="G735" s="35" t="str">
        <f>IF(ISNUMBER(SMALL(Order_Form!$C:$C,1+($C735))),(VLOOKUP(SMALL(Order_Form!$C:$C,1+($C735)),Order_Form!$B:$Q,6,FALSE)),"")</f>
        <v/>
      </c>
      <c r="H735" s="32" t="str">
        <f>IF(ISNUMBER(SMALL(Order_Form!$C:$C,1+($C735))),(VLOOKUP(SMALL(Order_Form!$C:$C,1+($C735)),Order_Form!$B:$Q,7,FALSE)),"")</f>
        <v/>
      </c>
      <c r="I735" s="15"/>
      <c r="J735" s="15"/>
      <c r="K735" s="35" t="str">
        <f>IF(ISNUMBER(SMALL(Order_Form!$C:$C,1+($C735))),(VLOOKUP(SMALL(Order_Form!$C:$C,1+($C735)),Order_Form!$B:$Q,8,FALSE)),"")</f>
        <v/>
      </c>
      <c r="L735" s="35" t="str">
        <f>IF(ISNUMBER(SMALL(Order_Form!$C:$C,1+($C735))),(VLOOKUP(SMALL(Order_Form!$C:$C,1+($C735)),Order_Form!$B:$Q,9,FALSE)),"")</f>
        <v/>
      </c>
      <c r="M735" s="35" t="str">
        <f>IF(ISNUMBER(SMALL(Order_Form!$C:$C,1+($C735))),(VLOOKUP(SMALL(Order_Form!$C:$C,1+($C735)),Order_Form!$B:$Q,10,FALSE)),"")</f>
        <v/>
      </c>
      <c r="N735" s="35" t="str">
        <f>IF(ISNUMBER(SMALL(Order_Form!$C:$C,1+($C735))),(VLOOKUP(SMALL(Order_Form!$C:$C,1+($C735)),Order_Form!$B:$Q,11,FALSE)),"")</f>
        <v/>
      </c>
      <c r="O735" s="35" t="str">
        <f>IF(ISNUMBER(SMALL(Order_Form!$C:$C,1+($C735))),(VLOOKUP(SMALL(Order_Form!$C:$C,1+($C735)),Order_Form!$B:$Q,12,FALSE)),"")</f>
        <v/>
      </c>
      <c r="P735" s="35" t="str">
        <f>IF(ISNUMBER(SMALL(Order_Form!$C:$C,1+($C735))),(VLOOKUP(SMALL(Order_Form!$C:$C,1+($C735)),Order_Form!$B:$Q,13,FALSE)),"")</f>
        <v/>
      </c>
      <c r="Q735" s="35" t="str">
        <f>IF(ISNUMBER(SMALL(Order_Form!$C:$C,1+($C735))),(VLOOKUP(SMALL(Order_Form!$C:$C,1+($C735)),Order_Form!$B:$Q,14,FALSE)),"")</f>
        <v/>
      </c>
      <c r="R735" s="35" t="str">
        <f>IF(ISNUMBER(SMALL(Order_Form!$C:$C,1+($C735))),(VLOOKUP(SMALL(Order_Form!$C:$C,1+($C735)),Order_Form!$B:$Q,15,FALSE)),"")</f>
        <v/>
      </c>
      <c r="U735" s="14">
        <f t="shared" si="33"/>
        <v>0</v>
      </c>
      <c r="V735" s="14">
        <f t="shared" si="34"/>
        <v>0</v>
      </c>
      <c r="W735" s="14">
        <f t="shared" si="35"/>
        <v>0</v>
      </c>
    </row>
    <row r="736" spans="3:23" ht="19.149999999999999" customHeight="1" x14ac:dyDescent="0.2">
      <c r="C736" s="14">
        <v>718</v>
      </c>
      <c r="D736" s="15" t="str">
        <f>IF(ISNUMBER(SMALL(Order_Form!$C:$C,1+($C736))),(VLOOKUP(SMALL(Order_Form!$C:$C,1+($C736)),Order_Form!$B:$Q,3,FALSE)),"")</f>
        <v/>
      </c>
      <c r="E736" s="35" t="str">
        <f>IF(ISNUMBER(SMALL(Order_Form!$C:$C,1+($C736))),(VLOOKUP(SMALL(Order_Form!$C:$C,1+($C736)),Order_Form!$B:$Q,4,FALSE)),"")</f>
        <v/>
      </c>
      <c r="F736" s="35" t="str">
        <f>IF(ISNUMBER(SMALL(Order_Form!$C:$C,1+($C736))),(VLOOKUP(SMALL(Order_Form!$C:$C,1+($C736)),Order_Form!$B:$Q,5,FALSE)),"")</f>
        <v/>
      </c>
      <c r="G736" s="35" t="str">
        <f>IF(ISNUMBER(SMALL(Order_Form!$C:$C,1+($C736))),(VLOOKUP(SMALL(Order_Form!$C:$C,1+($C736)),Order_Form!$B:$Q,6,FALSE)),"")</f>
        <v/>
      </c>
      <c r="H736" s="32" t="str">
        <f>IF(ISNUMBER(SMALL(Order_Form!$C:$C,1+($C736))),(VLOOKUP(SMALL(Order_Form!$C:$C,1+($C736)),Order_Form!$B:$Q,7,FALSE)),"")</f>
        <v/>
      </c>
      <c r="I736" s="15"/>
      <c r="J736" s="15"/>
      <c r="K736" s="35" t="str">
        <f>IF(ISNUMBER(SMALL(Order_Form!$C:$C,1+($C736))),(VLOOKUP(SMALL(Order_Form!$C:$C,1+($C736)),Order_Form!$B:$Q,8,FALSE)),"")</f>
        <v/>
      </c>
      <c r="L736" s="35" t="str">
        <f>IF(ISNUMBER(SMALL(Order_Form!$C:$C,1+($C736))),(VLOOKUP(SMALL(Order_Form!$C:$C,1+($C736)),Order_Form!$B:$Q,9,FALSE)),"")</f>
        <v/>
      </c>
      <c r="M736" s="35" t="str">
        <f>IF(ISNUMBER(SMALL(Order_Form!$C:$C,1+($C736))),(VLOOKUP(SMALL(Order_Form!$C:$C,1+($C736)),Order_Form!$B:$Q,10,FALSE)),"")</f>
        <v/>
      </c>
      <c r="N736" s="35" t="str">
        <f>IF(ISNUMBER(SMALL(Order_Form!$C:$C,1+($C736))),(VLOOKUP(SMALL(Order_Form!$C:$C,1+($C736)),Order_Form!$B:$Q,11,FALSE)),"")</f>
        <v/>
      </c>
      <c r="O736" s="35" t="str">
        <f>IF(ISNUMBER(SMALL(Order_Form!$C:$C,1+($C736))),(VLOOKUP(SMALL(Order_Form!$C:$C,1+($C736)),Order_Form!$B:$Q,12,FALSE)),"")</f>
        <v/>
      </c>
      <c r="P736" s="35" t="str">
        <f>IF(ISNUMBER(SMALL(Order_Form!$C:$C,1+($C736))),(VLOOKUP(SMALL(Order_Form!$C:$C,1+($C736)),Order_Form!$B:$Q,13,FALSE)),"")</f>
        <v/>
      </c>
      <c r="Q736" s="35" t="str">
        <f>IF(ISNUMBER(SMALL(Order_Form!$C:$C,1+($C736))),(VLOOKUP(SMALL(Order_Form!$C:$C,1+($C736)),Order_Form!$B:$Q,14,FALSE)),"")</f>
        <v/>
      </c>
      <c r="R736" s="35" t="str">
        <f>IF(ISNUMBER(SMALL(Order_Form!$C:$C,1+($C736))),(VLOOKUP(SMALL(Order_Form!$C:$C,1+($C736)),Order_Form!$B:$Q,15,FALSE)),"")</f>
        <v/>
      </c>
      <c r="U736" s="14">
        <f t="shared" si="33"/>
        <v>0</v>
      </c>
      <c r="V736" s="14">
        <f t="shared" si="34"/>
        <v>0</v>
      </c>
      <c r="W736" s="14">
        <f t="shared" si="35"/>
        <v>0</v>
      </c>
    </row>
    <row r="737" spans="3:23" ht="19.149999999999999" customHeight="1" x14ac:dyDescent="0.2">
      <c r="C737" s="14">
        <v>719</v>
      </c>
      <c r="D737" s="15" t="str">
        <f>IF(ISNUMBER(SMALL(Order_Form!$C:$C,1+($C737))),(VLOOKUP(SMALL(Order_Form!$C:$C,1+($C737)),Order_Form!$B:$Q,3,FALSE)),"")</f>
        <v/>
      </c>
      <c r="E737" s="35" t="str">
        <f>IF(ISNUMBER(SMALL(Order_Form!$C:$C,1+($C737))),(VLOOKUP(SMALL(Order_Form!$C:$C,1+($C737)),Order_Form!$B:$Q,4,FALSE)),"")</f>
        <v/>
      </c>
      <c r="F737" s="35" t="str">
        <f>IF(ISNUMBER(SMALL(Order_Form!$C:$C,1+($C737))),(VLOOKUP(SMALL(Order_Form!$C:$C,1+($C737)),Order_Form!$B:$Q,5,FALSE)),"")</f>
        <v/>
      </c>
      <c r="G737" s="35" t="str">
        <f>IF(ISNUMBER(SMALL(Order_Form!$C:$C,1+($C737))),(VLOOKUP(SMALL(Order_Form!$C:$C,1+($C737)),Order_Form!$B:$Q,6,FALSE)),"")</f>
        <v/>
      </c>
      <c r="H737" s="32" t="str">
        <f>IF(ISNUMBER(SMALL(Order_Form!$C:$C,1+($C737))),(VLOOKUP(SMALL(Order_Form!$C:$C,1+($C737)),Order_Form!$B:$Q,7,FALSE)),"")</f>
        <v/>
      </c>
      <c r="I737" s="15"/>
      <c r="J737" s="15"/>
      <c r="K737" s="35" t="str">
        <f>IF(ISNUMBER(SMALL(Order_Form!$C:$C,1+($C737))),(VLOOKUP(SMALL(Order_Form!$C:$C,1+($C737)),Order_Form!$B:$Q,8,FALSE)),"")</f>
        <v/>
      </c>
      <c r="L737" s="35" t="str">
        <f>IF(ISNUMBER(SMALL(Order_Form!$C:$C,1+($C737))),(VLOOKUP(SMALL(Order_Form!$C:$C,1+($C737)),Order_Form!$B:$Q,9,FALSE)),"")</f>
        <v/>
      </c>
      <c r="M737" s="35" t="str">
        <f>IF(ISNUMBER(SMALL(Order_Form!$C:$C,1+($C737))),(VLOOKUP(SMALL(Order_Form!$C:$C,1+($C737)),Order_Form!$B:$Q,10,FALSE)),"")</f>
        <v/>
      </c>
      <c r="N737" s="35" t="str">
        <f>IF(ISNUMBER(SMALL(Order_Form!$C:$C,1+($C737))),(VLOOKUP(SMALL(Order_Form!$C:$C,1+($C737)),Order_Form!$B:$Q,11,FALSE)),"")</f>
        <v/>
      </c>
      <c r="O737" s="35" t="str">
        <f>IF(ISNUMBER(SMALL(Order_Form!$C:$C,1+($C737))),(VLOOKUP(SMALL(Order_Form!$C:$C,1+($C737)),Order_Form!$B:$Q,12,FALSE)),"")</f>
        <v/>
      </c>
      <c r="P737" s="35" t="str">
        <f>IF(ISNUMBER(SMALL(Order_Form!$C:$C,1+($C737))),(VLOOKUP(SMALL(Order_Form!$C:$C,1+($C737)),Order_Form!$B:$Q,13,FALSE)),"")</f>
        <v/>
      </c>
      <c r="Q737" s="35" t="str">
        <f>IF(ISNUMBER(SMALL(Order_Form!$C:$C,1+($C737))),(VLOOKUP(SMALL(Order_Form!$C:$C,1+($C737)),Order_Form!$B:$Q,14,FALSE)),"")</f>
        <v/>
      </c>
      <c r="R737" s="35" t="str">
        <f>IF(ISNUMBER(SMALL(Order_Form!$C:$C,1+($C737))),(VLOOKUP(SMALL(Order_Form!$C:$C,1+($C737)),Order_Form!$B:$Q,15,FALSE)),"")</f>
        <v/>
      </c>
      <c r="U737" s="14">
        <f t="shared" si="33"/>
        <v>0</v>
      </c>
      <c r="V737" s="14">
        <f t="shared" si="34"/>
        <v>0</v>
      </c>
      <c r="W737" s="14">
        <f t="shared" si="35"/>
        <v>0</v>
      </c>
    </row>
    <row r="738" spans="3:23" ht="19.149999999999999" customHeight="1" x14ac:dyDescent="0.2">
      <c r="C738" s="14">
        <v>720</v>
      </c>
      <c r="D738" s="15" t="str">
        <f>IF(ISNUMBER(SMALL(Order_Form!$C:$C,1+($C738))),(VLOOKUP(SMALL(Order_Form!$C:$C,1+($C738)),Order_Form!$B:$Q,3,FALSE)),"")</f>
        <v/>
      </c>
      <c r="E738" s="35" t="str">
        <f>IF(ISNUMBER(SMALL(Order_Form!$C:$C,1+($C738))),(VLOOKUP(SMALL(Order_Form!$C:$C,1+($C738)),Order_Form!$B:$Q,4,FALSE)),"")</f>
        <v/>
      </c>
      <c r="F738" s="35" t="str">
        <f>IF(ISNUMBER(SMALL(Order_Form!$C:$C,1+($C738))),(VLOOKUP(SMALL(Order_Form!$C:$C,1+($C738)),Order_Form!$B:$Q,5,FALSE)),"")</f>
        <v/>
      </c>
      <c r="G738" s="35" t="str">
        <f>IF(ISNUMBER(SMALL(Order_Form!$C:$C,1+($C738))),(VLOOKUP(SMALL(Order_Form!$C:$C,1+($C738)),Order_Form!$B:$Q,6,FALSE)),"")</f>
        <v/>
      </c>
      <c r="H738" s="32" t="str">
        <f>IF(ISNUMBER(SMALL(Order_Form!$C:$C,1+($C738))),(VLOOKUP(SMALL(Order_Form!$C:$C,1+($C738)),Order_Form!$B:$Q,7,FALSE)),"")</f>
        <v/>
      </c>
      <c r="I738" s="15"/>
      <c r="J738" s="15"/>
      <c r="K738" s="35" t="str">
        <f>IF(ISNUMBER(SMALL(Order_Form!$C:$C,1+($C738))),(VLOOKUP(SMALL(Order_Form!$C:$C,1+($C738)),Order_Form!$B:$Q,8,FALSE)),"")</f>
        <v/>
      </c>
      <c r="L738" s="35" t="str">
        <f>IF(ISNUMBER(SMALL(Order_Form!$C:$C,1+($C738))),(VLOOKUP(SMALL(Order_Form!$C:$C,1+($C738)),Order_Form!$B:$Q,9,FALSE)),"")</f>
        <v/>
      </c>
      <c r="M738" s="35" t="str">
        <f>IF(ISNUMBER(SMALL(Order_Form!$C:$C,1+($C738))),(VLOOKUP(SMALL(Order_Form!$C:$C,1+($C738)),Order_Form!$B:$Q,10,FALSE)),"")</f>
        <v/>
      </c>
      <c r="N738" s="35" t="str">
        <f>IF(ISNUMBER(SMALL(Order_Form!$C:$C,1+($C738))),(VLOOKUP(SMALL(Order_Form!$C:$C,1+($C738)),Order_Form!$B:$Q,11,FALSE)),"")</f>
        <v/>
      </c>
      <c r="O738" s="35" t="str">
        <f>IF(ISNUMBER(SMALL(Order_Form!$C:$C,1+($C738))),(VLOOKUP(SMALL(Order_Form!$C:$C,1+($C738)),Order_Form!$B:$Q,12,FALSE)),"")</f>
        <v/>
      </c>
      <c r="P738" s="35" t="str">
        <f>IF(ISNUMBER(SMALL(Order_Form!$C:$C,1+($C738))),(VLOOKUP(SMALL(Order_Form!$C:$C,1+($C738)),Order_Form!$B:$Q,13,FALSE)),"")</f>
        <v/>
      </c>
      <c r="Q738" s="35" t="str">
        <f>IF(ISNUMBER(SMALL(Order_Form!$C:$C,1+($C738))),(VLOOKUP(SMALL(Order_Form!$C:$C,1+($C738)),Order_Form!$B:$Q,14,FALSE)),"")</f>
        <v/>
      </c>
      <c r="R738" s="35" t="str">
        <f>IF(ISNUMBER(SMALL(Order_Form!$C:$C,1+($C738))),(VLOOKUP(SMALL(Order_Form!$C:$C,1+($C738)),Order_Form!$B:$Q,15,FALSE)),"")</f>
        <v/>
      </c>
      <c r="U738" s="14">
        <f t="shared" si="33"/>
        <v>0</v>
      </c>
      <c r="V738" s="14">
        <f t="shared" si="34"/>
        <v>0</v>
      </c>
      <c r="W738" s="14">
        <f t="shared" si="35"/>
        <v>0</v>
      </c>
    </row>
    <row r="739" spans="3:23" ht="19.149999999999999" customHeight="1" x14ac:dyDescent="0.2">
      <c r="C739" s="14">
        <v>721</v>
      </c>
      <c r="D739" s="15" t="str">
        <f>IF(ISNUMBER(SMALL(Order_Form!$C:$C,1+($C739))),(VLOOKUP(SMALL(Order_Form!$C:$C,1+($C739)),Order_Form!$B:$Q,3,FALSE)),"")</f>
        <v/>
      </c>
      <c r="E739" s="35" t="str">
        <f>IF(ISNUMBER(SMALL(Order_Form!$C:$C,1+($C739))),(VLOOKUP(SMALL(Order_Form!$C:$C,1+($C739)),Order_Form!$B:$Q,4,FALSE)),"")</f>
        <v/>
      </c>
      <c r="F739" s="35" t="str">
        <f>IF(ISNUMBER(SMALL(Order_Form!$C:$C,1+($C739))),(VLOOKUP(SMALL(Order_Form!$C:$C,1+($C739)),Order_Form!$B:$Q,5,FALSE)),"")</f>
        <v/>
      </c>
      <c r="G739" s="35" t="str">
        <f>IF(ISNUMBER(SMALL(Order_Form!$C:$C,1+($C739))),(VLOOKUP(SMALL(Order_Form!$C:$C,1+($C739)),Order_Form!$B:$Q,6,FALSE)),"")</f>
        <v/>
      </c>
      <c r="H739" s="32" t="str">
        <f>IF(ISNUMBER(SMALL(Order_Form!$C:$C,1+($C739))),(VLOOKUP(SMALL(Order_Form!$C:$C,1+($C739)),Order_Form!$B:$Q,7,FALSE)),"")</f>
        <v/>
      </c>
      <c r="I739" s="15"/>
      <c r="J739" s="15"/>
      <c r="K739" s="35" t="str">
        <f>IF(ISNUMBER(SMALL(Order_Form!$C:$C,1+($C739))),(VLOOKUP(SMALL(Order_Form!$C:$C,1+($C739)),Order_Form!$B:$Q,8,FALSE)),"")</f>
        <v/>
      </c>
      <c r="L739" s="35" t="str">
        <f>IF(ISNUMBER(SMALL(Order_Form!$C:$C,1+($C739))),(VLOOKUP(SMALL(Order_Form!$C:$C,1+($C739)),Order_Form!$B:$Q,9,FALSE)),"")</f>
        <v/>
      </c>
      <c r="M739" s="35" t="str">
        <f>IF(ISNUMBER(SMALL(Order_Form!$C:$C,1+($C739))),(VLOOKUP(SMALL(Order_Form!$C:$C,1+($C739)),Order_Form!$B:$Q,10,FALSE)),"")</f>
        <v/>
      </c>
      <c r="N739" s="35" t="str">
        <f>IF(ISNUMBER(SMALL(Order_Form!$C:$C,1+($C739))),(VLOOKUP(SMALL(Order_Form!$C:$C,1+($C739)),Order_Form!$B:$Q,11,FALSE)),"")</f>
        <v/>
      </c>
      <c r="O739" s="35" t="str">
        <f>IF(ISNUMBER(SMALL(Order_Form!$C:$C,1+($C739))),(VLOOKUP(SMALL(Order_Form!$C:$C,1+($C739)),Order_Form!$B:$Q,12,FALSE)),"")</f>
        <v/>
      </c>
      <c r="P739" s="35" t="str">
        <f>IF(ISNUMBER(SMALL(Order_Form!$C:$C,1+($C739))),(VLOOKUP(SMALL(Order_Form!$C:$C,1+($C739)),Order_Form!$B:$Q,13,FALSE)),"")</f>
        <v/>
      </c>
      <c r="Q739" s="35" t="str">
        <f>IF(ISNUMBER(SMALL(Order_Form!$C:$C,1+($C739))),(VLOOKUP(SMALL(Order_Form!$C:$C,1+($C739)),Order_Form!$B:$Q,14,FALSE)),"")</f>
        <v/>
      </c>
      <c r="R739" s="35" t="str">
        <f>IF(ISNUMBER(SMALL(Order_Form!$C:$C,1+($C739))),(VLOOKUP(SMALL(Order_Form!$C:$C,1+($C739)),Order_Form!$B:$Q,15,FALSE)),"")</f>
        <v/>
      </c>
      <c r="U739" s="14">
        <f t="shared" si="33"/>
        <v>0</v>
      </c>
      <c r="V739" s="14">
        <f t="shared" si="34"/>
        <v>0</v>
      </c>
      <c r="W739" s="14">
        <f t="shared" si="35"/>
        <v>0</v>
      </c>
    </row>
    <row r="740" spans="3:23" ht="19.149999999999999" customHeight="1" x14ac:dyDescent="0.2">
      <c r="C740" s="14">
        <v>722</v>
      </c>
      <c r="D740" s="15" t="str">
        <f>IF(ISNUMBER(SMALL(Order_Form!$C:$C,1+($C740))),(VLOOKUP(SMALL(Order_Form!$C:$C,1+($C740)),Order_Form!$B:$Q,3,FALSE)),"")</f>
        <v/>
      </c>
      <c r="E740" s="35" t="str">
        <f>IF(ISNUMBER(SMALL(Order_Form!$C:$C,1+($C740))),(VLOOKUP(SMALL(Order_Form!$C:$C,1+($C740)),Order_Form!$B:$Q,4,FALSE)),"")</f>
        <v/>
      </c>
      <c r="F740" s="35" t="str">
        <f>IF(ISNUMBER(SMALL(Order_Form!$C:$C,1+($C740))),(VLOOKUP(SMALL(Order_Form!$C:$C,1+($C740)),Order_Form!$B:$Q,5,FALSE)),"")</f>
        <v/>
      </c>
      <c r="G740" s="35" t="str">
        <f>IF(ISNUMBER(SMALL(Order_Form!$C:$C,1+($C740))),(VLOOKUP(SMALL(Order_Form!$C:$C,1+($C740)),Order_Form!$B:$Q,6,FALSE)),"")</f>
        <v/>
      </c>
      <c r="H740" s="32" t="str">
        <f>IF(ISNUMBER(SMALL(Order_Form!$C:$C,1+($C740))),(VLOOKUP(SMALL(Order_Form!$C:$C,1+($C740)),Order_Form!$B:$Q,7,FALSE)),"")</f>
        <v/>
      </c>
      <c r="I740" s="15"/>
      <c r="J740" s="15"/>
      <c r="K740" s="35" t="str">
        <f>IF(ISNUMBER(SMALL(Order_Form!$C:$C,1+($C740))),(VLOOKUP(SMALL(Order_Form!$C:$C,1+($C740)),Order_Form!$B:$Q,8,FALSE)),"")</f>
        <v/>
      </c>
      <c r="L740" s="35" t="str">
        <f>IF(ISNUMBER(SMALL(Order_Form!$C:$C,1+($C740))),(VLOOKUP(SMALL(Order_Form!$C:$C,1+($C740)),Order_Form!$B:$Q,9,FALSE)),"")</f>
        <v/>
      </c>
      <c r="M740" s="35" t="str">
        <f>IF(ISNUMBER(SMALL(Order_Form!$C:$C,1+($C740))),(VLOOKUP(SMALL(Order_Form!$C:$C,1+($C740)),Order_Form!$B:$Q,10,FALSE)),"")</f>
        <v/>
      </c>
      <c r="N740" s="35" t="str">
        <f>IF(ISNUMBER(SMALL(Order_Form!$C:$C,1+($C740))),(VLOOKUP(SMALL(Order_Form!$C:$C,1+($C740)),Order_Form!$B:$Q,11,FALSE)),"")</f>
        <v/>
      </c>
      <c r="O740" s="35" t="str">
        <f>IF(ISNUMBER(SMALL(Order_Form!$C:$C,1+($C740))),(VLOOKUP(SMALL(Order_Form!$C:$C,1+($C740)),Order_Form!$B:$Q,12,FALSE)),"")</f>
        <v/>
      </c>
      <c r="P740" s="35" t="str">
        <f>IF(ISNUMBER(SMALL(Order_Form!$C:$C,1+($C740))),(VLOOKUP(SMALL(Order_Form!$C:$C,1+($C740)),Order_Form!$B:$Q,13,FALSE)),"")</f>
        <v/>
      </c>
      <c r="Q740" s="35" t="str">
        <f>IF(ISNUMBER(SMALL(Order_Form!$C:$C,1+($C740))),(VLOOKUP(SMALL(Order_Form!$C:$C,1+($C740)),Order_Form!$B:$Q,14,FALSE)),"")</f>
        <v/>
      </c>
      <c r="R740" s="35" t="str">
        <f>IF(ISNUMBER(SMALL(Order_Form!$C:$C,1+($C740))),(VLOOKUP(SMALL(Order_Form!$C:$C,1+($C740)),Order_Form!$B:$Q,15,FALSE)),"")</f>
        <v/>
      </c>
      <c r="U740" s="14">
        <f t="shared" si="33"/>
        <v>0</v>
      </c>
      <c r="V740" s="14">
        <f t="shared" si="34"/>
        <v>0</v>
      </c>
      <c r="W740" s="14">
        <f t="shared" si="35"/>
        <v>0</v>
      </c>
    </row>
    <row r="741" spans="3:23" ht="19.149999999999999" customHeight="1" x14ac:dyDescent="0.2">
      <c r="C741" s="14">
        <v>723</v>
      </c>
      <c r="D741" s="15" t="str">
        <f>IF(ISNUMBER(SMALL(Order_Form!$C:$C,1+($C741))),(VLOOKUP(SMALL(Order_Form!$C:$C,1+($C741)),Order_Form!$B:$Q,3,FALSE)),"")</f>
        <v/>
      </c>
      <c r="E741" s="35" t="str">
        <f>IF(ISNUMBER(SMALL(Order_Form!$C:$C,1+($C741))),(VLOOKUP(SMALL(Order_Form!$C:$C,1+($C741)),Order_Form!$B:$Q,4,FALSE)),"")</f>
        <v/>
      </c>
      <c r="F741" s="35" t="str">
        <f>IF(ISNUMBER(SMALL(Order_Form!$C:$C,1+($C741))),(VLOOKUP(SMALL(Order_Form!$C:$C,1+($C741)),Order_Form!$B:$Q,5,FALSE)),"")</f>
        <v/>
      </c>
      <c r="G741" s="35" t="str">
        <f>IF(ISNUMBER(SMALL(Order_Form!$C:$C,1+($C741))),(VLOOKUP(SMALL(Order_Form!$C:$C,1+($C741)),Order_Form!$B:$Q,6,FALSE)),"")</f>
        <v/>
      </c>
      <c r="H741" s="32" t="str">
        <f>IF(ISNUMBER(SMALL(Order_Form!$C:$C,1+($C741))),(VLOOKUP(SMALL(Order_Form!$C:$C,1+($C741)),Order_Form!$B:$Q,7,FALSE)),"")</f>
        <v/>
      </c>
      <c r="I741" s="15"/>
      <c r="J741" s="15"/>
      <c r="K741" s="35" t="str">
        <f>IF(ISNUMBER(SMALL(Order_Form!$C:$C,1+($C741))),(VLOOKUP(SMALL(Order_Form!$C:$C,1+($C741)),Order_Form!$B:$Q,8,FALSE)),"")</f>
        <v/>
      </c>
      <c r="L741" s="35" t="str">
        <f>IF(ISNUMBER(SMALL(Order_Form!$C:$C,1+($C741))),(VLOOKUP(SMALL(Order_Form!$C:$C,1+($C741)),Order_Form!$B:$Q,9,FALSE)),"")</f>
        <v/>
      </c>
      <c r="M741" s="35" t="str">
        <f>IF(ISNUMBER(SMALL(Order_Form!$C:$C,1+($C741))),(VLOOKUP(SMALL(Order_Form!$C:$C,1+($C741)),Order_Form!$B:$Q,10,FALSE)),"")</f>
        <v/>
      </c>
      <c r="N741" s="35" t="str">
        <f>IF(ISNUMBER(SMALL(Order_Form!$C:$C,1+($C741))),(VLOOKUP(SMALL(Order_Form!$C:$C,1+($C741)),Order_Form!$B:$Q,11,FALSE)),"")</f>
        <v/>
      </c>
      <c r="O741" s="35" t="str">
        <f>IF(ISNUMBER(SMALL(Order_Form!$C:$C,1+($C741))),(VLOOKUP(SMALL(Order_Form!$C:$C,1+($C741)),Order_Form!$B:$Q,12,FALSE)),"")</f>
        <v/>
      </c>
      <c r="P741" s="35" t="str">
        <f>IF(ISNUMBER(SMALL(Order_Form!$C:$C,1+($C741))),(VLOOKUP(SMALL(Order_Form!$C:$C,1+($C741)),Order_Form!$B:$Q,13,FALSE)),"")</f>
        <v/>
      </c>
      <c r="Q741" s="35" t="str">
        <f>IF(ISNUMBER(SMALL(Order_Form!$C:$C,1+($C741))),(VLOOKUP(SMALL(Order_Form!$C:$C,1+($C741)),Order_Form!$B:$Q,14,FALSE)),"")</f>
        <v/>
      </c>
      <c r="R741" s="35" t="str">
        <f>IF(ISNUMBER(SMALL(Order_Form!$C:$C,1+($C741))),(VLOOKUP(SMALL(Order_Form!$C:$C,1+($C741)),Order_Form!$B:$Q,15,FALSE)),"")</f>
        <v/>
      </c>
      <c r="U741" s="14">
        <f t="shared" si="33"/>
        <v>0</v>
      </c>
      <c r="V741" s="14">
        <f t="shared" si="34"/>
        <v>0</v>
      </c>
      <c r="W741" s="14">
        <f t="shared" si="35"/>
        <v>0</v>
      </c>
    </row>
    <row r="742" spans="3:23" ht="19.149999999999999" customHeight="1" x14ac:dyDescent="0.2">
      <c r="C742" s="14">
        <v>724</v>
      </c>
      <c r="D742" s="15" t="str">
        <f>IF(ISNUMBER(SMALL(Order_Form!$C:$C,1+($C742))),(VLOOKUP(SMALL(Order_Form!$C:$C,1+($C742)),Order_Form!$B:$Q,3,FALSE)),"")</f>
        <v/>
      </c>
      <c r="E742" s="35" t="str">
        <f>IF(ISNUMBER(SMALL(Order_Form!$C:$C,1+($C742))),(VLOOKUP(SMALL(Order_Form!$C:$C,1+($C742)),Order_Form!$B:$Q,4,FALSE)),"")</f>
        <v/>
      </c>
      <c r="F742" s="35" t="str">
        <f>IF(ISNUMBER(SMALL(Order_Form!$C:$C,1+($C742))),(VLOOKUP(SMALL(Order_Form!$C:$C,1+($C742)),Order_Form!$B:$Q,5,FALSE)),"")</f>
        <v/>
      </c>
      <c r="G742" s="35" t="str">
        <f>IF(ISNUMBER(SMALL(Order_Form!$C:$C,1+($C742))),(VLOOKUP(SMALL(Order_Form!$C:$C,1+($C742)),Order_Form!$B:$Q,6,FALSE)),"")</f>
        <v/>
      </c>
      <c r="H742" s="32" t="str">
        <f>IF(ISNUMBER(SMALL(Order_Form!$C:$C,1+($C742))),(VLOOKUP(SMALL(Order_Form!$C:$C,1+($C742)),Order_Form!$B:$Q,7,FALSE)),"")</f>
        <v/>
      </c>
      <c r="I742" s="15"/>
      <c r="J742" s="15"/>
      <c r="K742" s="35" t="str">
        <f>IF(ISNUMBER(SMALL(Order_Form!$C:$C,1+($C742))),(VLOOKUP(SMALL(Order_Form!$C:$C,1+($C742)),Order_Form!$B:$Q,8,FALSE)),"")</f>
        <v/>
      </c>
      <c r="L742" s="35" t="str">
        <f>IF(ISNUMBER(SMALL(Order_Form!$C:$C,1+($C742))),(VLOOKUP(SMALL(Order_Form!$C:$C,1+($C742)),Order_Form!$B:$Q,9,FALSE)),"")</f>
        <v/>
      </c>
      <c r="M742" s="35" t="str">
        <f>IF(ISNUMBER(SMALL(Order_Form!$C:$C,1+($C742))),(VLOOKUP(SMALL(Order_Form!$C:$C,1+($C742)),Order_Form!$B:$Q,10,FALSE)),"")</f>
        <v/>
      </c>
      <c r="N742" s="35" t="str">
        <f>IF(ISNUMBER(SMALL(Order_Form!$C:$C,1+($C742))),(VLOOKUP(SMALL(Order_Form!$C:$C,1+($C742)),Order_Form!$B:$Q,11,FALSE)),"")</f>
        <v/>
      </c>
      <c r="O742" s="35" t="str">
        <f>IF(ISNUMBER(SMALL(Order_Form!$C:$C,1+($C742))),(VLOOKUP(SMALL(Order_Form!$C:$C,1+($C742)),Order_Form!$B:$Q,12,FALSE)),"")</f>
        <v/>
      </c>
      <c r="P742" s="35" t="str">
        <f>IF(ISNUMBER(SMALL(Order_Form!$C:$C,1+($C742))),(VLOOKUP(SMALL(Order_Form!$C:$C,1+($C742)),Order_Form!$B:$Q,13,FALSE)),"")</f>
        <v/>
      </c>
      <c r="Q742" s="35" t="str">
        <f>IF(ISNUMBER(SMALL(Order_Form!$C:$C,1+($C742))),(VLOOKUP(SMALL(Order_Form!$C:$C,1+($C742)),Order_Form!$B:$Q,14,FALSE)),"")</f>
        <v/>
      </c>
      <c r="R742" s="35" t="str">
        <f>IF(ISNUMBER(SMALL(Order_Form!$C:$C,1+($C742))),(VLOOKUP(SMALL(Order_Form!$C:$C,1+($C742)),Order_Form!$B:$Q,15,FALSE)),"")</f>
        <v/>
      </c>
      <c r="U742" s="14">
        <f t="shared" si="33"/>
        <v>0</v>
      </c>
      <c r="V742" s="14">
        <f t="shared" si="34"/>
        <v>0</v>
      </c>
      <c r="W742" s="14">
        <f t="shared" si="35"/>
        <v>0</v>
      </c>
    </row>
    <row r="743" spans="3:23" ht="19.149999999999999" customHeight="1" x14ac:dyDescent="0.2">
      <c r="C743" s="14">
        <v>725</v>
      </c>
      <c r="D743" s="15" t="str">
        <f>IF(ISNUMBER(SMALL(Order_Form!$C:$C,1+($C743))),(VLOOKUP(SMALL(Order_Form!$C:$C,1+($C743)),Order_Form!$B:$Q,3,FALSE)),"")</f>
        <v/>
      </c>
      <c r="E743" s="35" t="str">
        <f>IF(ISNUMBER(SMALL(Order_Form!$C:$C,1+($C743))),(VLOOKUP(SMALL(Order_Form!$C:$C,1+($C743)),Order_Form!$B:$Q,4,FALSE)),"")</f>
        <v/>
      </c>
      <c r="F743" s="35" t="str">
        <f>IF(ISNUMBER(SMALL(Order_Form!$C:$C,1+($C743))),(VLOOKUP(SMALL(Order_Form!$C:$C,1+($C743)),Order_Form!$B:$Q,5,FALSE)),"")</f>
        <v/>
      </c>
      <c r="G743" s="35" t="str">
        <f>IF(ISNUMBER(SMALL(Order_Form!$C:$C,1+($C743))),(VLOOKUP(SMALL(Order_Form!$C:$C,1+($C743)),Order_Form!$B:$Q,6,FALSE)),"")</f>
        <v/>
      </c>
      <c r="H743" s="32" t="str">
        <f>IF(ISNUMBER(SMALL(Order_Form!$C:$C,1+($C743))),(VLOOKUP(SMALL(Order_Form!$C:$C,1+($C743)),Order_Form!$B:$Q,7,FALSE)),"")</f>
        <v/>
      </c>
      <c r="I743" s="15"/>
      <c r="J743" s="15"/>
      <c r="K743" s="35" t="str">
        <f>IF(ISNUMBER(SMALL(Order_Form!$C:$C,1+($C743))),(VLOOKUP(SMALL(Order_Form!$C:$C,1+($C743)),Order_Form!$B:$Q,8,FALSE)),"")</f>
        <v/>
      </c>
      <c r="L743" s="35" t="str">
        <f>IF(ISNUMBER(SMALL(Order_Form!$C:$C,1+($C743))),(VLOOKUP(SMALL(Order_Form!$C:$C,1+($C743)),Order_Form!$B:$Q,9,FALSE)),"")</f>
        <v/>
      </c>
      <c r="M743" s="35" t="str">
        <f>IF(ISNUMBER(SMALL(Order_Form!$C:$C,1+($C743))),(VLOOKUP(SMALL(Order_Form!$C:$C,1+($C743)),Order_Form!$B:$Q,10,FALSE)),"")</f>
        <v/>
      </c>
      <c r="N743" s="35" t="str">
        <f>IF(ISNUMBER(SMALL(Order_Form!$C:$C,1+($C743))),(VLOOKUP(SMALL(Order_Form!$C:$C,1+($C743)),Order_Form!$B:$Q,11,FALSE)),"")</f>
        <v/>
      </c>
      <c r="O743" s="35" t="str">
        <f>IF(ISNUMBER(SMALL(Order_Form!$C:$C,1+($C743))),(VLOOKUP(SMALL(Order_Form!$C:$C,1+($C743)),Order_Form!$B:$Q,12,FALSE)),"")</f>
        <v/>
      </c>
      <c r="P743" s="35" t="str">
        <f>IF(ISNUMBER(SMALL(Order_Form!$C:$C,1+($C743))),(VLOOKUP(SMALL(Order_Form!$C:$C,1+($C743)),Order_Form!$B:$Q,13,FALSE)),"")</f>
        <v/>
      </c>
      <c r="Q743" s="35" t="str">
        <f>IF(ISNUMBER(SMALL(Order_Form!$C:$C,1+($C743))),(VLOOKUP(SMALL(Order_Form!$C:$C,1+($C743)),Order_Form!$B:$Q,14,FALSE)),"")</f>
        <v/>
      </c>
      <c r="R743" s="35" t="str">
        <f>IF(ISNUMBER(SMALL(Order_Form!$C:$C,1+($C743))),(VLOOKUP(SMALL(Order_Form!$C:$C,1+($C743)),Order_Form!$B:$Q,15,FALSE)),"")</f>
        <v/>
      </c>
      <c r="U743" s="14">
        <f t="shared" si="33"/>
        <v>0</v>
      </c>
      <c r="V743" s="14">
        <f t="shared" si="34"/>
        <v>0</v>
      </c>
      <c r="W743" s="14">
        <f t="shared" si="35"/>
        <v>0</v>
      </c>
    </row>
    <row r="744" spans="3:23" ht="19.149999999999999" customHeight="1" x14ac:dyDescent="0.2">
      <c r="C744" s="14">
        <v>726</v>
      </c>
      <c r="D744" s="15" t="str">
        <f>IF(ISNUMBER(SMALL(Order_Form!$C:$C,1+($C744))),(VLOOKUP(SMALL(Order_Form!$C:$C,1+($C744)),Order_Form!$B:$Q,3,FALSE)),"")</f>
        <v/>
      </c>
      <c r="E744" s="35" t="str">
        <f>IF(ISNUMBER(SMALL(Order_Form!$C:$C,1+($C744))),(VLOOKUP(SMALL(Order_Form!$C:$C,1+($C744)),Order_Form!$B:$Q,4,FALSE)),"")</f>
        <v/>
      </c>
      <c r="F744" s="35" t="str">
        <f>IF(ISNUMBER(SMALL(Order_Form!$C:$C,1+($C744))),(VLOOKUP(SMALL(Order_Form!$C:$C,1+($C744)),Order_Form!$B:$Q,5,FALSE)),"")</f>
        <v/>
      </c>
      <c r="G744" s="35" t="str">
        <f>IF(ISNUMBER(SMALL(Order_Form!$C:$C,1+($C744))),(VLOOKUP(SMALL(Order_Form!$C:$C,1+($C744)),Order_Form!$B:$Q,6,FALSE)),"")</f>
        <v/>
      </c>
      <c r="H744" s="32" t="str">
        <f>IF(ISNUMBER(SMALL(Order_Form!$C:$C,1+($C744))),(VLOOKUP(SMALL(Order_Form!$C:$C,1+($C744)),Order_Form!$B:$Q,7,FALSE)),"")</f>
        <v/>
      </c>
      <c r="I744" s="15"/>
      <c r="J744" s="15"/>
      <c r="K744" s="35" t="str">
        <f>IF(ISNUMBER(SMALL(Order_Form!$C:$C,1+($C744))),(VLOOKUP(SMALL(Order_Form!$C:$C,1+($C744)),Order_Form!$B:$Q,8,FALSE)),"")</f>
        <v/>
      </c>
      <c r="L744" s="35" t="str">
        <f>IF(ISNUMBER(SMALL(Order_Form!$C:$C,1+($C744))),(VLOOKUP(SMALL(Order_Form!$C:$C,1+($C744)),Order_Form!$B:$Q,9,FALSE)),"")</f>
        <v/>
      </c>
      <c r="M744" s="35" t="str">
        <f>IF(ISNUMBER(SMALL(Order_Form!$C:$C,1+($C744))),(VLOOKUP(SMALL(Order_Form!$C:$C,1+($C744)),Order_Form!$B:$Q,10,FALSE)),"")</f>
        <v/>
      </c>
      <c r="N744" s="35" t="str">
        <f>IF(ISNUMBER(SMALL(Order_Form!$C:$C,1+($C744))),(VLOOKUP(SMALL(Order_Form!$C:$C,1+($C744)),Order_Form!$B:$Q,11,FALSE)),"")</f>
        <v/>
      </c>
      <c r="O744" s="35" t="str">
        <f>IF(ISNUMBER(SMALL(Order_Form!$C:$C,1+($C744))),(VLOOKUP(SMALL(Order_Form!$C:$C,1+($C744)),Order_Form!$B:$Q,12,FALSE)),"")</f>
        <v/>
      </c>
      <c r="P744" s="35" t="str">
        <f>IF(ISNUMBER(SMALL(Order_Form!$C:$C,1+($C744))),(VLOOKUP(SMALL(Order_Form!$C:$C,1+($C744)),Order_Form!$B:$Q,13,FALSE)),"")</f>
        <v/>
      </c>
      <c r="Q744" s="35" t="str">
        <f>IF(ISNUMBER(SMALL(Order_Form!$C:$C,1+($C744))),(VLOOKUP(SMALL(Order_Form!$C:$C,1+($C744)),Order_Form!$B:$Q,14,FALSE)),"")</f>
        <v/>
      </c>
      <c r="R744" s="35" t="str">
        <f>IF(ISNUMBER(SMALL(Order_Form!$C:$C,1+($C744))),(VLOOKUP(SMALL(Order_Form!$C:$C,1+($C744)),Order_Form!$B:$Q,15,FALSE)),"")</f>
        <v/>
      </c>
      <c r="U744" s="14">
        <f t="shared" si="33"/>
        <v>0</v>
      </c>
      <c r="V744" s="14">
        <f t="shared" si="34"/>
        <v>0</v>
      </c>
      <c r="W744" s="14">
        <f t="shared" si="35"/>
        <v>0</v>
      </c>
    </row>
    <row r="745" spans="3:23" ht="19.149999999999999" customHeight="1" x14ac:dyDescent="0.2">
      <c r="C745" s="14">
        <v>727</v>
      </c>
      <c r="D745" s="15" t="str">
        <f>IF(ISNUMBER(SMALL(Order_Form!$C:$C,1+($C745))),(VLOOKUP(SMALL(Order_Form!$C:$C,1+($C745)),Order_Form!$B:$Q,3,FALSE)),"")</f>
        <v/>
      </c>
      <c r="E745" s="35" t="str">
        <f>IF(ISNUMBER(SMALL(Order_Form!$C:$C,1+($C745))),(VLOOKUP(SMALL(Order_Form!$C:$C,1+($C745)),Order_Form!$B:$Q,4,FALSE)),"")</f>
        <v/>
      </c>
      <c r="F745" s="35" t="str">
        <f>IF(ISNUMBER(SMALL(Order_Form!$C:$C,1+($C745))),(VLOOKUP(SMALL(Order_Form!$C:$C,1+($C745)),Order_Form!$B:$Q,5,FALSE)),"")</f>
        <v/>
      </c>
      <c r="G745" s="35" t="str">
        <f>IF(ISNUMBER(SMALL(Order_Form!$C:$C,1+($C745))),(VLOOKUP(SMALL(Order_Form!$C:$C,1+($C745)),Order_Form!$B:$Q,6,FALSE)),"")</f>
        <v/>
      </c>
      <c r="H745" s="32" t="str">
        <f>IF(ISNUMBER(SMALL(Order_Form!$C:$C,1+($C745))),(VLOOKUP(SMALL(Order_Form!$C:$C,1+($C745)),Order_Form!$B:$Q,7,FALSE)),"")</f>
        <v/>
      </c>
      <c r="I745" s="15"/>
      <c r="J745" s="15"/>
      <c r="K745" s="35" t="str">
        <f>IF(ISNUMBER(SMALL(Order_Form!$C:$C,1+($C745))),(VLOOKUP(SMALL(Order_Form!$C:$C,1+($C745)),Order_Form!$B:$Q,8,FALSE)),"")</f>
        <v/>
      </c>
      <c r="L745" s="35" t="str">
        <f>IF(ISNUMBER(SMALL(Order_Form!$C:$C,1+($C745))),(VLOOKUP(SMALL(Order_Form!$C:$C,1+($C745)),Order_Form!$B:$Q,9,FALSE)),"")</f>
        <v/>
      </c>
      <c r="M745" s="35" t="str">
        <f>IF(ISNUMBER(SMALL(Order_Form!$C:$C,1+($C745))),(VLOOKUP(SMALL(Order_Form!$C:$C,1+($C745)),Order_Form!$B:$Q,10,FALSE)),"")</f>
        <v/>
      </c>
      <c r="N745" s="35" t="str">
        <f>IF(ISNUMBER(SMALL(Order_Form!$C:$C,1+($C745))),(VLOOKUP(SMALL(Order_Form!$C:$C,1+($C745)),Order_Form!$B:$Q,11,FALSE)),"")</f>
        <v/>
      </c>
      <c r="O745" s="35" t="str">
        <f>IF(ISNUMBER(SMALL(Order_Form!$C:$C,1+($C745))),(VLOOKUP(SMALL(Order_Form!$C:$C,1+($C745)),Order_Form!$B:$Q,12,FALSE)),"")</f>
        <v/>
      </c>
      <c r="P745" s="35" t="str">
        <f>IF(ISNUMBER(SMALL(Order_Form!$C:$C,1+($C745))),(VLOOKUP(SMALL(Order_Form!$C:$C,1+($C745)),Order_Form!$B:$Q,13,FALSE)),"")</f>
        <v/>
      </c>
      <c r="Q745" s="35" t="str">
        <f>IF(ISNUMBER(SMALL(Order_Form!$C:$C,1+($C745))),(VLOOKUP(SMALL(Order_Form!$C:$C,1+($C745)),Order_Form!$B:$Q,14,FALSE)),"")</f>
        <v/>
      </c>
      <c r="R745" s="35" t="str">
        <f>IF(ISNUMBER(SMALL(Order_Form!$C:$C,1+($C745))),(VLOOKUP(SMALL(Order_Form!$C:$C,1+($C745)),Order_Form!$B:$Q,15,FALSE)),"")</f>
        <v/>
      </c>
      <c r="U745" s="14">
        <f t="shared" si="33"/>
        <v>0</v>
      </c>
      <c r="V745" s="14">
        <f t="shared" si="34"/>
        <v>0</v>
      </c>
      <c r="W745" s="14">
        <f t="shared" si="35"/>
        <v>0</v>
      </c>
    </row>
    <row r="746" spans="3:23" ht="19.149999999999999" customHeight="1" x14ac:dyDescent="0.2">
      <c r="C746" s="14">
        <v>728</v>
      </c>
      <c r="D746" s="15" t="str">
        <f>IF(ISNUMBER(SMALL(Order_Form!$C:$C,1+($C746))),(VLOOKUP(SMALL(Order_Form!$C:$C,1+($C746)),Order_Form!$B:$Q,3,FALSE)),"")</f>
        <v/>
      </c>
      <c r="E746" s="35" t="str">
        <f>IF(ISNUMBER(SMALL(Order_Form!$C:$C,1+($C746))),(VLOOKUP(SMALL(Order_Form!$C:$C,1+($C746)),Order_Form!$B:$Q,4,FALSE)),"")</f>
        <v/>
      </c>
      <c r="F746" s="35" t="str">
        <f>IF(ISNUMBER(SMALL(Order_Form!$C:$C,1+($C746))),(VLOOKUP(SMALL(Order_Form!$C:$C,1+($C746)),Order_Form!$B:$Q,5,FALSE)),"")</f>
        <v/>
      </c>
      <c r="G746" s="35" t="str">
        <f>IF(ISNUMBER(SMALL(Order_Form!$C:$C,1+($C746))),(VLOOKUP(SMALL(Order_Form!$C:$C,1+($C746)),Order_Form!$B:$Q,6,FALSE)),"")</f>
        <v/>
      </c>
      <c r="H746" s="32" t="str">
        <f>IF(ISNUMBER(SMALL(Order_Form!$C:$C,1+($C746))),(VLOOKUP(SMALL(Order_Form!$C:$C,1+($C746)),Order_Form!$B:$Q,7,FALSE)),"")</f>
        <v/>
      </c>
      <c r="I746" s="15"/>
      <c r="J746" s="15"/>
      <c r="K746" s="35" t="str">
        <f>IF(ISNUMBER(SMALL(Order_Form!$C:$C,1+($C746))),(VLOOKUP(SMALL(Order_Form!$C:$C,1+($C746)),Order_Form!$B:$Q,8,FALSE)),"")</f>
        <v/>
      </c>
      <c r="L746" s="35" t="str">
        <f>IF(ISNUMBER(SMALL(Order_Form!$C:$C,1+($C746))),(VLOOKUP(SMALL(Order_Form!$C:$C,1+($C746)),Order_Form!$B:$Q,9,FALSE)),"")</f>
        <v/>
      </c>
      <c r="M746" s="35" t="str">
        <f>IF(ISNUMBER(SMALL(Order_Form!$C:$C,1+($C746))),(VLOOKUP(SMALL(Order_Form!$C:$C,1+($C746)),Order_Form!$B:$Q,10,FALSE)),"")</f>
        <v/>
      </c>
      <c r="N746" s="35" t="str">
        <f>IF(ISNUMBER(SMALL(Order_Form!$C:$C,1+($C746))),(VLOOKUP(SMALL(Order_Form!$C:$C,1+($C746)),Order_Form!$B:$Q,11,FALSE)),"")</f>
        <v/>
      </c>
      <c r="O746" s="35" t="str">
        <f>IF(ISNUMBER(SMALL(Order_Form!$C:$C,1+($C746))),(VLOOKUP(SMALL(Order_Form!$C:$C,1+($C746)),Order_Form!$B:$Q,12,FALSE)),"")</f>
        <v/>
      </c>
      <c r="P746" s="35" t="str">
        <f>IF(ISNUMBER(SMALL(Order_Form!$C:$C,1+($C746))),(VLOOKUP(SMALL(Order_Form!$C:$C,1+($C746)),Order_Form!$B:$Q,13,FALSE)),"")</f>
        <v/>
      </c>
      <c r="Q746" s="35" t="str">
        <f>IF(ISNUMBER(SMALL(Order_Form!$C:$C,1+($C746))),(VLOOKUP(SMALL(Order_Form!$C:$C,1+($C746)),Order_Form!$B:$Q,14,FALSE)),"")</f>
        <v/>
      </c>
      <c r="R746" s="35" t="str">
        <f>IF(ISNUMBER(SMALL(Order_Form!$C:$C,1+($C746))),(VLOOKUP(SMALL(Order_Form!$C:$C,1+($C746)),Order_Form!$B:$Q,15,FALSE)),"")</f>
        <v/>
      </c>
      <c r="U746" s="14">
        <f t="shared" si="33"/>
        <v>0</v>
      </c>
      <c r="V746" s="14">
        <f t="shared" si="34"/>
        <v>0</v>
      </c>
      <c r="W746" s="14">
        <f t="shared" si="35"/>
        <v>0</v>
      </c>
    </row>
    <row r="747" spans="3:23" ht="19.149999999999999" customHeight="1" x14ac:dyDescent="0.2">
      <c r="C747" s="14">
        <v>729</v>
      </c>
      <c r="D747" s="15" t="str">
        <f>IF(ISNUMBER(SMALL(Order_Form!$C:$C,1+($C747))),(VLOOKUP(SMALL(Order_Form!$C:$C,1+($C747)),Order_Form!$B:$Q,3,FALSE)),"")</f>
        <v/>
      </c>
      <c r="E747" s="35" t="str">
        <f>IF(ISNUMBER(SMALL(Order_Form!$C:$C,1+($C747))),(VLOOKUP(SMALL(Order_Form!$C:$C,1+($C747)),Order_Form!$B:$Q,4,FALSE)),"")</f>
        <v/>
      </c>
      <c r="F747" s="35" t="str">
        <f>IF(ISNUMBER(SMALL(Order_Form!$C:$C,1+($C747))),(VLOOKUP(SMALL(Order_Form!$C:$C,1+($C747)),Order_Form!$B:$Q,5,FALSE)),"")</f>
        <v/>
      </c>
      <c r="G747" s="35" t="str">
        <f>IF(ISNUMBER(SMALL(Order_Form!$C:$C,1+($C747))),(VLOOKUP(SMALL(Order_Form!$C:$C,1+($C747)),Order_Form!$B:$Q,6,FALSE)),"")</f>
        <v/>
      </c>
      <c r="H747" s="32" t="str">
        <f>IF(ISNUMBER(SMALL(Order_Form!$C:$C,1+($C747))),(VLOOKUP(SMALL(Order_Form!$C:$C,1+($C747)),Order_Form!$B:$Q,7,FALSE)),"")</f>
        <v/>
      </c>
      <c r="I747" s="15"/>
      <c r="J747" s="15"/>
      <c r="K747" s="35" t="str">
        <f>IF(ISNUMBER(SMALL(Order_Form!$C:$C,1+($C747))),(VLOOKUP(SMALL(Order_Form!$C:$C,1+($C747)),Order_Form!$B:$Q,8,FALSE)),"")</f>
        <v/>
      </c>
      <c r="L747" s="35" t="str">
        <f>IF(ISNUMBER(SMALL(Order_Form!$C:$C,1+($C747))),(VLOOKUP(SMALL(Order_Form!$C:$C,1+($C747)),Order_Form!$B:$Q,9,FALSE)),"")</f>
        <v/>
      </c>
      <c r="M747" s="35" t="str">
        <f>IF(ISNUMBER(SMALL(Order_Form!$C:$C,1+($C747))),(VLOOKUP(SMALL(Order_Form!$C:$C,1+($C747)),Order_Form!$B:$Q,10,FALSE)),"")</f>
        <v/>
      </c>
      <c r="N747" s="35" t="str">
        <f>IF(ISNUMBER(SMALL(Order_Form!$C:$C,1+($C747))),(VLOOKUP(SMALL(Order_Form!$C:$C,1+($C747)),Order_Form!$B:$Q,11,FALSE)),"")</f>
        <v/>
      </c>
      <c r="O747" s="35" t="str">
        <f>IF(ISNUMBER(SMALL(Order_Form!$C:$C,1+($C747))),(VLOOKUP(SMALL(Order_Form!$C:$C,1+($C747)),Order_Form!$B:$Q,12,FALSE)),"")</f>
        <v/>
      </c>
      <c r="P747" s="35" t="str">
        <f>IF(ISNUMBER(SMALL(Order_Form!$C:$C,1+($C747))),(VLOOKUP(SMALL(Order_Form!$C:$C,1+($C747)),Order_Form!$B:$Q,13,FALSE)),"")</f>
        <v/>
      </c>
      <c r="Q747" s="35" t="str">
        <f>IF(ISNUMBER(SMALL(Order_Form!$C:$C,1+($C747))),(VLOOKUP(SMALL(Order_Form!$C:$C,1+($C747)),Order_Form!$B:$Q,14,FALSE)),"")</f>
        <v/>
      </c>
      <c r="R747" s="35" t="str">
        <f>IF(ISNUMBER(SMALL(Order_Form!$C:$C,1+($C747))),(VLOOKUP(SMALL(Order_Form!$C:$C,1+($C747)),Order_Form!$B:$Q,15,FALSE)),"")</f>
        <v/>
      </c>
      <c r="U747" s="14">
        <f t="shared" si="33"/>
        <v>0</v>
      </c>
      <c r="V747" s="14">
        <f t="shared" si="34"/>
        <v>0</v>
      </c>
      <c r="W747" s="14">
        <f t="shared" si="35"/>
        <v>0</v>
      </c>
    </row>
    <row r="748" spans="3:23" ht="19.149999999999999" customHeight="1" x14ac:dyDescent="0.2">
      <c r="C748" s="14">
        <v>730</v>
      </c>
      <c r="D748" s="15" t="str">
        <f>IF(ISNUMBER(SMALL(Order_Form!$C:$C,1+($C748))),(VLOOKUP(SMALL(Order_Form!$C:$C,1+($C748)),Order_Form!$B:$Q,3,FALSE)),"")</f>
        <v/>
      </c>
      <c r="E748" s="35" t="str">
        <f>IF(ISNUMBER(SMALL(Order_Form!$C:$C,1+($C748))),(VLOOKUP(SMALL(Order_Form!$C:$C,1+($C748)),Order_Form!$B:$Q,4,FALSE)),"")</f>
        <v/>
      </c>
      <c r="F748" s="35" t="str">
        <f>IF(ISNUMBER(SMALL(Order_Form!$C:$C,1+($C748))),(VLOOKUP(SMALL(Order_Form!$C:$C,1+($C748)),Order_Form!$B:$Q,5,FALSE)),"")</f>
        <v/>
      </c>
      <c r="G748" s="35" t="str">
        <f>IF(ISNUMBER(SMALL(Order_Form!$C:$C,1+($C748))),(VLOOKUP(SMALL(Order_Form!$C:$C,1+($C748)),Order_Form!$B:$Q,6,FALSE)),"")</f>
        <v/>
      </c>
      <c r="H748" s="32" t="str">
        <f>IF(ISNUMBER(SMALL(Order_Form!$C:$C,1+($C748))),(VLOOKUP(SMALL(Order_Form!$C:$C,1+($C748)),Order_Form!$B:$Q,7,FALSE)),"")</f>
        <v/>
      </c>
      <c r="I748" s="15"/>
      <c r="J748" s="15"/>
      <c r="K748" s="35" t="str">
        <f>IF(ISNUMBER(SMALL(Order_Form!$C:$C,1+($C748))),(VLOOKUP(SMALL(Order_Form!$C:$C,1+($C748)),Order_Form!$B:$Q,8,FALSE)),"")</f>
        <v/>
      </c>
      <c r="L748" s="35" t="str">
        <f>IF(ISNUMBER(SMALL(Order_Form!$C:$C,1+($C748))),(VLOOKUP(SMALL(Order_Form!$C:$C,1+($C748)),Order_Form!$B:$Q,9,FALSE)),"")</f>
        <v/>
      </c>
      <c r="M748" s="35" t="str">
        <f>IF(ISNUMBER(SMALL(Order_Form!$C:$C,1+($C748))),(VLOOKUP(SMALL(Order_Form!$C:$C,1+($C748)),Order_Form!$B:$Q,10,FALSE)),"")</f>
        <v/>
      </c>
      <c r="N748" s="35" t="str">
        <f>IF(ISNUMBER(SMALL(Order_Form!$C:$C,1+($C748))),(VLOOKUP(SMALL(Order_Form!$C:$C,1+($C748)),Order_Form!$B:$Q,11,FALSE)),"")</f>
        <v/>
      </c>
      <c r="O748" s="35" t="str">
        <f>IF(ISNUMBER(SMALL(Order_Form!$C:$C,1+($C748))),(VLOOKUP(SMALL(Order_Form!$C:$C,1+($C748)),Order_Form!$B:$Q,12,FALSE)),"")</f>
        <v/>
      </c>
      <c r="P748" s="35" t="str">
        <f>IF(ISNUMBER(SMALL(Order_Form!$C:$C,1+($C748))),(VLOOKUP(SMALL(Order_Form!$C:$C,1+($C748)),Order_Form!$B:$Q,13,FALSE)),"")</f>
        <v/>
      </c>
      <c r="Q748" s="35" t="str">
        <f>IF(ISNUMBER(SMALL(Order_Form!$C:$C,1+($C748))),(VLOOKUP(SMALL(Order_Form!$C:$C,1+($C748)),Order_Form!$B:$Q,14,FALSE)),"")</f>
        <v/>
      </c>
      <c r="R748" s="35" t="str">
        <f>IF(ISNUMBER(SMALL(Order_Form!$C:$C,1+($C748))),(VLOOKUP(SMALL(Order_Form!$C:$C,1+($C748)),Order_Form!$B:$Q,15,FALSE)),"")</f>
        <v/>
      </c>
      <c r="U748" s="14">
        <f t="shared" si="33"/>
        <v>0</v>
      </c>
      <c r="V748" s="14">
        <f t="shared" si="34"/>
        <v>0</v>
      </c>
      <c r="W748" s="14">
        <f t="shared" si="35"/>
        <v>0</v>
      </c>
    </row>
    <row r="749" spans="3:23" ht="19.149999999999999" customHeight="1" x14ac:dyDescent="0.2">
      <c r="C749" s="14">
        <v>731</v>
      </c>
      <c r="D749" s="15" t="str">
        <f>IF(ISNUMBER(SMALL(Order_Form!$C:$C,1+($C749))),(VLOOKUP(SMALL(Order_Form!$C:$C,1+($C749)),Order_Form!$B:$Q,3,FALSE)),"")</f>
        <v/>
      </c>
      <c r="E749" s="35" t="str">
        <f>IF(ISNUMBER(SMALL(Order_Form!$C:$C,1+($C749))),(VLOOKUP(SMALL(Order_Form!$C:$C,1+($C749)),Order_Form!$B:$Q,4,FALSE)),"")</f>
        <v/>
      </c>
      <c r="F749" s="35" t="str">
        <f>IF(ISNUMBER(SMALL(Order_Form!$C:$C,1+($C749))),(VLOOKUP(SMALL(Order_Form!$C:$C,1+($C749)),Order_Form!$B:$Q,5,FALSE)),"")</f>
        <v/>
      </c>
      <c r="G749" s="35" t="str">
        <f>IF(ISNUMBER(SMALL(Order_Form!$C:$C,1+($C749))),(VLOOKUP(SMALL(Order_Form!$C:$C,1+($C749)),Order_Form!$B:$Q,6,FALSE)),"")</f>
        <v/>
      </c>
      <c r="H749" s="32" t="str">
        <f>IF(ISNUMBER(SMALL(Order_Form!$C:$C,1+($C749))),(VLOOKUP(SMALL(Order_Form!$C:$C,1+($C749)),Order_Form!$B:$Q,7,FALSE)),"")</f>
        <v/>
      </c>
      <c r="I749" s="15"/>
      <c r="J749" s="15"/>
      <c r="K749" s="35" t="str">
        <f>IF(ISNUMBER(SMALL(Order_Form!$C:$C,1+($C749))),(VLOOKUP(SMALL(Order_Form!$C:$C,1+($C749)),Order_Form!$B:$Q,8,FALSE)),"")</f>
        <v/>
      </c>
      <c r="L749" s="35" t="str">
        <f>IF(ISNUMBER(SMALL(Order_Form!$C:$C,1+($C749))),(VLOOKUP(SMALL(Order_Form!$C:$C,1+($C749)),Order_Form!$B:$Q,9,FALSE)),"")</f>
        <v/>
      </c>
      <c r="M749" s="35" t="str">
        <f>IF(ISNUMBER(SMALL(Order_Form!$C:$C,1+($C749))),(VLOOKUP(SMALL(Order_Form!$C:$C,1+($C749)),Order_Form!$B:$Q,10,FALSE)),"")</f>
        <v/>
      </c>
      <c r="N749" s="35" t="str">
        <f>IF(ISNUMBER(SMALL(Order_Form!$C:$C,1+($C749))),(VLOOKUP(SMALL(Order_Form!$C:$C,1+($C749)),Order_Form!$B:$Q,11,FALSE)),"")</f>
        <v/>
      </c>
      <c r="O749" s="35" t="str">
        <f>IF(ISNUMBER(SMALL(Order_Form!$C:$C,1+($C749))),(VLOOKUP(SMALL(Order_Form!$C:$C,1+($C749)),Order_Form!$B:$Q,12,FALSE)),"")</f>
        <v/>
      </c>
      <c r="P749" s="35" t="str">
        <f>IF(ISNUMBER(SMALL(Order_Form!$C:$C,1+($C749))),(VLOOKUP(SMALL(Order_Form!$C:$C,1+($C749)),Order_Form!$B:$Q,13,FALSE)),"")</f>
        <v/>
      </c>
      <c r="Q749" s="35" t="str">
        <f>IF(ISNUMBER(SMALL(Order_Form!$C:$C,1+($C749))),(VLOOKUP(SMALL(Order_Form!$C:$C,1+($C749)),Order_Form!$B:$Q,14,FALSE)),"")</f>
        <v/>
      </c>
      <c r="R749" s="35" t="str">
        <f>IF(ISNUMBER(SMALL(Order_Form!$C:$C,1+($C749))),(VLOOKUP(SMALL(Order_Form!$C:$C,1+($C749)),Order_Form!$B:$Q,15,FALSE)),"")</f>
        <v/>
      </c>
      <c r="U749" s="14">
        <f t="shared" si="33"/>
        <v>0</v>
      </c>
      <c r="V749" s="14">
        <f t="shared" si="34"/>
        <v>0</v>
      </c>
      <c r="W749" s="14">
        <f t="shared" si="35"/>
        <v>0</v>
      </c>
    </row>
    <row r="750" spans="3:23" ht="19.149999999999999" customHeight="1" x14ac:dyDescent="0.2">
      <c r="C750" s="14">
        <v>732</v>
      </c>
      <c r="D750" s="15" t="str">
        <f>IF(ISNUMBER(SMALL(Order_Form!$C:$C,1+($C750))),(VLOOKUP(SMALL(Order_Form!$C:$C,1+($C750)),Order_Form!$B:$Q,3,FALSE)),"")</f>
        <v/>
      </c>
      <c r="E750" s="35" t="str">
        <f>IF(ISNUMBER(SMALL(Order_Form!$C:$C,1+($C750))),(VLOOKUP(SMALL(Order_Form!$C:$C,1+($C750)),Order_Form!$B:$Q,4,FALSE)),"")</f>
        <v/>
      </c>
      <c r="F750" s="35" t="str">
        <f>IF(ISNUMBER(SMALL(Order_Form!$C:$C,1+($C750))),(VLOOKUP(SMALL(Order_Form!$C:$C,1+($C750)),Order_Form!$B:$Q,5,FALSE)),"")</f>
        <v/>
      </c>
      <c r="G750" s="35" t="str">
        <f>IF(ISNUMBER(SMALL(Order_Form!$C:$C,1+($C750))),(VLOOKUP(SMALL(Order_Form!$C:$C,1+($C750)),Order_Form!$B:$Q,6,FALSE)),"")</f>
        <v/>
      </c>
      <c r="H750" s="32" t="str">
        <f>IF(ISNUMBER(SMALL(Order_Form!$C:$C,1+($C750))),(VLOOKUP(SMALL(Order_Form!$C:$C,1+($C750)),Order_Form!$B:$Q,7,FALSE)),"")</f>
        <v/>
      </c>
      <c r="I750" s="15"/>
      <c r="J750" s="15"/>
      <c r="K750" s="35" t="str">
        <f>IF(ISNUMBER(SMALL(Order_Form!$C:$C,1+($C750))),(VLOOKUP(SMALL(Order_Form!$C:$C,1+($C750)),Order_Form!$B:$Q,8,FALSE)),"")</f>
        <v/>
      </c>
      <c r="L750" s="35" t="str">
        <f>IF(ISNUMBER(SMALL(Order_Form!$C:$C,1+($C750))),(VLOOKUP(SMALL(Order_Form!$C:$C,1+($C750)),Order_Form!$B:$Q,9,FALSE)),"")</f>
        <v/>
      </c>
      <c r="M750" s="35" t="str">
        <f>IF(ISNUMBER(SMALL(Order_Form!$C:$C,1+($C750))),(VLOOKUP(SMALL(Order_Form!$C:$C,1+($C750)),Order_Form!$B:$Q,10,FALSE)),"")</f>
        <v/>
      </c>
      <c r="N750" s="35" t="str">
        <f>IF(ISNUMBER(SMALL(Order_Form!$C:$C,1+($C750))),(VLOOKUP(SMALL(Order_Form!$C:$C,1+($C750)),Order_Form!$B:$Q,11,FALSE)),"")</f>
        <v/>
      </c>
      <c r="O750" s="35" t="str">
        <f>IF(ISNUMBER(SMALL(Order_Form!$C:$C,1+($C750))),(VLOOKUP(SMALL(Order_Form!$C:$C,1+($C750)),Order_Form!$B:$Q,12,FALSE)),"")</f>
        <v/>
      </c>
      <c r="P750" s="35" t="str">
        <f>IF(ISNUMBER(SMALL(Order_Form!$C:$C,1+($C750))),(VLOOKUP(SMALL(Order_Form!$C:$C,1+($C750)),Order_Form!$B:$Q,13,FALSE)),"")</f>
        <v/>
      </c>
      <c r="Q750" s="35" t="str">
        <f>IF(ISNUMBER(SMALL(Order_Form!$C:$C,1+($C750))),(VLOOKUP(SMALL(Order_Form!$C:$C,1+($C750)),Order_Form!$B:$Q,14,FALSE)),"")</f>
        <v/>
      </c>
      <c r="R750" s="35" t="str">
        <f>IF(ISNUMBER(SMALL(Order_Form!$C:$C,1+($C750))),(VLOOKUP(SMALL(Order_Form!$C:$C,1+($C750)),Order_Form!$B:$Q,15,FALSE)),"")</f>
        <v/>
      </c>
      <c r="U750" s="14">
        <f t="shared" si="33"/>
        <v>0</v>
      </c>
      <c r="V750" s="14">
        <f t="shared" si="34"/>
        <v>0</v>
      </c>
      <c r="W750" s="14">
        <f t="shared" si="35"/>
        <v>0</v>
      </c>
    </row>
    <row r="751" spans="3:23" ht="19.149999999999999" customHeight="1" x14ac:dyDescent="0.2">
      <c r="C751" s="14">
        <v>733</v>
      </c>
      <c r="D751" s="15" t="str">
        <f>IF(ISNUMBER(SMALL(Order_Form!$C:$C,1+($C751))),(VLOOKUP(SMALL(Order_Form!$C:$C,1+($C751)),Order_Form!$B:$Q,3,FALSE)),"")</f>
        <v/>
      </c>
      <c r="E751" s="35" t="str">
        <f>IF(ISNUMBER(SMALL(Order_Form!$C:$C,1+($C751))),(VLOOKUP(SMALL(Order_Form!$C:$C,1+($C751)),Order_Form!$B:$Q,4,FALSE)),"")</f>
        <v/>
      </c>
      <c r="F751" s="35" t="str">
        <f>IF(ISNUMBER(SMALL(Order_Form!$C:$C,1+($C751))),(VLOOKUP(SMALL(Order_Form!$C:$C,1+($C751)),Order_Form!$B:$Q,5,FALSE)),"")</f>
        <v/>
      </c>
      <c r="G751" s="35" t="str">
        <f>IF(ISNUMBER(SMALL(Order_Form!$C:$C,1+($C751))),(VLOOKUP(SMALL(Order_Form!$C:$C,1+($C751)),Order_Form!$B:$Q,6,FALSE)),"")</f>
        <v/>
      </c>
      <c r="H751" s="32" t="str">
        <f>IF(ISNUMBER(SMALL(Order_Form!$C:$C,1+($C751))),(VLOOKUP(SMALL(Order_Form!$C:$C,1+($C751)),Order_Form!$B:$Q,7,FALSE)),"")</f>
        <v/>
      </c>
      <c r="I751" s="15"/>
      <c r="J751" s="15"/>
      <c r="K751" s="35" t="str">
        <f>IF(ISNUMBER(SMALL(Order_Form!$C:$C,1+($C751))),(VLOOKUP(SMALL(Order_Form!$C:$C,1+($C751)),Order_Form!$B:$Q,8,FALSE)),"")</f>
        <v/>
      </c>
      <c r="L751" s="35" t="str">
        <f>IF(ISNUMBER(SMALL(Order_Form!$C:$C,1+($C751))),(VLOOKUP(SMALL(Order_Form!$C:$C,1+($C751)),Order_Form!$B:$Q,9,FALSE)),"")</f>
        <v/>
      </c>
      <c r="M751" s="35" t="str">
        <f>IF(ISNUMBER(SMALL(Order_Form!$C:$C,1+($C751))),(VLOOKUP(SMALL(Order_Form!$C:$C,1+($C751)),Order_Form!$B:$Q,10,FALSE)),"")</f>
        <v/>
      </c>
      <c r="N751" s="35" t="str">
        <f>IF(ISNUMBER(SMALL(Order_Form!$C:$C,1+($C751))),(VLOOKUP(SMALL(Order_Form!$C:$C,1+($C751)),Order_Form!$B:$Q,11,FALSE)),"")</f>
        <v/>
      </c>
      <c r="O751" s="35" t="str">
        <f>IF(ISNUMBER(SMALL(Order_Form!$C:$C,1+($C751))),(VLOOKUP(SMALL(Order_Form!$C:$C,1+($C751)),Order_Form!$B:$Q,12,FALSE)),"")</f>
        <v/>
      </c>
      <c r="P751" s="35" t="str">
        <f>IF(ISNUMBER(SMALL(Order_Form!$C:$C,1+($C751))),(VLOOKUP(SMALL(Order_Form!$C:$C,1+($C751)),Order_Form!$B:$Q,13,FALSE)),"")</f>
        <v/>
      </c>
      <c r="Q751" s="35" t="str">
        <f>IF(ISNUMBER(SMALL(Order_Form!$C:$C,1+($C751))),(VLOOKUP(SMALL(Order_Form!$C:$C,1+($C751)),Order_Form!$B:$Q,14,FALSE)),"")</f>
        <v/>
      </c>
      <c r="R751" s="35" t="str">
        <f>IF(ISNUMBER(SMALL(Order_Form!$C:$C,1+($C751))),(VLOOKUP(SMALL(Order_Form!$C:$C,1+($C751)),Order_Form!$B:$Q,15,FALSE)),"")</f>
        <v/>
      </c>
      <c r="U751" s="14">
        <f t="shared" si="33"/>
        <v>0</v>
      </c>
      <c r="V751" s="14">
        <f t="shared" si="34"/>
        <v>0</v>
      </c>
      <c r="W751" s="14">
        <f t="shared" si="35"/>
        <v>0</v>
      </c>
    </row>
    <row r="752" spans="3:23" ht="19.149999999999999" customHeight="1" x14ac:dyDescent="0.2">
      <c r="C752" s="14">
        <v>734</v>
      </c>
      <c r="D752" s="15" t="str">
        <f>IF(ISNUMBER(SMALL(Order_Form!$C:$C,1+($C752))),(VLOOKUP(SMALL(Order_Form!$C:$C,1+($C752)),Order_Form!$B:$Q,3,FALSE)),"")</f>
        <v/>
      </c>
      <c r="E752" s="35" t="str">
        <f>IF(ISNUMBER(SMALL(Order_Form!$C:$C,1+($C752))),(VLOOKUP(SMALL(Order_Form!$C:$C,1+($C752)),Order_Form!$B:$Q,4,FALSE)),"")</f>
        <v/>
      </c>
      <c r="F752" s="35" t="str">
        <f>IF(ISNUMBER(SMALL(Order_Form!$C:$C,1+($C752))),(VLOOKUP(SMALL(Order_Form!$C:$C,1+($C752)),Order_Form!$B:$Q,5,FALSE)),"")</f>
        <v/>
      </c>
      <c r="G752" s="35" t="str">
        <f>IF(ISNUMBER(SMALL(Order_Form!$C:$C,1+($C752))),(VLOOKUP(SMALL(Order_Form!$C:$C,1+($C752)),Order_Form!$B:$Q,6,FALSE)),"")</f>
        <v/>
      </c>
      <c r="H752" s="32" t="str">
        <f>IF(ISNUMBER(SMALL(Order_Form!$C:$C,1+($C752))),(VLOOKUP(SMALL(Order_Form!$C:$C,1+($C752)),Order_Form!$B:$Q,7,FALSE)),"")</f>
        <v/>
      </c>
      <c r="I752" s="15"/>
      <c r="J752" s="15"/>
      <c r="K752" s="35" t="str">
        <f>IF(ISNUMBER(SMALL(Order_Form!$C:$C,1+($C752))),(VLOOKUP(SMALL(Order_Form!$C:$C,1+($C752)),Order_Form!$B:$Q,8,FALSE)),"")</f>
        <v/>
      </c>
      <c r="L752" s="35" t="str">
        <f>IF(ISNUMBER(SMALL(Order_Form!$C:$C,1+($C752))),(VLOOKUP(SMALL(Order_Form!$C:$C,1+($C752)),Order_Form!$B:$Q,9,FALSE)),"")</f>
        <v/>
      </c>
      <c r="M752" s="35" t="str">
        <f>IF(ISNUMBER(SMALL(Order_Form!$C:$C,1+($C752))),(VLOOKUP(SMALL(Order_Form!$C:$C,1+($C752)),Order_Form!$B:$Q,10,FALSE)),"")</f>
        <v/>
      </c>
      <c r="N752" s="35" t="str">
        <f>IF(ISNUMBER(SMALL(Order_Form!$C:$C,1+($C752))),(VLOOKUP(SMALL(Order_Form!$C:$C,1+($C752)),Order_Form!$B:$Q,11,FALSE)),"")</f>
        <v/>
      </c>
      <c r="O752" s="35" t="str">
        <f>IF(ISNUMBER(SMALL(Order_Form!$C:$C,1+($C752))),(VLOOKUP(SMALL(Order_Form!$C:$C,1+($C752)),Order_Form!$B:$Q,12,FALSE)),"")</f>
        <v/>
      </c>
      <c r="P752" s="35" t="str">
        <f>IF(ISNUMBER(SMALL(Order_Form!$C:$C,1+($C752))),(VLOOKUP(SMALL(Order_Form!$C:$C,1+($C752)),Order_Form!$B:$Q,13,FALSE)),"")</f>
        <v/>
      </c>
      <c r="Q752" s="35" t="str">
        <f>IF(ISNUMBER(SMALL(Order_Form!$C:$C,1+($C752))),(VLOOKUP(SMALL(Order_Form!$C:$C,1+($C752)),Order_Form!$B:$Q,14,FALSE)),"")</f>
        <v/>
      </c>
      <c r="R752" s="35" t="str">
        <f>IF(ISNUMBER(SMALL(Order_Form!$C:$C,1+($C752))),(VLOOKUP(SMALL(Order_Form!$C:$C,1+($C752)),Order_Form!$B:$Q,15,FALSE)),"")</f>
        <v/>
      </c>
      <c r="U752" s="14">
        <f t="shared" si="33"/>
        <v>0</v>
      </c>
      <c r="V752" s="14">
        <f t="shared" si="34"/>
        <v>0</v>
      </c>
      <c r="W752" s="14">
        <f t="shared" si="35"/>
        <v>0</v>
      </c>
    </row>
    <row r="753" spans="3:23" ht="19.149999999999999" customHeight="1" x14ac:dyDescent="0.2">
      <c r="C753" s="14">
        <v>735</v>
      </c>
      <c r="D753" s="15" t="str">
        <f>IF(ISNUMBER(SMALL(Order_Form!$C:$C,1+($C753))),(VLOOKUP(SMALL(Order_Form!$C:$C,1+($C753)),Order_Form!$B:$Q,3,FALSE)),"")</f>
        <v/>
      </c>
      <c r="E753" s="35" t="str">
        <f>IF(ISNUMBER(SMALL(Order_Form!$C:$C,1+($C753))),(VLOOKUP(SMALL(Order_Form!$C:$C,1+($C753)),Order_Form!$B:$Q,4,FALSE)),"")</f>
        <v/>
      </c>
      <c r="F753" s="35" t="str">
        <f>IF(ISNUMBER(SMALL(Order_Form!$C:$C,1+($C753))),(VLOOKUP(SMALL(Order_Form!$C:$C,1+($C753)),Order_Form!$B:$Q,5,FALSE)),"")</f>
        <v/>
      </c>
      <c r="G753" s="35" t="str">
        <f>IF(ISNUMBER(SMALL(Order_Form!$C:$C,1+($C753))),(VLOOKUP(SMALL(Order_Form!$C:$C,1+($C753)),Order_Form!$B:$Q,6,FALSE)),"")</f>
        <v/>
      </c>
      <c r="H753" s="32" t="str">
        <f>IF(ISNUMBER(SMALL(Order_Form!$C:$C,1+($C753))),(VLOOKUP(SMALL(Order_Form!$C:$C,1+($C753)),Order_Form!$B:$Q,7,FALSE)),"")</f>
        <v/>
      </c>
      <c r="I753" s="15"/>
      <c r="J753" s="15"/>
      <c r="K753" s="35" t="str">
        <f>IF(ISNUMBER(SMALL(Order_Form!$C:$C,1+($C753))),(VLOOKUP(SMALL(Order_Form!$C:$C,1+($C753)),Order_Form!$B:$Q,8,FALSE)),"")</f>
        <v/>
      </c>
      <c r="L753" s="35" t="str">
        <f>IF(ISNUMBER(SMALL(Order_Form!$C:$C,1+($C753))),(VLOOKUP(SMALL(Order_Form!$C:$C,1+($C753)),Order_Form!$B:$Q,9,FALSE)),"")</f>
        <v/>
      </c>
      <c r="M753" s="35" t="str">
        <f>IF(ISNUMBER(SMALL(Order_Form!$C:$C,1+($C753))),(VLOOKUP(SMALL(Order_Form!$C:$C,1+($C753)),Order_Form!$B:$Q,10,FALSE)),"")</f>
        <v/>
      </c>
      <c r="N753" s="35" t="str">
        <f>IF(ISNUMBER(SMALL(Order_Form!$C:$C,1+($C753))),(VLOOKUP(SMALL(Order_Form!$C:$C,1+($C753)),Order_Form!$B:$Q,11,FALSE)),"")</f>
        <v/>
      </c>
      <c r="O753" s="35" t="str">
        <f>IF(ISNUMBER(SMALL(Order_Form!$C:$C,1+($C753))),(VLOOKUP(SMALL(Order_Form!$C:$C,1+($C753)),Order_Form!$B:$Q,12,FALSE)),"")</f>
        <v/>
      </c>
      <c r="P753" s="35" t="str">
        <f>IF(ISNUMBER(SMALL(Order_Form!$C:$C,1+($C753))),(VLOOKUP(SMALL(Order_Form!$C:$C,1+($C753)),Order_Form!$B:$Q,13,FALSE)),"")</f>
        <v/>
      </c>
      <c r="Q753" s="35" t="str">
        <f>IF(ISNUMBER(SMALL(Order_Form!$C:$C,1+($C753))),(VLOOKUP(SMALL(Order_Form!$C:$C,1+($C753)),Order_Form!$B:$Q,14,FALSE)),"")</f>
        <v/>
      </c>
      <c r="R753" s="35" t="str">
        <f>IF(ISNUMBER(SMALL(Order_Form!$C:$C,1+($C753))),(VLOOKUP(SMALL(Order_Form!$C:$C,1+($C753)),Order_Form!$B:$Q,15,FALSE)),"")</f>
        <v/>
      </c>
      <c r="U753" s="14">
        <f t="shared" si="33"/>
        <v>0</v>
      </c>
      <c r="V753" s="14">
        <f t="shared" si="34"/>
        <v>0</v>
      </c>
      <c r="W753" s="14">
        <f t="shared" si="35"/>
        <v>0</v>
      </c>
    </row>
    <row r="754" spans="3:23" ht="19.149999999999999" customHeight="1" x14ac:dyDescent="0.2">
      <c r="C754" s="14">
        <v>736</v>
      </c>
      <c r="D754" s="15" t="str">
        <f>IF(ISNUMBER(SMALL(Order_Form!$C:$C,1+($C754))),(VLOOKUP(SMALL(Order_Form!$C:$C,1+($C754)),Order_Form!$B:$Q,3,FALSE)),"")</f>
        <v/>
      </c>
      <c r="E754" s="35" t="str">
        <f>IF(ISNUMBER(SMALL(Order_Form!$C:$C,1+($C754))),(VLOOKUP(SMALL(Order_Form!$C:$C,1+($C754)),Order_Form!$B:$Q,4,FALSE)),"")</f>
        <v/>
      </c>
      <c r="F754" s="35" t="str">
        <f>IF(ISNUMBER(SMALL(Order_Form!$C:$C,1+($C754))),(VLOOKUP(SMALL(Order_Form!$C:$C,1+($C754)),Order_Form!$B:$Q,5,FALSE)),"")</f>
        <v/>
      </c>
      <c r="G754" s="35" t="str">
        <f>IF(ISNUMBER(SMALL(Order_Form!$C:$C,1+($C754))),(VLOOKUP(SMALL(Order_Form!$C:$C,1+($C754)),Order_Form!$B:$Q,6,FALSE)),"")</f>
        <v/>
      </c>
      <c r="H754" s="32" t="str">
        <f>IF(ISNUMBER(SMALL(Order_Form!$C:$C,1+($C754))),(VLOOKUP(SMALL(Order_Form!$C:$C,1+($C754)),Order_Form!$B:$Q,7,FALSE)),"")</f>
        <v/>
      </c>
      <c r="I754" s="15"/>
      <c r="J754" s="15"/>
      <c r="K754" s="35" t="str">
        <f>IF(ISNUMBER(SMALL(Order_Form!$C:$C,1+($C754))),(VLOOKUP(SMALL(Order_Form!$C:$C,1+($C754)),Order_Form!$B:$Q,8,FALSE)),"")</f>
        <v/>
      </c>
      <c r="L754" s="35" t="str">
        <f>IF(ISNUMBER(SMALL(Order_Form!$C:$C,1+($C754))),(VLOOKUP(SMALL(Order_Form!$C:$C,1+($C754)),Order_Form!$B:$Q,9,FALSE)),"")</f>
        <v/>
      </c>
      <c r="M754" s="35" t="str">
        <f>IF(ISNUMBER(SMALL(Order_Form!$C:$C,1+($C754))),(VLOOKUP(SMALL(Order_Form!$C:$C,1+($C754)),Order_Form!$B:$Q,10,FALSE)),"")</f>
        <v/>
      </c>
      <c r="N754" s="35" t="str">
        <f>IF(ISNUMBER(SMALL(Order_Form!$C:$C,1+($C754))),(VLOOKUP(SMALL(Order_Form!$C:$C,1+($C754)),Order_Form!$B:$Q,11,FALSE)),"")</f>
        <v/>
      </c>
      <c r="O754" s="35" t="str">
        <f>IF(ISNUMBER(SMALL(Order_Form!$C:$C,1+($C754))),(VLOOKUP(SMALL(Order_Form!$C:$C,1+($C754)),Order_Form!$B:$Q,12,FALSE)),"")</f>
        <v/>
      </c>
      <c r="P754" s="35" t="str">
        <f>IF(ISNUMBER(SMALL(Order_Form!$C:$C,1+($C754))),(VLOOKUP(SMALL(Order_Form!$C:$C,1+($C754)),Order_Form!$B:$Q,13,FALSE)),"")</f>
        <v/>
      </c>
      <c r="Q754" s="35" t="str">
        <f>IF(ISNUMBER(SMALL(Order_Form!$C:$C,1+($C754))),(VLOOKUP(SMALL(Order_Form!$C:$C,1+($C754)),Order_Form!$B:$Q,14,FALSE)),"")</f>
        <v/>
      </c>
      <c r="R754" s="35" t="str">
        <f>IF(ISNUMBER(SMALL(Order_Form!$C:$C,1+($C754))),(VLOOKUP(SMALL(Order_Form!$C:$C,1+($C754)),Order_Form!$B:$Q,15,FALSE)),"")</f>
        <v/>
      </c>
      <c r="U754" s="14">
        <f t="shared" si="33"/>
        <v>0</v>
      </c>
      <c r="V754" s="14">
        <f t="shared" si="34"/>
        <v>0</v>
      </c>
      <c r="W754" s="14">
        <f t="shared" si="35"/>
        <v>0</v>
      </c>
    </row>
    <row r="755" spans="3:23" ht="19.149999999999999" customHeight="1" x14ac:dyDescent="0.2">
      <c r="C755" s="14">
        <v>737</v>
      </c>
      <c r="D755" s="15" t="str">
        <f>IF(ISNUMBER(SMALL(Order_Form!$C:$C,1+($C755))),(VLOOKUP(SMALL(Order_Form!$C:$C,1+($C755)),Order_Form!$B:$Q,3,FALSE)),"")</f>
        <v/>
      </c>
      <c r="E755" s="35" t="str">
        <f>IF(ISNUMBER(SMALL(Order_Form!$C:$C,1+($C755))),(VLOOKUP(SMALL(Order_Form!$C:$C,1+($C755)),Order_Form!$B:$Q,4,FALSE)),"")</f>
        <v/>
      </c>
      <c r="F755" s="35" t="str">
        <f>IF(ISNUMBER(SMALL(Order_Form!$C:$C,1+($C755))),(VLOOKUP(SMALL(Order_Form!$C:$C,1+($C755)),Order_Form!$B:$Q,5,FALSE)),"")</f>
        <v/>
      </c>
      <c r="G755" s="35" t="str">
        <f>IF(ISNUMBER(SMALL(Order_Form!$C:$C,1+($C755))),(VLOOKUP(SMALL(Order_Form!$C:$C,1+($C755)),Order_Form!$B:$Q,6,FALSE)),"")</f>
        <v/>
      </c>
      <c r="H755" s="32" t="str">
        <f>IF(ISNUMBER(SMALL(Order_Form!$C:$C,1+($C755))),(VLOOKUP(SMALL(Order_Form!$C:$C,1+($C755)),Order_Form!$B:$Q,7,FALSE)),"")</f>
        <v/>
      </c>
      <c r="I755" s="15"/>
      <c r="J755" s="15"/>
      <c r="K755" s="35" t="str">
        <f>IF(ISNUMBER(SMALL(Order_Form!$C:$C,1+($C755))),(VLOOKUP(SMALL(Order_Form!$C:$C,1+($C755)),Order_Form!$B:$Q,8,FALSE)),"")</f>
        <v/>
      </c>
      <c r="L755" s="35" t="str">
        <f>IF(ISNUMBER(SMALL(Order_Form!$C:$C,1+($C755))),(VLOOKUP(SMALL(Order_Form!$C:$C,1+($C755)),Order_Form!$B:$Q,9,FALSE)),"")</f>
        <v/>
      </c>
      <c r="M755" s="35" t="str">
        <f>IF(ISNUMBER(SMALL(Order_Form!$C:$C,1+($C755))),(VLOOKUP(SMALL(Order_Form!$C:$C,1+($C755)),Order_Form!$B:$Q,10,FALSE)),"")</f>
        <v/>
      </c>
      <c r="N755" s="35" t="str">
        <f>IF(ISNUMBER(SMALL(Order_Form!$C:$C,1+($C755))),(VLOOKUP(SMALL(Order_Form!$C:$C,1+($C755)),Order_Form!$B:$Q,11,FALSE)),"")</f>
        <v/>
      </c>
      <c r="O755" s="35" t="str">
        <f>IF(ISNUMBER(SMALL(Order_Form!$C:$C,1+($C755))),(VLOOKUP(SMALL(Order_Form!$C:$C,1+($C755)),Order_Form!$B:$Q,12,FALSE)),"")</f>
        <v/>
      </c>
      <c r="P755" s="35" t="str">
        <f>IF(ISNUMBER(SMALL(Order_Form!$C:$C,1+($C755))),(VLOOKUP(SMALL(Order_Form!$C:$C,1+($C755)),Order_Form!$B:$Q,13,FALSE)),"")</f>
        <v/>
      </c>
      <c r="Q755" s="35" t="str">
        <f>IF(ISNUMBER(SMALL(Order_Form!$C:$C,1+($C755))),(VLOOKUP(SMALL(Order_Form!$C:$C,1+($C755)),Order_Form!$B:$Q,14,FALSE)),"")</f>
        <v/>
      </c>
      <c r="R755" s="35" t="str">
        <f>IF(ISNUMBER(SMALL(Order_Form!$C:$C,1+($C755))),(VLOOKUP(SMALL(Order_Form!$C:$C,1+($C755)),Order_Form!$B:$Q,15,FALSE)),"")</f>
        <v/>
      </c>
      <c r="U755" s="14">
        <f t="shared" si="33"/>
        <v>0</v>
      </c>
      <c r="V755" s="14">
        <f t="shared" si="34"/>
        <v>0</v>
      </c>
      <c r="W755" s="14">
        <f t="shared" si="35"/>
        <v>0</v>
      </c>
    </row>
    <row r="756" spans="3:23" ht="19.149999999999999" customHeight="1" x14ac:dyDescent="0.2">
      <c r="C756" s="14">
        <v>738</v>
      </c>
      <c r="D756" s="15" t="str">
        <f>IF(ISNUMBER(SMALL(Order_Form!$C:$C,1+($C756))),(VLOOKUP(SMALL(Order_Form!$C:$C,1+($C756)),Order_Form!$B:$Q,3,FALSE)),"")</f>
        <v/>
      </c>
      <c r="E756" s="35" t="str">
        <f>IF(ISNUMBER(SMALL(Order_Form!$C:$C,1+($C756))),(VLOOKUP(SMALL(Order_Form!$C:$C,1+($C756)),Order_Form!$B:$Q,4,FALSE)),"")</f>
        <v/>
      </c>
      <c r="F756" s="35" t="str">
        <f>IF(ISNUMBER(SMALL(Order_Form!$C:$C,1+($C756))),(VLOOKUP(SMALL(Order_Form!$C:$C,1+($C756)),Order_Form!$B:$Q,5,FALSE)),"")</f>
        <v/>
      </c>
      <c r="G756" s="35" t="str">
        <f>IF(ISNUMBER(SMALL(Order_Form!$C:$C,1+($C756))),(VLOOKUP(SMALL(Order_Form!$C:$C,1+($C756)),Order_Form!$B:$Q,6,FALSE)),"")</f>
        <v/>
      </c>
      <c r="H756" s="32" t="str">
        <f>IF(ISNUMBER(SMALL(Order_Form!$C:$C,1+($C756))),(VLOOKUP(SMALL(Order_Form!$C:$C,1+($C756)),Order_Form!$B:$Q,7,FALSE)),"")</f>
        <v/>
      </c>
      <c r="I756" s="15"/>
      <c r="J756" s="15"/>
      <c r="K756" s="35" t="str">
        <f>IF(ISNUMBER(SMALL(Order_Form!$C:$C,1+($C756))),(VLOOKUP(SMALL(Order_Form!$C:$C,1+($C756)),Order_Form!$B:$Q,8,FALSE)),"")</f>
        <v/>
      </c>
      <c r="L756" s="35" t="str">
        <f>IF(ISNUMBER(SMALL(Order_Form!$C:$C,1+($C756))),(VLOOKUP(SMALL(Order_Form!$C:$C,1+($C756)),Order_Form!$B:$Q,9,FALSE)),"")</f>
        <v/>
      </c>
      <c r="M756" s="35" t="str">
        <f>IF(ISNUMBER(SMALL(Order_Form!$C:$C,1+($C756))),(VLOOKUP(SMALL(Order_Form!$C:$C,1+($C756)),Order_Form!$B:$Q,10,FALSE)),"")</f>
        <v/>
      </c>
      <c r="N756" s="35" t="str">
        <f>IF(ISNUMBER(SMALL(Order_Form!$C:$C,1+($C756))),(VLOOKUP(SMALL(Order_Form!$C:$C,1+($C756)),Order_Form!$B:$Q,11,FALSE)),"")</f>
        <v/>
      </c>
      <c r="O756" s="35" t="str">
        <f>IF(ISNUMBER(SMALL(Order_Form!$C:$C,1+($C756))),(VLOOKUP(SMALL(Order_Form!$C:$C,1+($C756)),Order_Form!$B:$Q,12,FALSE)),"")</f>
        <v/>
      </c>
      <c r="P756" s="35" t="str">
        <f>IF(ISNUMBER(SMALL(Order_Form!$C:$C,1+($C756))),(VLOOKUP(SMALL(Order_Form!$C:$C,1+($C756)),Order_Form!$B:$Q,13,FALSE)),"")</f>
        <v/>
      </c>
      <c r="Q756" s="35" t="str">
        <f>IF(ISNUMBER(SMALL(Order_Form!$C:$C,1+($C756))),(VLOOKUP(SMALL(Order_Form!$C:$C,1+($C756)),Order_Form!$B:$Q,14,FALSE)),"")</f>
        <v/>
      </c>
      <c r="R756" s="35" t="str">
        <f>IF(ISNUMBER(SMALL(Order_Form!$C:$C,1+($C756))),(VLOOKUP(SMALL(Order_Form!$C:$C,1+($C756)),Order_Form!$B:$Q,15,FALSE)),"")</f>
        <v/>
      </c>
      <c r="U756" s="14">
        <f t="shared" si="33"/>
        <v>0</v>
      </c>
      <c r="V756" s="14">
        <f t="shared" si="34"/>
        <v>0</v>
      </c>
      <c r="W756" s="14">
        <f t="shared" si="35"/>
        <v>0</v>
      </c>
    </row>
    <row r="757" spans="3:23" ht="19.149999999999999" customHeight="1" x14ac:dyDescent="0.2">
      <c r="C757" s="14">
        <v>739</v>
      </c>
      <c r="D757" s="15" t="str">
        <f>IF(ISNUMBER(SMALL(Order_Form!$C:$C,1+($C757))),(VLOOKUP(SMALL(Order_Form!$C:$C,1+($C757)),Order_Form!$B:$Q,3,FALSE)),"")</f>
        <v/>
      </c>
      <c r="E757" s="35" t="str">
        <f>IF(ISNUMBER(SMALL(Order_Form!$C:$C,1+($C757))),(VLOOKUP(SMALL(Order_Form!$C:$C,1+($C757)),Order_Form!$B:$Q,4,FALSE)),"")</f>
        <v/>
      </c>
      <c r="F757" s="35" t="str">
        <f>IF(ISNUMBER(SMALL(Order_Form!$C:$C,1+($C757))),(VLOOKUP(SMALL(Order_Form!$C:$C,1+($C757)),Order_Form!$B:$Q,5,FALSE)),"")</f>
        <v/>
      </c>
      <c r="G757" s="35" t="str">
        <f>IF(ISNUMBER(SMALL(Order_Form!$C:$C,1+($C757))),(VLOOKUP(SMALL(Order_Form!$C:$C,1+($C757)),Order_Form!$B:$Q,6,FALSE)),"")</f>
        <v/>
      </c>
      <c r="H757" s="32" t="str">
        <f>IF(ISNUMBER(SMALL(Order_Form!$C:$C,1+($C757))),(VLOOKUP(SMALL(Order_Form!$C:$C,1+($C757)),Order_Form!$B:$Q,7,FALSE)),"")</f>
        <v/>
      </c>
      <c r="I757" s="15"/>
      <c r="J757" s="15"/>
      <c r="K757" s="35" t="str">
        <f>IF(ISNUMBER(SMALL(Order_Form!$C:$C,1+($C757))),(VLOOKUP(SMALL(Order_Form!$C:$C,1+($C757)),Order_Form!$B:$Q,8,FALSE)),"")</f>
        <v/>
      </c>
      <c r="L757" s="35" t="str">
        <f>IF(ISNUMBER(SMALL(Order_Form!$C:$C,1+($C757))),(VLOOKUP(SMALL(Order_Form!$C:$C,1+($C757)),Order_Form!$B:$Q,9,FALSE)),"")</f>
        <v/>
      </c>
      <c r="M757" s="35" t="str">
        <f>IF(ISNUMBER(SMALL(Order_Form!$C:$C,1+($C757))),(VLOOKUP(SMALL(Order_Form!$C:$C,1+($C757)),Order_Form!$B:$Q,10,FALSE)),"")</f>
        <v/>
      </c>
      <c r="N757" s="35" t="str">
        <f>IF(ISNUMBER(SMALL(Order_Form!$C:$C,1+($C757))),(VLOOKUP(SMALL(Order_Form!$C:$C,1+($C757)),Order_Form!$B:$Q,11,FALSE)),"")</f>
        <v/>
      </c>
      <c r="O757" s="35" t="str">
        <f>IF(ISNUMBER(SMALL(Order_Form!$C:$C,1+($C757))),(VLOOKUP(SMALL(Order_Form!$C:$C,1+($C757)),Order_Form!$B:$Q,12,FALSE)),"")</f>
        <v/>
      </c>
      <c r="P757" s="35" t="str">
        <f>IF(ISNUMBER(SMALL(Order_Form!$C:$C,1+($C757))),(VLOOKUP(SMALL(Order_Form!$C:$C,1+($C757)),Order_Form!$B:$Q,13,FALSE)),"")</f>
        <v/>
      </c>
      <c r="Q757" s="35" t="str">
        <f>IF(ISNUMBER(SMALL(Order_Form!$C:$C,1+($C757))),(VLOOKUP(SMALL(Order_Form!$C:$C,1+($C757)),Order_Form!$B:$Q,14,FALSE)),"")</f>
        <v/>
      </c>
      <c r="R757" s="35" t="str">
        <f>IF(ISNUMBER(SMALL(Order_Form!$C:$C,1+($C757))),(VLOOKUP(SMALL(Order_Form!$C:$C,1+($C757)),Order_Form!$B:$Q,15,FALSE)),"")</f>
        <v/>
      </c>
      <c r="U757" s="14">
        <f t="shared" si="33"/>
        <v>0</v>
      </c>
      <c r="V757" s="14">
        <f t="shared" si="34"/>
        <v>0</v>
      </c>
      <c r="W757" s="14">
        <f t="shared" si="35"/>
        <v>0</v>
      </c>
    </row>
    <row r="758" spans="3:23" ht="19.149999999999999" customHeight="1" x14ac:dyDescent="0.2">
      <c r="C758" s="14">
        <v>740</v>
      </c>
      <c r="D758" s="15" t="str">
        <f>IF(ISNUMBER(SMALL(Order_Form!$C:$C,1+($C758))),(VLOOKUP(SMALL(Order_Form!$C:$C,1+($C758)),Order_Form!$B:$Q,3,FALSE)),"")</f>
        <v/>
      </c>
      <c r="E758" s="35" t="str">
        <f>IF(ISNUMBER(SMALL(Order_Form!$C:$C,1+($C758))),(VLOOKUP(SMALL(Order_Form!$C:$C,1+($C758)),Order_Form!$B:$Q,4,FALSE)),"")</f>
        <v/>
      </c>
      <c r="F758" s="35" t="str">
        <f>IF(ISNUMBER(SMALL(Order_Form!$C:$C,1+($C758))),(VLOOKUP(SMALL(Order_Form!$C:$C,1+($C758)),Order_Form!$B:$Q,5,FALSE)),"")</f>
        <v/>
      </c>
      <c r="G758" s="35" t="str">
        <f>IF(ISNUMBER(SMALL(Order_Form!$C:$C,1+($C758))),(VLOOKUP(SMALL(Order_Form!$C:$C,1+($C758)),Order_Form!$B:$Q,6,FALSE)),"")</f>
        <v/>
      </c>
      <c r="H758" s="32" t="str">
        <f>IF(ISNUMBER(SMALL(Order_Form!$C:$C,1+($C758))),(VLOOKUP(SMALL(Order_Form!$C:$C,1+($C758)),Order_Form!$B:$Q,7,FALSE)),"")</f>
        <v/>
      </c>
      <c r="I758" s="15"/>
      <c r="J758" s="15"/>
      <c r="K758" s="35" t="str">
        <f>IF(ISNUMBER(SMALL(Order_Form!$C:$C,1+($C758))),(VLOOKUP(SMALL(Order_Form!$C:$C,1+($C758)),Order_Form!$B:$Q,8,FALSE)),"")</f>
        <v/>
      </c>
      <c r="L758" s="35" t="str">
        <f>IF(ISNUMBER(SMALL(Order_Form!$C:$C,1+($C758))),(VLOOKUP(SMALL(Order_Form!$C:$C,1+($C758)),Order_Form!$B:$Q,9,FALSE)),"")</f>
        <v/>
      </c>
      <c r="M758" s="35" t="str">
        <f>IF(ISNUMBER(SMALL(Order_Form!$C:$C,1+($C758))),(VLOOKUP(SMALL(Order_Form!$C:$C,1+($C758)),Order_Form!$B:$Q,10,FALSE)),"")</f>
        <v/>
      </c>
      <c r="N758" s="35" t="str">
        <f>IF(ISNUMBER(SMALL(Order_Form!$C:$C,1+($C758))),(VLOOKUP(SMALL(Order_Form!$C:$C,1+($C758)),Order_Form!$B:$Q,11,FALSE)),"")</f>
        <v/>
      </c>
      <c r="O758" s="35" t="str">
        <f>IF(ISNUMBER(SMALL(Order_Form!$C:$C,1+($C758))),(VLOOKUP(SMALL(Order_Form!$C:$C,1+($C758)),Order_Form!$B:$Q,12,FALSE)),"")</f>
        <v/>
      </c>
      <c r="P758" s="35" t="str">
        <f>IF(ISNUMBER(SMALL(Order_Form!$C:$C,1+($C758))),(VLOOKUP(SMALL(Order_Form!$C:$C,1+($C758)),Order_Form!$B:$Q,13,FALSE)),"")</f>
        <v/>
      </c>
      <c r="Q758" s="35" t="str">
        <f>IF(ISNUMBER(SMALL(Order_Form!$C:$C,1+($C758))),(VLOOKUP(SMALL(Order_Form!$C:$C,1+($C758)),Order_Form!$B:$Q,14,FALSE)),"")</f>
        <v/>
      </c>
      <c r="R758" s="35" t="str">
        <f>IF(ISNUMBER(SMALL(Order_Form!$C:$C,1+($C758))),(VLOOKUP(SMALL(Order_Form!$C:$C,1+($C758)),Order_Form!$B:$Q,15,FALSE)),"")</f>
        <v/>
      </c>
      <c r="U758" s="14">
        <f t="shared" si="33"/>
        <v>0</v>
      </c>
      <c r="V758" s="14">
        <f t="shared" si="34"/>
        <v>0</v>
      </c>
      <c r="W758" s="14">
        <f t="shared" si="35"/>
        <v>0</v>
      </c>
    </row>
    <row r="759" spans="3:23" ht="19.149999999999999" customHeight="1" x14ac:dyDescent="0.2">
      <c r="C759" s="14">
        <v>741</v>
      </c>
      <c r="D759" s="15" t="str">
        <f>IF(ISNUMBER(SMALL(Order_Form!$C:$C,1+($C759))),(VLOOKUP(SMALL(Order_Form!$C:$C,1+($C759)),Order_Form!$B:$Q,3,FALSE)),"")</f>
        <v/>
      </c>
      <c r="E759" s="35" t="str">
        <f>IF(ISNUMBER(SMALL(Order_Form!$C:$C,1+($C759))),(VLOOKUP(SMALL(Order_Form!$C:$C,1+($C759)),Order_Form!$B:$Q,4,FALSE)),"")</f>
        <v/>
      </c>
      <c r="F759" s="35" t="str">
        <f>IF(ISNUMBER(SMALL(Order_Form!$C:$C,1+($C759))),(VLOOKUP(SMALL(Order_Form!$C:$C,1+($C759)),Order_Form!$B:$Q,5,FALSE)),"")</f>
        <v/>
      </c>
      <c r="G759" s="35" t="str">
        <f>IF(ISNUMBER(SMALL(Order_Form!$C:$C,1+($C759))),(VLOOKUP(SMALL(Order_Form!$C:$C,1+($C759)),Order_Form!$B:$Q,6,FALSE)),"")</f>
        <v/>
      </c>
      <c r="H759" s="32" t="str">
        <f>IF(ISNUMBER(SMALL(Order_Form!$C:$C,1+($C759))),(VLOOKUP(SMALL(Order_Form!$C:$C,1+($C759)),Order_Form!$B:$Q,7,FALSE)),"")</f>
        <v/>
      </c>
      <c r="I759" s="15"/>
      <c r="J759" s="15"/>
      <c r="K759" s="35" t="str">
        <f>IF(ISNUMBER(SMALL(Order_Form!$C:$C,1+($C759))),(VLOOKUP(SMALL(Order_Form!$C:$C,1+($C759)),Order_Form!$B:$Q,8,FALSE)),"")</f>
        <v/>
      </c>
      <c r="L759" s="35" t="str">
        <f>IF(ISNUMBER(SMALL(Order_Form!$C:$C,1+($C759))),(VLOOKUP(SMALL(Order_Form!$C:$C,1+($C759)),Order_Form!$B:$Q,9,FALSE)),"")</f>
        <v/>
      </c>
      <c r="M759" s="35" t="str">
        <f>IF(ISNUMBER(SMALL(Order_Form!$C:$C,1+($C759))),(VLOOKUP(SMALL(Order_Form!$C:$C,1+($C759)),Order_Form!$B:$Q,10,FALSE)),"")</f>
        <v/>
      </c>
      <c r="N759" s="35" t="str">
        <f>IF(ISNUMBER(SMALL(Order_Form!$C:$C,1+($C759))),(VLOOKUP(SMALL(Order_Form!$C:$C,1+($C759)),Order_Form!$B:$Q,11,FALSE)),"")</f>
        <v/>
      </c>
      <c r="O759" s="35" t="str">
        <f>IF(ISNUMBER(SMALL(Order_Form!$C:$C,1+($C759))),(VLOOKUP(SMALL(Order_Form!$C:$C,1+($C759)),Order_Form!$B:$Q,12,FALSE)),"")</f>
        <v/>
      </c>
      <c r="P759" s="35" t="str">
        <f>IF(ISNUMBER(SMALL(Order_Form!$C:$C,1+($C759))),(VLOOKUP(SMALL(Order_Form!$C:$C,1+($C759)),Order_Form!$B:$Q,13,FALSE)),"")</f>
        <v/>
      </c>
      <c r="Q759" s="35" t="str">
        <f>IF(ISNUMBER(SMALL(Order_Form!$C:$C,1+($C759))),(VLOOKUP(SMALL(Order_Form!$C:$C,1+($C759)),Order_Form!$B:$Q,14,FALSE)),"")</f>
        <v/>
      </c>
      <c r="R759" s="35" t="str">
        <f>IF(ISNUMBER(SMALL(Order_Form!$C:$C,1+($C759))),(VLOOKUP(SMALL(Order_Form!$C:$C,1+($C759)),Order_Form!$B:$Q,15,FALSE)),"")</f>
        <v/>
      </c>
      <c r="U759" s="14">
        <f t="shared" si="33"/>
        <v>0</v>
      </c>
      <c r="V759" s="14">
        <f t="shared" si="34"/>
        <v>0</v>
      </c>
      <c r="W759" s="14">
        <f t="shared" si="35"/>
        <v>0</v>
      </c>
    </row>
    <row r="760" spans="3:23" ht="19.149999999999999" customHeight="1" x14ac:dyDescent="0.2">
      <c r="C760" s="14">
        <v>742</v>
      </c>
      <c r="D760" s="15" t="str">
        <f>IF(ISNUMBER(SMALL(Order_Form!$C:$C,1+($C760))),(VLOOKUP(SMALL(Order_Form!$C:$C,1+($C760)),Order_Form!$B:$Q,3,FALSE)),"")</f>
        <v/>
      </c>
      <c r="E760" s="35" t="str">
        <f>IF(ISNUMBER(SMALL(Order_Form!$C:$C,1+($C760))),(VLOOKUP(SMALL(Order_Form!$C:$C,1+($C760)),Order_Form!$B:$Q,4,FALSE)),"")</f>
        <v/>
      </c>
      <c r="F760" s="35" t="str">
        <f>IF(ISNUMBER(SMALL(Order_Form!$C:$C,1+($C760))),(VLOOKUP(SMALL(Order_Form!$C:$C,1+($C760)),Order_Form!$B:$Q,5,FALSE)),"")</f>
        <v/>
      </c>
      <c r="G760" s="35" t="str">
        <f>IF(ISNUMBER(SMALL(Order_Form!$C:$C,1+($C760))),(VLOOKUP(SMALL(Order_Form!$C:$C,1+($C760)),Order_Form!$B:$Q,6,FALSE)),"")</f>
        <v/>
      </c>
      <c r="H760" s="32" t="str">
        <f>IF(ISNUMBER(SMALL(Order_Form!$C:$C,1+($C760))),(VLOOKUP(SMALL(Order_Form!$C:$C,1+($C760)),Order_Form!$B:$Q,7,FALSE)),"")</f>
        <v/>
      </c>
      <c r="I760" s="15"/>
      <c r="J760" s="15"/>
      <c r="K760" s="35" t="str">
        <f>IF(ISNUMBER(SMALL(Order_Form!$C:$C,1+($C760))),(VLOOKUP(SMALL(Order_Form!$C:$C,1+($C760)),Order_Form!$B:$Q,8,FALSE)),"")</f>
        <v/>
      </c>
      <c r="L760" s="35" t="str">
        <f>IF(ISNUMBER(SMALL(Order_Form!$C:$C,1+($C760))),(VLOOKUP(SMALL(Order_Form!$C:$C,1+($C760)),Order_Form!$B:$Q,9,FALSE)),"")</f>
        <v/>
      </c>
      <c r="M760" s="35" t="str">
        <f>IF(ISNUMBER(SMALL(Order_Form!$C:$C,1+($C760))),(VLOOKUP(SMALL(Order_Form!$C:$C,1+($C760)),Order_Form!$B:$Q,10,FALSE)),"")</f>
        <v/>
      </c>
      <c r="N760" s="35" t="str">
        <f>IF(ISNUMBER(SMALL(Order_Form!$C:$C,1+($C760))),(VLOOKUP(SMALL(Order_Form!$C:$C,1+($C760)),Order_Form!$B:$Q,11,FALSE)),"")</f>
        <v/>
      </c>
      <c r="O760" s="35" t="str">
        <f>IF(ISNUMBER(SMALL(Order_Form!$C:$C,1+($C760))),(VLOOKUP(SMALL(Order_Form!$C:$C,1+($C760)),Order_Form!$B:$Q,12,FALSE)),"")</f>
        <v/>
      </c>
      <c r="P760" s="35" t="str">
        <f>IF(ISNUMBER(SMALL(Order_Form!$C:$C,1+($C760))),(VLOOKUP(SMALL(Order_Form!$C:$C,1+($C760)),Order_Form!$B:$Q,13,FALSE)),"")</f>
        <v/>
      </c>
      <c r="Q760" s="35" t="str">
        <f>IF(ISNUMBER(SMALL(Order_Form!$C:$C,1+($C760))),(VLOOKUP(SMALL(Order_Form!$C:$C,1+($C760)),Order_Form!$B:$Q,14,FALSE)),"")</f>
        <v/>
      </c>
      <c r="R760" s="35" t="str">
        <f>IF(ISNUMBER(SMALL(Order_Form!$C:$C,1+($C760))),(VLOOKUP(SMALL(Order_Form!$C:$C,1+($C760)),Order_Form!$B:$Q,15,FALSE)),"")</f>
        <v/>
      </c>
      <c r="U760" s="14">
        <f t="shared" si="33"/>
        <v>0</v>
      </c>
      <c r="V760" s="14">
        <f t="shared" si="34"/>
        <v>0</v>
      </c>
      <c r="W760" s="14">
        <f t="shared" si="35"/>
        <v>0</v>
      </c>
    </row>
    <row r="761" spans="3:23" ht="19.149999999999999" customHeight="1" x14ac:dyDescent="0.2">
      <c r="C761" s="14">
        <v>743</v>
      </c>
      <c r="D761" s="15" t="str">
        <f>IF(ISNUMBER(SMALL(Order_Form!$C:$C,1+($C761))),(VLOOKUP(SMALL(Order_Form!$C:$C,1+($C761)),Order_Form!$B:$Q,3,FALSE)),"")</f>
        <v/>
      </c>
      <c r="E761" s="35" t="str">
        <f>IF(ISNUMBER(SMALL(Order_Form!$C:$C,1+($C761))),(VLOOKUP(SMALL(Order_Form!$C:$C,1+($C761)),Order_Form!$B:$Q,4,FALSE)),"")</f>
        <v/>
      </c>
      <c r="F761" s="35" t="str">
        <f>IF(ISNUMBER(SMALL(Order_Form!$C:$C,1+($C761))),(VLOOKUP(SMALL(Order_Form!$C:$C,1+($C761)),Order_Form!$B:$Q,5,FALSE)),"")</f>
        <v/>
      </c>
      <c r="G761" s="35" t="str">
        <f>IF(ISNUMBER(SMALL(Order_Form!$C:$C,1+($C761))),(VLOOKUP(SMALL(Order_Form!$C:$C,1+($C761)),Order_Form!$B:$Q,6,FALSE)),"")</f>
        <v/>
      </c>
      <c r="H761" s="32" t="str">
        <f>IF(ISNUMBER(SMALL(Order_Form!$C:$C,1+($C761))),(VLOOKUP(SMALL(Order_Form!$C:$C,1+($C761)),Order_Form!$B:$Q,7,FALSE)),"")</f>
        <v/>
      </c>
      <c r="I761" s="15"/>
      <c r="J761" s="15"/>
      <c r="K761" s="35" t="str">
        <f>IF(ISNUMBER(SMALL(Order_Form!$C:$C,1+($C761))),(VLOOKUP(SMALL(Order_Form!$C:$C,1+($C761)),Order_Form!$B:$Q,8,FALSE)),"")</f>
        <v/>
      </c>
      <c r="L761" s="35" t="str">
        <f>IF(ISNUMBER(SMALL(Order_Form!$C:$C,1+($C761))),(VLOOKUP(SMALL(Order_Form!$C:$C,1+($C761)),Order_Form!$B:$Q,9,FALSE)),"")</f>
        <v/>
      </c>
      <c r="M761" s="35" t="str">
        <f>IF(ISNUMBER(SMALL(Order_Form!$C:$C,1+($C761))),(VLOOKUP(SMALL(Order_Form!$C:$C,1+($C761)),Order_Form!$B:$Q,10,FALSE)),"")</f>
        <v/>
      </c>
      <c r="N761" s="35" t="str">
        <f>IF(ISNUMBER(SMALL(Order_Form!$C:$C,1+($C761))),(VLOOKUP(SMALL(Order_Form!$C:$C,1+($C761)),Order_Form!$B:$Q,11,FALSE)),"")</f>
        <v/>
      </c>
      <c r="O761" s="35" t="str">
        <f>IF(ISNUMBER(SMALL(Order_Form!$C:$C,1+($C761))),(VLOOKUP(SMALL(Order_Form!$C:$C,1+($C761)),Order_Form!$B:$Q,12,FALSE)),"")</f>
        <v/>
      </c>
      <c r="P761" s="35" t="str">
        <f>IF(ISNUMBER(SMALL(Order_Form!$C:$C,1+($C761))),(VLOOKUP(SMALL(Order_Form!$C:$C,1+($C761)),Order_Form!$B:$Q,13,FALSE)),"")</f>
        <v/>
      </c>
      <c r="Q761" s="35" t="str">
        <f>IF(ISNUMBER(SMALL(Order_Form!$C:$C,1+($C761))),(VLOOKUP(SMALL(Order_Form!$C:$C,1+($C761)),Order_Form!$B:$Q,14,FALSE)),"")</f>
        <v/>
      </c>
      <c r="R761" s="35" t="str">
        <f>IF(ISNUMBER(SMALL(Order_Form!$C:$C,1+($C761))),(VLOOKUP(SMALL(Order_Form!$C:$C,1+($C761)),Order_Form!$B:$Q,15,FALSE)),"")</f>
        <v/>
      </c>
      <c r="U761" s="14">
        <f t="shared" si="33"/>
        <v>0</v>
      </c>
      <c r="V761" s="14">
        <f t="shared" si="34"/>
        <v>0</v>
      </c>
      <c r="W761" s="14">
        <f t="shared" si="35"/>
        <v>0</v>
      </c>
    </row>
    <row r="762" spans="3:23" ht="19.149999999999999" customHeight="1" x14ac:dyDescent="0.2">
      <c r="C762" s="14">
        <v>744</v>
      </c>
      <c r="D762" s="15" t="str">
        <f>IF(ISNUMBER(SMALL(Order_Form!$C:$C,1+($C762))),(VLOOKUP(SMALL(Order_Form!$C:$C,1+($C762)),Order_Form!$B:$Q,3,FALSE)),"")</f>
        <v/>
      </c>
      <c r="E762" s="35" t="str">
        <f>IF(ISNUMBER(SMALL(Order_Form!$C:$C,1+($C762))),(VLOOKUP(SMALL(Order_Form!$C:$C,1+($C762)),Order_Form!$B:$Q,4,FALSE)),"")</f>
        <v/>
      </c>
      <c r="F762" s="35" t="str">
        <f>IF(ISNUMBER(SMALL(Order_Form!$C:$C,1+($C762))),(VLOOKUP(SMALL(Order_Form!$C:$C,1+($C762)),Order_Form!$B:$Q,5,FALSE)),"")</f>
        <v/>
      </c>
      <c r="G762" s="35" t="str">
        <f>IF(ISNUMBER(SMALL(Order_Form!$C:$C,1+($C762))),(VLOOKUP(SMALL(Order_Form!$C:$C,1+($C762)),Order_Form!$B:$Q,6,FALSE)),"")</f>
        <v/>
      </c>
      <c r="H762" s="32" t="str">
        <f>IF(ISNUMBER(SMALL(Order_Form!$C:$C,1+($C762))),(VLOOKUP(SMALL(Order_Form!$C:$C,1+($C762)),Order_Form!$B:$Q,7,FALSE)),"")</f>
        <v/>
      </c>
      <c r="I762" s="15"/>
      <c r="J762" s="15"/>
      <c r="K762" s="35" t="str">
        <f>IF(ISNUMBER(SMALL(Order_Form!$C:$C,1+($C762))),(VLOOKUP(SMALL(Order_Form!$C:$C,1+($C762)),Order_Form!$B:$Q,8,FALSE)),"")</f>
        <v/>
      </c>
      <c r="L762" s="35" t="str">
        <f>IF(ISNUMBER(SMALL(Order_Form!$C:$C,1+($C762))),(VLOOKUP(SMALL(Order_Form!$C:$C,1+($C762)),Order_Form!$B:$Q,9,FALSE)),"")</f>
        <v/>
      </c>
      <c r="M762" s="35" t="str">
        <f>IF(ISNUMBER(SMALL(Order_Form!$C:$C,1+($C762))),(VLOOKUP(SMALL(Order_Form!$C:$C,1+($C762)),Order_Form!$B:$Q,10,FALSE)),"")</f>
        <v/>
      </c>
      <c r="N762" s="35" t="str">
        <f>IF(ISNUMBER(SMALL(Order_Form!$C:$C,1+($C762))),(VLOOKUP(SMALL(Order_Form!$C:$C,1+($C762)),Order_Form!$B:$Q,11,FALSE)),"")</f>
        <v/>
      </c>
      <c r="O762" s="35" t="str">
        <f>IF(ISNUMBER(SMALL(Order_Form!$C:$C,1+($C762))),(VLOOKUP(SMALL(Order_Form!$C:$C,1+($C762)),Order_Form!$B:$Q,12,FALSE)),"")</f>
        <v/>
      </c>
      <c r="P762" s="35" t="str">
        <f>IF(ISNUMBER(SMALL(Order_Form!$C:$C,1+($C762))),(VLOOKUP(SMALL(Order_Form!$C:$C,1+($C762)),Order_Form!$B:$Q,13,FALSE)),"")</f>
        <v/>
      </c>
      <c r="Q762" s="35" t="str">
        <f>IF(ISNUMBER(SMALL(Order_Form!$C:$C,1+($C762))),(VLOOKUP(SMALL(Order_Form!$C:$C,1+($C762)),Order_Form!$B:$Q,14,FALSE)),"")</f>
        <v/>
      </c>
      <c r="R762" s="35" t="str">
        <f>IF(ISNUMBER(SMALL(Order_Form!$C:$C,1+($C762))),(VLOOKUP(SMALL(Order_Form!$C:$C,1+($C762)),Order_Form!$B:$Q,15,FALSE)),"")</f>
        <v/>
      </c>
      <c r="U762" s="14">
        <f t="shared" si="33"/>
        <v>0</v>
      </c>
      <c r="V762" s="14">
        <f t="shared" si="34"/>
        <v>0</v>
      </c>
      <c r="W762" s="14">
        <f t="shared" si="35"/>
        <v>0</v>
      </c>
    </row>
    <row r="763" spans="3:23" ht="19.149999999999999" customHeight="1" x14ac:dyDescent="0.2">
      <c r="C763" s="14">
        <v>745</v>
      </c>
      <c r="D763" s="15" t="str">
        <f>IF(ISNUMBER(SMALL(Order_Form!$C:$C,1+($C763))),(VLOOKUP(SMALL(Order_Form!$C:$C,1+($C763)),Order_Form!$B:$Q,3,FALSE)),"")</f>
        <v/>
      </c>
      <c r="E763" s="35" t="str">
        <f>IF(ISNUMBER(SMALL(Order_Form!$C:$C,1+($C763))),(VLOOKUP(SMALL(Order_Form!$C:$C,1+($C763)),Order_Form!$B:$Q,4,FALSE)),"")</f>
        <v/>
      </c>
      <c r="F763" s="35" t="str">
        <f>IF(ISNUMBER(SMALL(Order_Form!$C:$C,1+($C763))),(VLOOKUP(SMALL(Order_Form!$C:$C,1+($C763)),Order_Form!$B:$Q,5,FALSE)),"")</f>
        <v/>
      </c>
      <c r="G763" s="35" t="str">
        <f>IF(ISNUMBER(SMALL(Order_Form!$C:$C,1+($C763))),(VLOOKUP(SMALL(Order_Form!$C:$C,1+($C763)),Order_Form!$B:$Q,6,FALSE)),"")</f>
        <v/>
      </c>
      <c r="H763" s="32" t="str">
        <f>IF(ISNUMBER(SMALL(Order_Form!$C:$C,1+($C763))),(VLOOKUP(SMALL(Order_Form!$C:$C,1+($C763)),Order_Form!$B:$Q,7,FALSE)),"")</f>
        <v/>
      </c>
      <c r="I763" s="15"/>
      <c r="J763" s="15"/>
      <c r="K763" s="35" t="str">
        <f>IF(ISNUMBER(SMALL(Order_Form!$C:$C,1+($C763))),(VLOOKUP(SMALL(Order_Form!$C:$C,1+($C763)),Order_Form!$B:$Q,8,FALSE)),"")</f>
        <v/>
      </c>
      <c r="L763" s="35" t="str">
        <f>IF(ISNUMBER(SMALL(Order_Form!$C:$C,1+($C763))),(VLOOKUP(SMALL(Order_Form!$C:$C,1+($C763)),Order_Form!$B:$Q,9,FALSE)),"")</f>
        <v/>
      </c>
      <c r="M763" s="35" t="str">
        <f>IF(ISNUMBER(SMALL(Order_Form!$C:$C,1+($C763))),(VLOOKUP(SMALL(Order_Form!$C:$C,1+($C763)),Order_Form!$B:$Q,10,FALSE)),"")</f>
        <v/>
      </c>
      <c r="N763" s="35" t="str">
        <f>IF(ISNUMBER(SMALL(Order_Form!$C:$C,1+($C763))),(VLOOKUP(SMALL(Order_Form!$C:$C,1+($C763)),Order_Form!$B:$Q,11,FALSE)),"")</f>
        <v/>
      </c>
      <c r="O763" s="35" t="str">
        <f>IF(ISNUMBER(SMALL(Order_Form!$C:$C,1+($C763))),(VLOOKUP(SMALL(Order_Form!$C:$C,1+($C763)),Order_Form!$B:$Q,12,FALSE)),"")</f>
        <v/>
      </c>
      <c r="P763" s="35" t="str">
        <f>IF(ISNUMBER(SMALL(Order_Form!$C:$C,1+($C763))),(VLOOKUP(SMALL(Order_Form!$C:$C,1+($C763)),Order_Form!$B:$Q,13,FALSE)),"")</f>
        <v/>
      </c>
      <c r="Q763" s="35" t="str">
        <f>IF(ISNUMBER(SMALL(Order_Form!$C:$C,1+($C763))),(VLOOKUP(SMALL(Order_Form!$C:$C,1+($C763)),Order_Form!$B:$Q,14,FALSE)),"")</f>
        <v/>
      </c>
      <c r="R763" s="35" t="str">
        <f>IF(ISNUMBER(SMALL(Order_Form!$C:$C,1+($C763))),(VLOOKUP(SMALL(Order_Form!$C:$C,1+($C763)),Order_Form!$B:$Q,15,FALSE)),"")</f>
        <v/>
      </c>
      <c r="U763" s="14">
        <f t="shared" si="33"/>
        <v>0</v>
      </c>
      <c r="V763" s="14">
        <f t="shared" si="34"/>
        <v>0</v>
      </c>
      <c r="W763" s="14">
        <f t="shared" si="35"/>
        <v>0</v>
      </c>
    </row>
    <row r="764" spans="3:23" ht="19.149999999999999" customHeight="1" x14ac:dyDescent="0.2">
      <c r="C764" s="14">
        <v>746</v>
      </c>
      <c r="D764" s="15" t="str">
        <f>IF(ISNUMBER(SMALL(Order_Form!$C:$C,1+($C764))),(VLOOKUP(SMALL(Order_Form!$C:$C,1+($C764)),Order_Form!$B:$Q,3,FALSE)),"")</f>
        <v/>
      </c>
      <c r="E764" s="35" t="str">
        <f>IF(ISNUMBER(SMALL(Order_Form!$C:$C,1+($C764))),(VLOOKUP(SMALL(Order_Form!$C:$C,1+($C764)),Order_Form!$B:$Q,4,FALSE)),"")</f>
        <v/>
      </c>
      <c r="F764" s="35" t="str">
        <f>IF(ISNUMBER(SMALL(Order_Form!$C:$C,1+($C764))),(VLOOKUP(SMALL(Order_Form!$C:$C,1+($C764)),Order_Form!$B:$Q,5,FALSE)),"")</f>
        <v/>
      </c>
      <c r="G764" s="35" t="str">
        <f>IF(ISNUMBER(SMALL(Order_Form!$C:$C,1+($C764))),(VLOOKUP(SMALL(Order_Form!$C:$C,1+($C764)),Order_Form!$B:$Q,6,FALSE)),"")</f>
        <v/>
      </c>
      <c r="H764" s="32" t="str">
        <f>IF(ISNUMBER(SMALL(Order_Form!$C:$C,1+($C764))),(VLOOKUP(SMALL(Order_Form!$C:$C,1+($C764)),Order_Form!$B:$Q,7,FALSE)),"")</f>
        <v/>
      </c>
      <c r="I764" s="15"/>
      <c r="J764" s="15"/>
      <c r="K764" s="35" t="str">
        <f>IF(ISNUMBER(SMALL(Order_Form!$C:$C,1+($C764))),(VLOOKUP(SMALL(Order_Form!$C:$C,1+($C764)),Order_Form!$B:$Q,8,FALSE)),"")</f>
        <v/>
      </c>
      <c r="L764" s="35" t="str">
        <f>IF(ISNUMBER(SMALL(Order_Form!$C:$C,1+($C764))),(VLOOKUP(SMALL(Order_Form!$C:$C,1+($C764)),Order_Form!$B:$Q,9,FALSE)),"")</f>
        <v/>
      </c>
      <c r="M764" s="35" t="str">
        <f>IF(ISNUMBER(SMALL(Order_Form!$C:$C,1+($C764))),(VLOOKUP(SMALL(Order_Form!$C:$C,1+($C764)),Order_Form!$B:$Q,10,FALSE)),"")</f>
        <v/>
      </c>
      <c r="N764" s="35" t="str">
        <f>IF(ISNUMBER(SMALL(Order_Form!$C:$C,1+($C764))),(VLOOKUP(SMALL(Order_Form!$C:$C,1+($C764)),Order_Form!$B:$Q,11,FALSE)),"")</f>
        <v/>
      </c>
      <c r="O764" s="35" t="str">
        <f>IF(ISNUMBER(SMALL(Order_Form!$C:$C,1+($C764))),(VLOOKUP(SMALL(Order_Form!$C:$C,1+($C764)),Order_Form!$B:$Q,12,FALSE)),"")</f>
        <v/>
      </c>
      <c r="P764" s="35" t="str">
        <f>IF(ISNUMBER(SMALL(Order_Form!$C:$C,1+($C764))),(VLOOKUP(SMALL(Order_Form!$C:$C,1+($C764)),Order_Form!$B:$Q,13,FALSE)),"")</f>
        <v/>
      </c>
      <c r="Q764" s="35" t="str">
        <f>IF(ISNUMBER(SMALL(Order_Form!$C:$C,1+($C764))),(VLOOKUP(SMALL(Order_Form!$C:$C,1+($C764)),Order_Form!$B:$Q,14,FALSE)),"")</f>
        <v/>
      </c>
      <c r="R764" s="35" t="str">
        <f>IF(ISNUMBER(SMALL(Order_Form!$C:$C,1+($C764))),(VLOOKUP(SMALL(Order_Form!$C:$C,1+($C764)),Order_Form!$B:$Q,15,FALSE)),"")</f>
        <v/>
      </c>
      <c r="U764" s="14">
        <f t="shared" si="33"/>
        <v>0</v>
      </c>
      <c r="V764" s="14">
        <f t="shared" si="34"/>
        <v>0</v>
      </c>
      <c r="W764" s="14">
        <f t="shared" si="35"/>
        <v>0</v>
      </c>
    </row>
    <row r="765" spans="3:23" ht="19.149999999999999" customHeight="1" x14ac:dyDescent="0.2">
      <c r="C765" s="14">
        <v>747</v>
      </c>
      <c r="D765" s="15" t="str">
        <f>IF(ISNUMBER(SMALL(Order_Form!$C:$C,1+($C765))),(VLOOKUP(SMALL(Order_Form!$C:$C,1+($C765)),Order_Form!$B:$Q,3,FALSE)),"")</f>
        <v/>
      </c>
      <c r="E765" s="35" t="str">
        <f>IF(ISNUMBER(SMALL(Order_Form!$C:$C,1+($C765))),(VLOOKUP(SMALL(Order_Form!$C:$C,1+($C765)),Order_Form!$B:$Q,4,FALSE)),"")</f>
        <v/>
      </c>
      <c r="F765" s="35" t="str">
        <f>IF(ISNUMBER(SMALL(Order_Form!$C:$C,1+($C765))),(VLOOKUP(SMALL(Order_Form!$C:$C,1+($C765)),Order_Form!$B:$Q,5,FALSE)),"")</f>
        <v/>
      </c>
      <c r="G765" s="35" t="str">
        <f>IF(ISNUMBER(SMALL(Order_Form!$C:$C,1+($C765))),(VLOOKUP(SMALL(Order_Form!$C:$C,1+($C765)),Order_Form!$B:$Q,6,FALSE)),"")</f>
        <v/>
      </c>
      <c r="H765" s="32" t="str">
        <f>IF(ISNUMBER(SMALL(Order_Form!$C:$C,1+($C765))),(VLOOKUP(SMALL(Order_Form!$C:$C,1+($C765)),Order_Form!$B:$Q,7,FALSE)),"")</f>
        <v/>
      </c>
      <c r="I765" s="15"/>
      <c r="J765" s="15"/>
      <c r="K765" s="35" t="str">
        <f>IF(ISNUMBER(SMALL(Order_Form!$C:$C,1+($C765))),(VLOOKUP(SMALL(Order_Form!$C:$C,1+($C765)),Order_Form!$B:$Q,8,FALSE)),"")</f>
        <v/>
      </c>
      <c r="L765" s="35" t="str">
        <f>IF(ISNUMBER(SMALL(Order_Form!$C:$C,1+($C765))),(VLOOKUP(SMALL(Order_Form!$C:$C,1+($C765)),Order_Form!$B:$Q,9,FALSE)),"")</f>
        <v/>
      </c>
      <c r="M765" s="35" t="str">
        <f>IF(ISNUMBER(SMALL(Order_Form!$C:$C,1+($C765))),(VLOOKUP(SMALL(Order_Form!$C:$C,1+($C765)),Order_Form!$B:$Q,10,FALSE)),"")</f>
        <v/>
      </c>
      <c r="N765" s="35" t="str">
        <f>IF(ISNUMBER(SMALL(Order_Form!$C:$C,1+($C765))),(VLOOKUP(SMALL(Order_Form!$C:$C,1+($C765)),Order_Form!$B:$Q,11,FALSE)),"")</f>
        <v/>
      </c>
      <c r="O765" s="35" t="str">
        <f>IF(ISNUMBER(SMALL(Order_Form!$C:$C,1+($C765))),(VLOOKUP(SMALL(Order_Form!$C:$C,1+($C765)),Order_Form!$B:$Q,12,FALSE)),"")</f>
        <v/>
      </c>
      <c r="P765" s="35" t="str">
        <f>IF(ISNUMBER(SMALL(Order_Form!$C:$C,1+($C765))),(VLOOKUP(SMALL(Order_Form!$C:$C,1+($C765)),Order_Form!$B:$Q,13,FALSE)),"")</f>
        <v/>
      </c>
      <c r="Q765" s="35" t="str">
        <f>IF(ISNUMBER(SMALL(Order_Form!$C:$C,1+($C765))),(VLOOKUP(SMALL(Order_Form!$C:$C,1+($C765)),Order_Form!$B:$Q,14,FALSE)),"")</f>
        <v/>
      </c>
      <c r="R765" s="35" t="str">
        <f>IF(ISNUMBER(SMALL(Order_Form!$C:$C,1+($C765))),(VLOOKUP(SMALL(Order_Form!$C:$C,1+($C765)),Order_Form!$B:$Q,15,FALSE)),"")</f>
        <v/>
      </c>
      <c r="U765" s="14">
        <f t="shared" si="33"/>
        <v>0</v>
      </c>
      <c r="V765" s="14">
        <f t="shared" si="34"/>
        <v>0</v>
      </c>
      <c r="W765" s="14">
        <f t="shared" si="35"/>
        <v>0</v>
      </c>
    </row>
    <row r="766" spans="3:23" ht="19.149999999999999" customHeight="1" x14ac:dyDescent="0.2">
      <c r="C766" s="14">
        <v>748</v>
      </c>
      <c r="D766" s="15" t="str">
        <f>IF(ISNUMBER(SMALL(Order_Form!$C:$C,1+($C766))),(VLOOKUP(SMALL(Order_Form!$C:$C,1+($C766)),Order_Form!$B:$Q,3,FALSE)),"")</f>
        <v/>
      </c>
      <c r="E766" s="35" t="str">
        <f>IF(ISNUMBER(SMALL(Order_Form!$C:$C,1+($C766))),(VLOOKUP(SMALL(Order_Form!$C:$C,1+($C766)),Order_Form!$B:$Q,4,FALSE)),"")</f>
        <v/>
      </c>
      <c r="F766" s="35" t="str">
        <f>IF(ISNUMBER(SMALL(Order_Form!$C:$C,1+($C766))),(VLOOKUP(SMALL(Order_Form!$C:$C,1+($C766)),Order_Form!$B:$Q,5,FALSE)),"")</f>
        <v/>
      </c>
      <c r="G766" s="35" t="str">
        <f>IF(ISNUMBER(SMALL(Order_Form!$C:$C,1+($C766))),(VLOOKUP(SMALL(Order_Form!$C:$C,1+($C766)),Order_Form!$B:$Q,6,FALSE)),"")</f>
        <v/>
      </c>
      <c r="H766" s="32" t="str">
        <f>IF(ISNUMBER(SMALL(Order_Form!$C:$C,1+($C766))),(VLOOKUP(SMALL(Order_Form!$C:$C,1+($C766)),Order_Form!$B:$Q,7,FALSE)),"")</f>
        <v/>
      </c>
      <c r="I766" s="15"/>
      <c r="J766" s="15"/>
      <c r="K766" s="35" t="str">
        <f>IF(ISNUMBER(SMALL(Order_Form!$C:$C,1+($C766))),(VLOOKUP(SMALL(Order_Form!$C:$C,1+($C766)),Order_Form!$B:$Q,8,FALSE)),"")</f>
        <v/>
      </c>
      <c r="L766" s="35" t="str">
        <f>IF(ISNUMBER(SMALL(Order_Form!$C:$C,1+($C766))),(VLOOKUP(SMALL(Order_Form!$C:$C,1+($C766)),Order_Form!$B:$Q,9,FALSE)),"")</f>
        <v/>
      </c>
      <c r="M766" s="35" t="str">
        <f>IF(ISNUMBER(SMALL(Order_Form!$C:$C,1+($C766))),(VLOOKUP(SMALL(Order_Form!$C:$C,1+($C766)),Order_Form!$B:$Q,10,FALSE)),"")</f>
        <v/>
      </c>
      <c r="N766" s="35" t="str">
        <f>IF(ISNUMBER(SMALL(Order_Form!$C:$C,1+($C766))),(VLOOKUP(SMALL(Order_Form!$C:$C,1+($C766)),Order_Form!$B:$Q,11,FALSE)),"")</f>
        <v/>
      </c>
      <c r="O766" s="35" t="str">
        <f>IF(ISNUMBER(SMALL(Order_Form!$C:$C,1+($C766))),(VLOOKUP(SMALL(Order_Form!$C:$C,1+($C766)),Order_Form!$B:$Q,12,FALSE)),"")</f>
        <v/>
      </c>
      <c r="P766" s="35" t="str">
        <f>IF(ISNUMBER(SMALL(Order_Form!$C:$C,1+($C766))),(VLOOKUP(SMALL(Order_Form!$C:$C,1+($C766)),Order_Form!$B:$Q,13,FALSE)),"")</f>
        <v/>
      </c>
      <c r="Q766" s="35" t="str">
        <f>IF(ISNUMBER(SMALL(Order_Form!$C:$C,1+($C766))),(VLOOKUP(SMALL(Order_Form!$C:$C,1+($C766)),Order_Form!$B:$Q,14,FALSE)),"")</f>
        <v/>
      </c>
      <c r="R766" s="35" t="str">
        <f>IF(ISNUMBER(SMALL(Order_Form!$C:$C,1+($C766))),(VLOOKUP(SMALL(Order_Form!$C:$C,1+($C766)),Order_Form!$B:$Q,15,FALSE)),"")</f>
        <v/>
      </c>
      <c r="U766" s="14">
        <f t="shared" si="33"/>
        <v>0</v>
      </c>
      <c r="V766" s="14">
        <f t="shared" si="34"/>
        <v>0</v>
      </c>
      <c r="W766" s="14">
        <f t="shared" si="35"/>
        <v>0</v>
      </c>
    </row>
    <row r="767" spans="3:23" ht="19.149999999999999" customHeight="1" x14ac:dyDescent="0.2">
      <c r="C767" s="14">
        <v>749</v>
      </c>
      <c r="D767" s="15" t="str">
        <f>IF(ISNUMBER(SMALL(Order_Form!$C:$C,1+($C767))),(VLOOKUP(SMALL(Order_Form!$C:$C,1+($C767)),Order_Form!$B:$Q,3,FALSE)),"")</f>
        <v/>
      </c>
      <c r="E767" s="35" t="str">
        <f>IF(ISNUMBER(SMALL(Order_Form!$C:$C,1+($C767))),(VLOOKUP(SMALL(Order_Form!$C:$C,1+($C767)),Order_Form!$B:$Q,4,FALSE)),"")</f>
        <v/>
      </c>
      <c r="F767" s="35" t="str">
        <f>IF(ISNUMBER(SMALL(Order_Form!$C:$C,1+($C767))),(VLOOKUP(SMALL(Order_Form!$C:$C,1+($C767)),Order_Form!$B:$Q,5,FALSE)),"")</f>
        <v/>
      </c>
      <c r="G767" s="35" t="str">
        <f>IF(ISNUMBER(SMALL(Order_Form!$C:$C,1+($C767))),(VLOOKUP(SMALL(Order_Form!$C:$C,1+($C767)),Order_Form!$B:$Q,6,FALSE)),"")</f>
        <v/>
      </c>
      <c r="H767" s="32" t="str">
        <f>IF(ISNUMBER(SMALL(Order_Form!$C:$C,1+($C767))),(VLOOKUP(SMALL(Order_Form!$C:$C,1+($C767)),Order_Form!$B:$Q,7,FALSE)),"")</f>
        <v/>
      </c>
      <c r="I767" s="15"/>
      <c r="J767" s="15"/>
      <c r="K767" s="35" t="str">
        <f>IF(ISNUMBER(SMALL(Order_Form!$C:$C,1+($C767))),(VLOOKUP(SMALL(Order_Form!$C:$C,1+($C767)),Order_Form!$B:$Q,8,FALSE)),"")</f>
        <v/>
      </c>
      <c r="L767" s="35" t="str">
        <f>IF(ISNUMBER(SMALL(Order_Form!$C:$C,1+($C767))),(VLOOKUP(SMALL(Order_Form!$C:$C,1+($C767)),Order_Form!$B:$Q,9,FALSE)),"")</f>
        <v/>
      </c>
      <c r="M767" s="35" t="str">
        <f>IF(ISNUMBER(SMALL(Order_Form!$C:$C,1+($C767))),(VLOOKUP(SMALL(Order_Form!$C:$C,1+($C767)),Order_Form!$B:$Q,10,FALSE)),"")</f>
        <v/>
      </c>
      <c r="N767" s="35" t="str">
        <f>IF(ISNUMBER(SMALL(Order_Form!$C:$C,1+($C767))),(VLOOKUP(SMALL(Order_Form!$C:$C,1+($C767)),Order_Form!$B:$Q,11,FALSE)),"")</f>
        <v/>
      </c>
      <c r="O767" s="35" t="str">
        <f>IF(ISNUMBER(SMALL(Order_Form!$C:$C,1+($C767))),(VLOOKUP(SMALL(Order_Form!$C:$C,1+($C767)),Order_Form!$B:$Q,12,FALSE)),"")</f>
        <v/>
      </c>
      <c r="P767" s="35" t="str">
        <f>IF(ISNUMBER(SMALL(Order_Form!$C:$C,1+($C767))),(VLOOKUP(SMALL(Order_Form!$C:$C,1+($C767)),Order_Form!$B:$Q,13,FALSE)),"")</f>
        <v/>
      </c>
      <c r="Q767" s="35" t="str">
        <f>IF(ISNUMBER(SMALL(Order_Form!$C:$C,1+($C767))),(VLOOKUP(SMALL(Order_Form!$C:$C,1+($C767)),Order_Form!$B:$Q,14,FALSE)),"")</f>
        <v/>
      </c>
      <c r="R767" s="35" t="str">
        <f>IF(ISNUMBER(SMALL(Order_Form!$C:$C,1+($C767))),(VLOOKUP(SMALL(Order_Form!$C:$C,1+($C767)),Order_Form!$B:$Q,15,FALSE)),"")</f>
        <v/>
      </c>
      <c r="U767" s="14">
        <f t="shared" si="33"/>
        <v>0</v>
      </c>
      <c r="V767" s="14">
        <f t="shared" si="34"/>
        <v>0</v>
      </c>
      <c r="W767" s="14">
        <f t="shared" si="35"/>
        <v>0</v>
      </c>
    </row>
    <row r="768" spans="3:23" ht="19.149999999999999" customHeight="1" x14ac:dyDescent="0.2">
      <c r="C768" s="14">
        <v>750</v>
      </c>
      <c r="D768" s="15" t="str">
        <f>IF(ISNUMBER(SMALL(Order_Form!$C:$C,1+($C768))),(VLOOKUP(SMALL(Order_Form!$C:$C,1+($C768)),Order_Form!$B:$Q,3,FALSE)),"")</f>
        <v/>
      </c>
      <c r="E768" s="35" t="str">
        <f>IF(ISNUMBER(SMALL(Order_Form!$C:$C,1+($C768))),(VLOOKUP(SMALL(Order_Form!$C:$C,1+($C768)),Order_Form!$B:$Q,4,FALSE)),"")</f>
        <v/>
      </c>
      <c r="F768" s="35" t="str">
        <f>IF(ISNUMBER(SMALL(Order_Form!$C:$C,1+($C768))),(VLOOKUP(SMALL(Order_Form!$C:$C,1+($C768)),Order_Form!$B:$Q,5,FALSE)),"")</f>
        <v/>
      </c>
      <c r="G768" s="35" t="str">
        <f>IF(ISNUMBER(SMALL(Order_Form!$C:$C,1+($C768))),(VLOOKUP(SMALL(Order_Form!$C:$C,1+($C768)),Order_Form!$B:$Q,6,FALSE)),"")</f>
        <v/>
      </c>
      <c r="H768" s="32" t="str">
        <f>IF(ISNUMBER(SMALL(Order_Form!$C:$C,1+($C768))),(VLOOKUP(SMALL(Order_Form!$C:$C,1+($C768)),Order_Form!$B:$Q,7,FALSE)),"")</f>
        <v/>
      </c>
      <c r="I768" s="15"/>
      <c r="J768" s="15"/>
      <c r="K768" s="35" t="str">
        <f>IF(ISNUMBER(SMALL(Order_Form!$C:$C,1+($C768))),(VLOOKUP(SMALL(Order_Form!$C:$C,1+($C768)),Order_Form!$B:$Q,8,FALSE)),"")</f>
        <v/>
      </c>
      <c r="L768" s="35" t="str">
        <f>IF(ISNUMBER(SMALL(Order_Form!$C:$C,1+($C768))),(VLOOKUP(SMALL(Order_Form!$C:$C,1+($C768)),Order_Form!$B:$Q,9,FALSE)),"")</f>
        <v/>
      </c>
      <c r="M768" s="35" t="str">
        <f>IF(ISNUMBER(SMALL(Order_Form!$C:$C,1+($C768))),(VLOOKUP(SMALL(Order_Form!$C:$C,1+($C768)),Order_Form!$B:$Q,10,FALSE)),"")</f>
        <v/>
      </c>
      <c r="N768" s="35" t="str">
        <f>IF(ISNUMBER(SMALL(Order_Form!$C:$C,1+($C768))),(VLOOKUP(SMALL(Order_Form!$C:$C,1+($C768)),Order_Form!$B:$Q,11,FALSE)),"")</f>
        <v/>
      </c>
      <c r="O768" s="35" t="str">
        <f>IF(ISNUMBER(SMALL(Order_Form!$C:$C,1+($C768))),(VLOOKUP(SMALL(Order_Form!$C:$C,1+($C768)),Order_Form!$B:$Q,12,FALSE)),"")</f>
        <v/>
      </c>
      <c r="P768" s="35" t="str">
        <f>IF(ISNUMBER(SMALL(Order_Form!$C:$C,1+($C768))),(VLOOKUP(SMALL(Order_Form!$C:$C,1+($C768)),Order_Form!$B:$Q,13,FALSE)),"")</f>
        <v/>
      </c>
      <c r="Q768" s="35" t="str">
        <f>IF(ISNUMBER(SMALL(Order_Form!$C:$C,1+($C768))),(VLOOKUP(SMALL(Order_Form!$C:$C,1+($C768)),Order_Form!$B:$Q,14,FALSE)),"")</f>
        <v/>
      </c>
      <c r="R768" s="35" t="str">
        <f>IF(ISNUMBER(SMALL(Order_Form!$C:$C,1+($C768))),(VLOOKUP(SMALL(Order_Form!$C:$C,1+($C768)),Order_Form!$B:$Q,15,FALSE)),"")</f>
        <v/>
      </c>
      <c r="U768" s="14">
        <f t="shared" si="33"/>
        <v>0</v>
      </c>
      <c r="V768" s="14">
        <f t="shared" si="34"/>
        <v>0</v>
      </c>
      <c r="W768" s="14">
        <f t="shared" si="35"/>
        <v>0</v>
      </c>
    </row>
    <row r="769" spans="3:23" ht="19.149999999999999" customHeight="1" x14ac:dyDescent="0.2">
      <c r="C769" s="14">
        <v>751</v>
      </c>
      <c r="D769" s="15" t="str">
        <f>IF(ISNUMBER(SMALL(Order_Form!$C:$C,1+($C769))),(VLOOKUP(SMALL(Order_Form!$C:$C,1+($C769)),Order_Form!$B:$Q,3,FALSE)),"")</f>
        <v/>
      </c>
      <c r="E769" s="35" t="str">
        <f>IF(ISNUMBER(SMALL(Order_Form!$C:$C,1+($C769))),(VLOOKUP(SMALL(Order_Form!$C:$C,1+($C769)),Order_Form!$B:$Q,4,FALSE)),"")</f>
        <v/>
      </c>
      <c r="F769" s="35" t="str">
        <f>IF(ISNUMBER(SMALL(Order_Form!$C:$C,1+($C769))),(VLOOKUP(SMALL(Order_Form!$C:$C,1+($C769)),Order_Form!$B:$Q,5,FALSE)),"")</f>
        <v/>
      </c>
      <c r="G769" s="35" t="str">
        <f>IF(ISNUMBER(SMALL(Order_Form!$C:$C,1+($C769))),(VLOOKUP(SMALL(Order_Form!$C:$C,1+($C769)),Order_Form!$B:$Q,6,FALSE)),"")</f>
        <v/>
      </c>
      <c r="H769" s="32" t="str">
        <f>IF(ISNUMBER(SMALL(Order_Form!$C:$C,1+($C769))),(VLOOKUP(SMALL(Order_Form!$C:$C,1+($C769)),Order_Form!$B:$Q,7,FALSE)),"")</f>
        <v/>
      </c>
      <c r="I769" s="15"/>
      <c r="J769" s="15"/>
      <c r="K769" s="35" t="str">
        <f>IF(ISNUMBER(SMALL(Order_Form!$C:$C,1+($C769))),(VLOOKUP(SMALL(Order_Form!$C:$C,1+($C769)),Order_Form!$B:$Q,8,FALSE)),"")</f>
        <v/>
      </c>
      <c r="L769" s="35" t="str">
        <f>IF(ISNUMBER(SMALL(Order_Form!$C:$C,1+($C769))),(VLOOKUP(SMALL(Order_Form!$C:$C,1+($C769)),Order_Form!$B:$Q,9,FALSE)),"")</f>
        <v/>
      </c>
      <c r="M769" s="35" t="str">
        <f>IF(ISNUMBER(SMALL(Order_Form!$C:$C,1+($C769))),(VLOOKUP(SMALL(Order_Form!$C:$C,1+($C769)),Order_Form!$B:$Q,10,FALSE)),"")</f>
        <v/>
      </c>
      <c r="N769" s="35" t="str">
        <f>IF(ISNUMBER(SMALL(Order_Form!$C:$C,1+($C769))),(VLOOKUP(SMALL(Order_Form!$C:$C,1+($C769)),Order_Form!$B:$Q,11,FALSE)),"")</f>
        <v/>
      </c>
      <c r="O769" s="35" t="str">
        <f>IF(ISNUMBER(SMALL(Order_Form!$C:$C,1+($C769))),(VLOOKUP(SMALL(Order_Form!$C:$C,1+($C769)),Order_Form!$B:$Q,12,FALSE)),"")</f>
        <v/>
      </c>
      <c r="P769" s="35" t="str">
        <f>IF(ISNUMBER(SMALL(Order_Form!$C:$C,1+($C769))),(VLOOKUP(SMALL(Order_Form!$C:$C,1+($C769)),Order_Form!$B:$Q,13,FALSE)),"")</f>
        <v/>
      </c>
      <c r="Q769" s="35" t="str">
        <f>IF(ISNUMBER(SMALL(Order_Form!$C:$C,1+($C769))),(VLOOKUP(SMALL(Order_Form!$C:$C,1+($C769)),Order_Form!$B:$Q,14,FALSE)),"")</f>
        <v/>
      </c>
      <c r="R769" s="35" t="str">
        <f>IF(ISNUMBER(SMALL(Order_Form!$C:$C,1+($C769))),(VLOOKUP(SMALL(Order_Form!$C:$C,1+($C769)),Order_Form!$B:$Q,15,FALSE)),"")</f>
        <v/>
      </c>
      <c r="U769" s="14">
        <f t="shared" si="33"/>
        <v>0</v>
      </c>
      <c r="V769" s="14">
        <f t="shared" si="34"/>
        <v>0</v>
      </c>
      <c r="W769" s="14">
        <f t="shared" si="35"/>
        <v>0</v>
      </c>
    </row>
    <row r="770" spans="3:23" ht="19.149999999999999" customHeight="1" x14ac:dyDescent="0.2">
      <c r="C770" s="14">
        <v>752</v>
      </c>
      <c r="D770" s="15" t="str">
        <f>IF(ISNUMBER(SMALL(Order_Form!$C:$C,1+($C770))),(VLOOKUP(SMALL(Order_Form!$C:$C,1+($C770)),Order_Form!$B:$Q,3,FALSE)),"")</f>
        <v/>
      </c>
      <c r="E770" s="35" t="str">
        <f>IF(ISNUMBER(SMALL(Order_Form!$C:$C,1+($C770))),(VLOOKUP(SMALL(Order_Form!$C:$C,1+($C770)),Order_Form!$B:$Q,4,FALSE)),"")</f>
        <v/>
      </c>
      <c r="F770" s="35" t="str">
        <f>IF(ISNUMBER(SMALL(Order_Form!$C:$C,1+($C770))),(VLOOKUP(SMALL(Order_Form!$C:$C,1+($C770)),Order_Form!$B:$Q,5,FALSE)),"")</f>
        <v/>
      </c>
      <c r="G770" s="35" t="str">
        <f>IF(ISNUMBER(SMALL(Order_Form!$C:$C,1+($C770))),(VLOOKUP(SMALL(Order_Form!$C:$C,1+($C770)),Order_Form!$B:$Q,6,FALSE)),"")</f>
        <v/>
      </c>
      <c r="H770" s="32" t="str">
        <f>IF(ISNUMBER(SMALL(Order_Form!$C:$C,1+($C770))),(VLOOKUP(SMALL(Order_Form!$C:$C,1+($C770)),Order_Form!$B:$Q,7,FALSE)),"")</f>
        <v/>
      </c>
      <c r="I770" s="15"/>
      <c r="J770" s="15"/>
      <c r="K770" s="35" t="str">
        <f>IF(ISNUMBER(SMALL(Order_Form!$C:$C,1+($C770))),(VLOOKUP(SMALL(Order_Form!$C:$C,1+($C770)),Order_Form!$B:$Q,8,FALSE)),"")</f>
        <v/>
      </c>
      <c r="L770" s="35" t="str">
        <f>IF(ISNUMBER(SMALL(Order_Form!$C:$C,1+($C770))),(VLOOKUP(SMALL(Order_Form!$C:$C,1+($C770)),Order_Form!$B:$Q,9,FALSE)),"")</f>
        <v/>
      </c>
      <c r="M770" s="35" t="str">
        <f>IF(ISNUMBER(SMALL(Order_Form!$C:$C,1+($C770))),(VLOOKUP(SMALL(Order_Form!$C:$C,1+($C770)),Order_Form!$B:$Q,10,FALSE)),"")</f>
        <v/>
      </c>
      <c r="N770" s="35" t="str">
        <f>IF(ISNUMBER(SMALL(Order_Form!$C:$C,1+($C770))),(VLOOKUP(SMALL(Order_Form!$C:$C,1+($C770)),Order_Form!$B:$Q,11,FALSE)),"")</f>
        <v/>
      </c>
      <c r="O770" s="35" t="str">
        <f>IF(ISNUMBER(SMALL(Order_Form!$C:$C,1+($C770))),(VLOOKUP(SMALL(Order_Form!$C:$C,1+($C770)),Order_Form!$B:$Q,12,FALSE)),"")</f>
        <v/>
      </c>
      <c r="P770" s="35" t="str">
        <f>IF(ISNUMBER(SMALL(Order_Form!$C:$C,1+($C770))),(VLOOKUP(SMALL(Order_Form!$C:$C,1+($C770)),Order_Form!$B:$Q,13,FALSE)),"")</f>
        <v/>
      </c>
      <c r="Q770" s="35" t="str">
        <f>IF(ISNUMBER(SMALL(Order_Form!$C:$C,1+($C770))),(VLOOKUP(SMALL(Order_Form!$C:$C,1+($C770)),Order_Form!$B:$Q,14,FALSE)),"")</f>
        <v/>
      </c>
      <c r="R770" s="35" t="str">
        <f>IF(ISNUMBER(SMALL(Order_Form!$C:$C,1+($C770))),(VLOOKUP(SMALL(Order_Form!$C:$C,1+($C770)),Order_Form!$B:$Q,15,FALSE)),"")</f>
        <v/>
      </c>
      <c r="U770" s="14">
        <f t="shared" si="33"/>
        <v>0</v>
      </c>
      <c r="V770" s="14">
        <f t="shared" si="34"/>
        <v>0</v>
      </c>
      <c r="W770" s="14">
        <f t="shared" si="35"/>
        <v>0</v>
      </c>
    </row>
    <row r="771" spans="3:23" ht="19.149999999999999" customHeight="1" x14ac:dyDescent="0.2">
      <c r="C771" s="14">
        <v>753</v>
      </c>
      <c r="D771" s="15" t="str">
        <f>IF(ISNUMBER(SMALL(Order_Form!$C:$C,1+($C771))),(VLOOKUP(SMALL(Order_Form!$C:$C,1+($C771)),Order_Form!$B:$Q,3,FALSE)),"")</f>
        <v/>
      </c>
      <c r="E771" s="35" t="str">
        <f>IF(ISNUMBER(SMALL(Order_Form!$C:$C,1+($C771))),(VLOOKUP(SMALL(Order_Form!$C:$C,1+($C771)),Order_Form!$B:$Q,4,FALSE)),"")</f>
        <v/>
      </c>
      <c r="F771" s="35" t="str">
        <f>IF(ISNUMBER(SMALL(Order_Form!$C:$C,1+($C771))),(VLOOKUP(SMALL(Order_Form!$C:$C,1+($C771)),Order_Form!$B:$Q,5,FALSE)),"")</f>
        <v/>
      </c>
      <c r="G771" s="35" t="str">
        <f>IF(ISNUMBER(SMALL(Order_Form!$C:$C,1+($C771))),(VLOOKUP(SMALL(Order_Form!$C:$C,1+($C771)),Order_Form!$B:$Q,6,FALSE)),"")</f>
        <v/>
      </c>
      <c r="H771" s="32" t="str">
        <f>IF(ISNUMBER(SMALL(Order_Form!$C:$C,1+($C771))),(VLOOKUP(SMALL(Order_Form!$C:$C,1+($C771)),Order_Form!$B:$Q,7,FALSE)),"")</f>
        <v/>
      </c>
      <c r="I771" s="15"/>
      <c r="J771" s="15"/>
      <c r="K771" s="35" t="str">
        <f>IF(ISNUMBER(SMALL(Order_Form!$C:$C,1+($C771))),(VLOOKUP(SMALL(Order_Form!$C:$C,1+($C771)),Order_Form!$B:$Q,8,FALSE)),"")</f>
        <v/>
      </c>
      <c r="L771" s="35" t="str">
        <f>IF(ISNUMBER(SMALL(Order_Form!$C:$C,1+($C771))),(VLOOKUP(SMALL(Order_Form!$C:$C,1+($C771)),Order_Form!$B:$Q,9,FALSE)),"")</f>
        <v/>
      </c>
      <c r="M771" s="35" t="str">
        <f>IF(ISNUMBER(SMALL(Order_Form!$C:$C,1+($C771))),(VLOOKUP(SMALL(Order_Form!$C:$C,1+($C771)),Order_Form!$B:$Q,10,FALSE)),"")</f>
        <v/>
      </c>
      <c r="N771" s="35" t="str">
        <f>IF(ISNUMBER(SMALL(Order_Form!$C:$C,1+($C771))),(VLOOKUP(SMALL(Order_Form!$C:$C,1+($C771)),Order_Form!$B:$Q,11,FALSE)),"")</f>
        <v/>
      </c>
      <c r="O771" s="35" t="str">
        <f>IF(ISNUMBER(SMALL(Order_Form!$C:$C,1+($C771))),(VLOOKUP(SMALL(Order_Form!$C:$C,1+($C771)),Order_Form!$B:$Q,12,FALSE)),"")</f>
        <v/>
      </c>
      <c r="P771" s="35" t="str">
        <f>IF(ISNUMBER(SMALL(Order_Form!$C:$C,1+($C771))),(VLOOKUP(SMALL(Order_Form!$C:$C,1+($C771)),Order_Form!$B:$Q,13,FALSE)),"")</f>
        <v/>
      </c>
      <c r="Q771" s="35" t="str">
        <f>IF(ISNUMBER(SMALL(Order_Form!$C:$C,1+($C771))),(VLOOKUP(SMALL(Order_Form!$C:$C,1+($C771)),Order_Form!$B:$Q,14,FALSE)),"")</f>
        <v/>
      </c>
      <c r="R771" s="35" t="str">
        <f>IF(ISNUMBER(SMALL(Order_Form!$C:$C,1+($C771))),(VLOOKUP(SMALL(Order_Form!$C:$C,1+($C771)),Order_Form!$B:$Q,15,FALSE)),"")</f>
        <v/>
      </c>
      <c r="U771" s="14">
        <f t="shared" si="33"/>
        <v>0</v>
      </c>
      <c r="V771" s="14">
        <f t="shared" si="34"/>
        <v>0</v>
      </c>
      <c r="W771" s="14">
        <f t="shared" si="35"/>
        <v>0</v>
      </c>
    </row>
    <row r="772" spans="3:23" ht="19.149999999999999" customHeight="1" x14ac:dyDescent="0.2">
      <c r="C772" s="14">
        <v>754</v>
      </c>
      <c r="D772" s="15" t="str">
        <f>IF(ISNUMBER(SMALL(Order_Form!$C:$C,1+($C772))),(VLOOKUP(SMALL(Order_Form!$C:$C,1+($C772)),Order_Form!$B:$Q,3,FALSE)),"")</f>
        <v/>
      </c>
      <c r="E772" s="35" t="str">
        <f>IF(ISNUMBER(SMALL(Order_Form!$C:$C,1+($C772))),(VLOOKUP(SMALL(Order_Form!$C:$C,1+($C772)),Order_Form!$B:$Q,4,FALSE)),"")</f>
        <v/>
      </c>
      <c r="F772" s="35" t="str">
        <f>IF(ISNUMBER(SMALL(Order_Form!$C:$C,1+($C772))),(VLOOKUP(SMALL(Order_Form!$C:$C,1+($C772)),Order_Form!$B:$Q,5,FALSE)),"")</f>
        <v/>
      </c>
      <c r="G772" s="35" t="str">
        <f>IF(ISNUMBER(SMALL(Order_Form!$C:$C,1+($C772))),(VLOOKUP(SMALL(Order_Form!$C:$C,1+($C772)),Order_Form!$B:$Q,6,FALSE)),"")</f>
        <v/>
      </c>
      <c r="H772" s="32" t="str">
        <f>IF(ISNUMBER(SMALL(Order_Form!$C:$C,1+($C772))),(VLOOKUP(SMALL(Order_Form!$C:$C,1+($C772)),Order_Form!$B:$Q,7,FALSE)),"")</f>
        <v/>
      </c>
      <c r="I772" s="15"/>
      <c r="J772" s="15"/>
      <c r="K772" s="35" t="str">
        <f>IF(ISNUMBER(SMALL(Order_Form!$C:$C,1+($C772))),(VLOOKUP(SMALL(Order_Form!$C:$C,1+($C772)),Order_Form!$B:$Q,8,FALSE)),"")</f>
        <v/>
      </c>
      <c r="L772" s="35" t="str">
        <f>IF(ISNUMBER(SMALL(Order_Form!$C:$C,1+($C772))),(VLOOKUP(SMALL(Order_Form!$C:$C,1+($C772)),Order_Form!$B:$Q,9,FALSE)),"")</f>
        <v/>
      </c>
      <c r="M772" s="35" t="str">
        <f>IF(ISNUMBER(SMALL(Order_Form!$C:$C,1+($C772))),(VLOOKUP(SMALL(Order_Form!$C:$C,1+($C772)),Order_Form!$B:$Q,10,FALSE)),"")</f>
        <v/>
      </c>
      <c r="N772" s="35" t="str">
        <f>IF(ISNUMBER(SMALL(Order_Form!$C:$C,1+($C772))),(VLOOKUP(SMALL(Order_Form!$C:$C,1+($C772)),Order_Form!$B:$Q,11,FALSE)),"")</f>
        <v/>
      </c>
      <c r="O772" s="35" t="str">
        <f>IF(ISNUMBER(SMALL(Order_Form!$C:$C,1+($C772))),(VLOOKUP(SMALL(Order_Form!$C:$C,1+($C772)),Order_Form!$B:$Q,12,FALSE)),"")</f>
        <v/>
      </c>
      <c r="P772" s="35" t="str">
        <f>IF(ISNUMBER(SMALL(Order_Form!$C:$C,1+($C772))),(VLOOKUP(SMALL(Order_Form!$C:$C,1+($C772)),Order_Form!$B:$Q,13,FALSE)),"")</f>
        <v/>
      </c>
      <c r="Q772" s="35" t="str">
        <f>IF(ISNUMBER(SMALL(Order_Form!$C:$C,1+($C772))),(VLOOKUP(SMALL(Order_Form!$C:$C,1+($C772)),Order_Form!$B:$Q,14,FALSE)),"")</f>
        <v/>
      </c>
      <c r="R772" s="35" t="str">
        <f>IF(ISNUMBER(SMALL(Order_Form!$C:$C,1+($C772))),(VLOOKUP(SMALL(Order_Form!$C:$C,1+($C772)),Order_Form!$B:$Q,15,FALSE)),"")</f>
        <v/>
      </c>
      <c r="U772" s="14">
        <f t="shared" si="33"/>
        <v>0</v>
      </c>
      <c r="V772" s="14">
        <f t="shared" si="34"/>
        <v>0</v>
      </c>
      <c r="W772" s="14">
        <f t="shared" si="35"/>
        <v>0</v>
      </c>
    </row>
    <row r="773" spans="3:23" ht="19.149999999999999" customHeight="1" x14ac:dyDescent="0.2">
      <c r="C773" s="14">
        <v>755</v>
      </c>
      <c r="D773" s="15" t="str">
        <f>IF(ISNUMBER(SMALL(Order_Form!$C:$C,1+($C773))),(VLOOKUP(SMALL(Order_Form!$C:$C,1+($C773)),Order_Form!$B:$Q,3,FALSE)),"")</f>
        <v/>
      </c>
      <c r="E773" s="35" t="str">
        <f>IF(ISNUMBER(SMALL(Order_Form!$C:$C,1+($C773))),(VLOOKUP(SMALL(Order_Form!$C:$C,1+($C773)),Order_Form!$B:$Q,4,FALSE)),"")</f>
        <v/>
      </c>
      <c r="F773" s="35" t="str">
        <f>IF(ISNUMBER(SMALL(Order_Form!$C:$C,1+($C773))),(VLOOKUP(SMALL(Order_Form!$C:$C,1+($C773)),Order_Form!$B:$Q,5,FALSE)),"")</f>
        <v/>
      </c>
      <c r="G773" s="35" t="str">
        <f>IF(ISNUMBER(SMALL(Order_Form!$C:$C,1+($C773))),(VLOOKUP(SMALL(Order_Form!$C:$C,1+($C773)),Order_Form!$B:$Q,6,FALSE)),"")</f>
        <v/>
      </c>
      <c r="H773" s="32" t="str">
        <f>IF(ISNUMBER(SMALL(Order_Form!$C:$C,1+($C773))),(VLOOKUP(SMALL(Order_Form!$C:$C,1+($C773)),Order_Form!$B:$Q,7,FALSE)),"")</f>
        <v/>
      </c>
      <c r="I773" s="15"/>
      <c r="J773" s="15"/>
      <c r="K773" s="35" t="str">
        <f>IF(ISNUMBER(SMALL(Order_Form!$C:$C,1+($C773))),(VLOOKUP(SMALL(Order_Form!$C:$C,1+($C773)),Order_Form!$B:$Q,8,FALSE)),"")</f>
        <v/>
      </c>
      <c r="L773" s="35" t="str">
        <f>IF(ISNUMBER(SMALL(Order_Form!$C:$C,1+($C773))),(VLOOKUP(SMALL(Order_Form!$C:$C,1+($C773)),Order_Form!$B:$Q,9,FALSE)),"")</f>
        <v/>
      </c>
      <c r="M773" s="35" t="str">
        <f>IF(ISNUMBER(SMALL(Order_Form!$C:$C,1+($C773))),(VLOOKUP(SMALL(Order_Form!$C:$C,1+($C773)),Order_Form!$B:$Q,10,FALSE)),"")</f>
        <v/>
      </c>
      <c r="N773" s="35" t="str">
        <f>IF(ISNUMBER(SMALL(Order_Form!$C:$C,1+($C773))),(VLOOKUP(SMALL(Order_Form!$C:$C,1+($C773)),Order_Form!$B:$Q,11,FALSE)),"")</f>
        <v/>
      </c>
      <c r="O773" s="35" t="str">
        <f>IF(ISNUMBER(SMALL(Order_Form!$C:$C,1+($C773))),(VLOOKUP(SMALL(Order_Form!$C:$C,1+($C773)),Order_Form!$B:$Q,12,FALSE)),"")</f>
        <v/>
      </c>
      <c r="P773" s="35" t="str">
        <f>IF(ISNUMBER(SMALL(Order_Form!$C:$C,1+($C773))),(VLOOKUP(SMALL(Order_Form!$C:$C,1+($C773)),Order_Form!$B:$Q,13,FALSE)),"")</f>
        <v/>
      </c>
      <c r="Q773" s="35" t="str">
        <f>IF(ISNUMBER(SMALL(Order_Form!$C:$C,1+($C773))),(VLOOKUP(SMALL(Order_Form!$C:$C,1+($C773)),Order_Form!$B:$Q,14,FALSE)),"")</f>
        <v/>
      </c>
      <c r="R773" s="35" t="str">
        <f>IF(ISNUMBER(SMALL(Order_Form!$C:$C,1+($C773))),(VLOOKUP(SMALL(Order_Form!$C:$C,1+($C773)),Order_Form!$B:$Q,15,FALSE)),"")</f>
        <v/>
      </c>
      <c r="U773" s="14">
        <f t="shared" si="33"/>
        <v>0</v>
      </c>
      <c r="V773" s="14">
        <f t="shared" si="34"/>
        <v>0</v>
      </c>
      <c r="W773" s="14">
        <f t="shared" si="35"/>
        <v>0</v>
      </c>
    </row>
    <row r="774" spans="3:23" ht="19.149999999999999" customHeight="1" x14ac:dyDescent="0.2">
      <c r="C774" s="14">
        <v>756</v>
      </c>
      <c r="D774" s="15" t="str">
        <f>IF(ISNUMBER(SMALL(Order_Form!$C:$C,1+($C774))),(VLOOKUP(SMALL(Order_Form!$C:$C,1+($C774)),Order_Form!$B:$Q,3,FALSE)),"")</f>
        <v/>
      </c>
      <c r="E774" s="35" t="str">
        <f>IF(ISNUMBER(SMALL(Order_Form!$C:$C,1+($C774))),(VLOOKUP(SMALL(Order_Form!$C:$C,1+($C774)),Order_Form!$B:$Q,4,FALSE)),"")</f>
        <v/>
      </c>
      <c r="F774" s="35" t="str">
        <f>IF(ISNUMBER(SMALL(Order_Form!$C:$C,1+($C774))),(VLOOKUP(SMALL(Order_Form!$C:$C,1+($C774)),Order_Form!$B:$Q,5,FALSE)),"")</f>
        <v/>
      </c>
      <c r="G774" s="35" t="str">
        <f>IF(ISNUMBER(SMALL(Order_Form!$C:$C,1+($C774))),(VLOOKUP(SMALL(Order_Form!$C:$C,1+($C774)),Order_Form!$B:$Q,6,FALSE)),"")</f>
        <v/>
      </c>
      <c r="H774" s="32" t="str">
        <f>IF(ISNUMBER(SMALL(Order_Form!$C:$C,1+($C774))),(VLOOKUP(SMALL(Order_Form!$C:$C,1+($C774)),Order_Form!$B:$Q,7,FALSE)),"")</f>
        <v/>
      </c>
      <c r="I774" s="15"/>
      <c r="J774" s="15"/>
      <c r="K774" s="35" t="str">
        <f>IF(ISNUMBER(SMALL(Order_Form!$C:$C,1+($C774))),(VLOOKUP(SMALL(Order_Form!$C:$C,1+($C774)),Order_Form!$B:$Q,8,FALSE)),"")</f>
        <v/>
      </c>
      <c r="L774" s="35" t="str">
        <f>IF(ISNUMBER(SMALL(Order_Form!$C:$C,1+($C774))),(VLOOKUP(SMALL(Order_Form!$C:$C,1+($C774)),Order_Form!$B:$Q,9,FALSE)),"")</f>
        <v/>
      </c>
      <c r="M774" s="35" t="str">
        <f>IF(ISNUMBER(SMALL(Order_Form!$C:$C,1+($C774))),(VLOOKUP(SMALL(Order_Form!$C:$C,1+($C774)),Order_Form!$B:$Q,10,FALSE)),"")</f>
        <v/>
      </c>
      <c r="N774" s="35" t="str">
        <f>IF(ISNUMBER(SMALL(Order_Form!$C:$C,1+($C774))),(VLOOKUP(SMALL(Order_Form!$C:$C,1+($C774)),Order_Form!$B:$Q,11,FALSE)),"")</f>
        <v/>
      </c>
      <c r="O774" s="35" t="str">
        <f>IF(ISNUMBER(SMALL(Order_Form!$C:$C,1+($C774))),(VLOOKUP(SMALL(Order_Form!$C:$C,1+($C774)),Order_Form!$B:$Q,12,FALSE)),"")</f>
        <v/>
      </c>
      <c r="P774" s="35" t="str">
        <f>IF(ISNUMBER(SMALL(Order_Form!$C:$C,1+($C774))),(VLOOKUP(SMALL(Order_Form!$C:$C,1+($C774)),Order_Form!$B:$Q,13,FALSE)),"")</f>
        <v/>
      </c>
      <c r="Q774" s="35" t="str">
        <f>IF(ISNUMBER(SMALL(Order_Form!$C:$C,1+($C774))),(VLOOKUP(SMALL(Order_Form!$C:$C,1+($C774)),Order_Form!$B:$Q,14,FALSE)),"")</f>
        <v/>
      </c>
      <c r="R774" s="35" t="str">
        <f>IF(ISNUMBER(SMALL(Order_Form!$C:$C,1+($C774))),(VLOOKUP(SMALL(Order_Form!$C:$C,1+($C774)),Order_Form!$B:$Q,15,FALSE)),"")</f>
        <v/>
      </c>
      <c r="U774" s="14">
        <f t="shared" si="33"/>
        <v>0</v>
      </c>
      <c r="V774" s="14">
        <f t="shared" si="34"/>
        <v>0</v>
      </c>
      <c r="W774" s="14">
        <f t="shared" si="35"/>
        <v>0</v>
      </c>
    </row>
    <row r="775" spans="3:23" ht="19.149999999999999" customHeight="1" x14ac:dyDescent="0.2">
      <c r="C775" s="14">
        <v>757</v>
      </c>
      <c r="D775" s="15" t="str">
        <f>IF(ISNUMBER(SMALL(Order_Form!$C:$C,1+($C775))),(VLOOKUP(SMALL(Order_Form!$C:$C,1+($C775)),Order_Form!$B:$Q,3,FALSE)),"")</f>
        <v/>
      </c>
      <c r="E775" s="35" t="str">
        <f>IF(ISNUMBER(SMALL(Order_Form!$C:$C,1+($C775))),(VLOOKUP(SMALL(Order_Form!$C:$C,1+($C775)),Order_Form!$B:$Q,4,FALSE)),"")</f>
        <v/>
      </c>
      <c r="F775" s="35" t="str">
        <f>IF(ISNUMBER(SMALL(Order_Form!$C:$C,1+($C775))),(VLOOKUP(SMALL(Order_Form!$C:$C,1+($C775)),Order_Form!$B:$Q,5,FALSE)),"")</f>
        <v/>
      </c>
      <c r="G775" s="35" t="str">
        <f>IF(ISNUMBER(SMALL(Order_Form!$C:$C,1+($C775))),(VLOOKUP(SMALL(Order_Form!$C:$C,1+($C775)),Order_Form!$B:$Q,6,FALSE)),"")</f>
        <v/>
      </c>
      <c r="H775" s="32" t="str">
        <f>IF(ISNUMBER(SMALL(Order_Form!$C:$C,1+($C775))),(VLOOKUP(SMALL(Order_Form!$C:$C,1+($C775)),Order_Form!$B:$Q,7,FALSE)),"")</f>
        <v/>
      </c>
      <c r="I775" s="15"/>
      <c r="J775" s="15"/>
      <c r="K775" s="35" t="str">
        <f>IF(ISNUMBER(SMALL(Order_Form!$C:$C,1+($C775))),(VLOOKUP(SMALL(Order_Form!$C:$C,1+($C775)),Order_Form!$B:$Q,8,FALSE)),"")</f>
        <v/>
      </c>
      <c r="L775" s="35" t="str">
        <f>IF(ISNUMBER(SMALL(Order_Form!$C:$C,1+($C775))),(VLOOKUP(SMALL(Order_Form!$C:$C,1+($C775)),Order_Form!$B:$Q,9,FALSE)),"")</f>
        <v/>
      </c>
      <c r="M775" s="35" t="str">
        <f>IF(ISNUMBER(SMALL(Order_Form!$C:$C,1+($C775))),(VLOOKUP(SMALL(Order_Form!$C:$C,1+($C775)),Order_Form!$B:$Q,10,FALSE)),"")</f>
        <v/>
      </c>
      <c r="N775" s="35" t="str">
        <f>IF(ISNUMBER(SMALL(Order_Form!$C:$C,1+($C775))),(VLOOKUP(SMALL(Order_Form!$C:$C,1+($C775)),Order_Form!$B:$Q,11,FALSE)),"")</f>
        <v/>
      </c>
      <c r="O775" s="35" t="str">
        <f>IF(ISNUMBER(SMALL(Order_Form!$C:$C,1+($C775))),(VLOOKUP(SMALL(Order_Form!$C:$C,1+($C775)),Order_Form!$B:$Q,12,FALSE)),"")</f>
        <v/>
      </c>
      <c r="P775" s="35" t="str">
        <f>IF(ISNUMBER(SMALL(Order_Form!$C:$C,1+($C775))),(VLOOKUP(SMALL(Order_Form!$C:$C,1+($C775)),Order_Form!$B:$Q,13,FALSE)),"")</f>
        <v/>
      </c>
      <c r="Q775" s="35" t="str">
        <f>IF(ISNUMBER(SMALL(Order_Form!$C:$C,1+($C775))),(VLOOKUP(SMALL(Order_Form!$C:$C,1+($C775)),Order_Form!$B:$Q,14,FALSE)),"")</f>
        <v/>
      </c>
      <c r="R775" s="35" t="str">
        <f>IF(ISNUMBER(SMALL(Order_Form!$C:$C,1+($C775))),(VLOOKUP(SMALL(Order_Form!$C:$C,1+($C775)),Order_Form!$B:$Q,15,FALSE)),"")</f>
        <v/>
      </c>
      <c r="U775" s="14">
        <f t="shared" si="33"/>
        <v>0</v>
      </c>
      <c r="V775" s="14">
        <f t="shared" si="34"/>
        <v>0</v>
      </c>
      <c r="W775" s="14">
        <f t="shared" si="35"/>
        <v>0</v>
      </c>
    </row>
    <row r="776" spans="3:23" ht="19.149999999999999" customHeight="1" x14ac:dyDescent="0.2">
      <c r="C776" s="14">
        <v>758</v>
      </c>
      <c r="D776" s="15" t="str">
        <f>IF(ISNUMBER(SMALL(Order_Form!$C:$C,1+($C776))),(VLOOKUP(SMALL(Order_Form!$C:$C,1+($C776)),Order_Form!$B:$Q,3,FALSE)),"")</f>
        <v/>
      </c>
      <c r="E776" s="35" t="str">
        <f>IF(ISNUMBER(SMALL(Order_Form!$C:$C,1+($C776))),(VLOOKUP(SMALL(Order_Form!$C:$C,1+($C776)),Order_Form!$B:$Q,4,FALSE)),"")</f>
        <v/>
      </c>
      <c r="F776" s="35" t="str">
        <f>IF(ISNUMBER(SMALL(Order_Form!$C:$C,1+($C776))),(VLOOKUP(SMALL(Order_Form!$C:$C,1+($C776)),Order_Form!$B:$Q,5,FALSE)),"")</f>
        <v/>
      </c>
      <c r="G776" s="35" t="str">
        <f>IF(ISNUMBER(SMALL(Order_Form!$C:$C,1+($C776))),(VLOOKUP(SMALL(Order_Form!$C:$C,1+($C776)),Order_Form!$B:$Q,6,FALSE)),"")</f>
        <v/>
      </c>
      <c r="H776" s="32" t="str">
        <f>IF(ISNUMBER(SMALL(Order_Form!$C:$C,1+($C776))),(VLOOKUP(SMALL(Order_Form!$C:$C,1+($C776)),Order_Form!$B:$Q,7,FALSE)),"")</f>
        <v/>
      </c>
      <c r="I776" s="15"/>
      <c r="J776" s="15"/>
      <c r="K776" s="35" t="str">
        <f>IF(ISNUMBER(SMALL(Order_Form!$C:$C,1+($C776))),(VLOOKUP(SMALL(Order_Form!$C:$C,1+($C776)),Order_Form!$B:$Q,8,FALSE)),"")</f>
        <v/>
      </c>
      <c r="L776" s="35" t="str">
        <f>IF(ISNUMBER(SMALL(Order_Form!$C:$C,1+($C776))),(VLOOKUP(SMALL(Order_Form!$C:$C,1+($C776)),Order_Form!$B:$Q,9,FALSE)),"")</f>
        <v/>
      </c>
      <c r="M776" s="35" t="str">
        <f>IF(ISNUMBER(SMALL(Order_Form!$C:$C,1+($C776))),(VLOOKUP(SMALL(Order_Form!$C:$C,1+($C776)),Order_Form!$B:$Q,10,FALSE)),"")</f>
        <v/>
      </c>
      <c r="N776" s="35" t="str">
        <f>IF(ISNUMBER(SMALL(Order_Form!$C:$C,1+($C776))),(VLOOKUP(SMALL(Order_Form!$C:$C,1+($C776)),Order_Form!$B:$Q,11,FALSE)),"")</f>
        <v/>
      </c>
      <c r="O776" s="35" t="str">
        <f>IF(ISNUMBER(SMALL(Order_Form!$C:$C,1+($C776))),(VLOOKUP(SMALL(Order_Form!$C:$C,1+($C776)),Order_Form!$B:$Q,12,FALSE)),"")</f>
        <v/>
      </c>
      <c r="P776" s="35" t="str">
        <f>IF(ISNUMBER(SMALL(Order_Form!$C:$C,1+($C776))),(VLOOKUP(SMALL(Order_Form!$C:$C,1+($C776)),Order_Form!$B:$Q,13,FALSE)),"")</f>
        <v/>
      </c>
      <c r="Q776" s="35" t="str">
        <f>IF(ISNUMBER(SMALL(Order_Form!$C:$C,1+($C776))),(VLOOKUP(SMALL(Order_Form!$C:$C,1+($C776)),Order_Form!$B:$Q,14,FALSE)),"")</f>
        <v/>
      </c>
      <c r="R776" s="35" t="str">
        <f>IF(ISNUMBER(SMALL(Order_Form!$C:$C,1+($C776))),(VLOOKUP(SMALL(Order_Form!$C:$C,1+($C776)),Order_Form!$B:$Q,15,FALSE)),"")</f>
        <v/>
      </c>
      <c r="U776" s="14">
        <f t="shared" si="33"/>
        <v>0</v>
      </c>
      <c r="V776" s="14">
        <f t="shared" si="34"/>
        <v>0</v>
      </c>
      <c r="W776" s="14">
        <f t="shared" si="35"/>
        <v>0</v>
      </c>
    </row>
    <row r="777" spans="3:23" ht="19.149999999999999" customHeight="1" x14ac:dyDescent="0.2">
      <c r="C777" s="14">
        <v>759</v>
      </c>
      <c r="D777" s="15" t="str">
        <f>IF(ISNUMBER(SMALL(Order_Form!$C:$C,1+($C777))),(VLOOKUP(SMALL(Order_Form!$C:$C,1+($C777)),Order_Form!$B:$Q,3,FALSE)),"")</f>
        <v/>
      </c>
      <c r="E777" s="35" t="str">
        <f>IF(ISNUMBER(SMALL(Order_Form!$C:$C,1+($C777))),(VLOOKUP(SMALL(Order_Form!$C:$C,1+($C777)),Order_Form!$B:$Q,4,FALSE)),"")</f>
        <v/>
      </c>
      <c r="F777" s="35" t="str">
        <f>IF(ISNUMBER(SMALL(Order_Form!$C:$C,1+($C777))),(VLOOKUP(SMALL(Order_Form!$C:$C,1+($C777)),Order_Form!$B:$Q,5,FALSE)),"")</f>
        <v/>
      </c>
      <c r="G777" s="35" t="str">
        <f>IF(ISNUMBER(SMALL(Order_Form!$C:$C,1+($C777))),(VLOOKUP(SMALL(Order_Form!$C:$C,1+($C777)),Order_Form!$B:$Q,6,FALSE)),"")</f>
        <v/>
      </c>
      <c r="H777" s="32" t="str">
        <f>IF(ISNUMBER(SMALL(Order_Form!$C:$C,1+($C777))),(VLOOKUP(SMALL(Order_Form!$C:$C,1+($C777)),Order_Form!$B:$Q,7,FALSE)),"")</f>
        <v/>
      </c>
      <c r="I777" s="15"/>
      <c r="J777" s="15"/>
      <c r="K777" s="35" t="str">
        <f>IF(ISNUMBER(SMALL(Order_Form!$C:$C,1+($C777))),(VLOOKUP(SMALL(Order_Form!$C:$C,1+($C777)),Order_Form!$B:$Q,8,FALSE)),"")</f>
        <v/>
      </c>
      <c r="L777" s="35" t="str">
        <f>IF(ISNUMBER(SMALL(Order_Form!$C:$C,1+($C777))),(VLOOKUP(SMALL(Order_Form!$C:$C,1+($C777)),Order_Form!$B:$Q,9,FALSE)),"")</f>
        <v/>
      </c>
      <c r="M777" s="35" t="str">
        <f>IF(ISNUMBER(SMALL(Order_Form!$C:$C,1+($C777))),(VLOOKUP(SMALL(Order_Form!$C:$C,1+($C777)),Order_Form!$B:$Q,10,FALSE)),"")</f>
        <v/>
      </c>
      <c r="N777" s="35" t="str">
        <f>IF(ISNUMBER(SMALL(Order_Form!$C:$C,1+($C777))),(VLOOKUP(SMALL(Order_Form!$C:$C,1+($C777)),Order_Form!$B:$Q,11,FALSE)),"")</f>
        <v/>
      </c>
      <c r="O777" s="35" t="str">
        <f>IF(ISNUMBER(SMALL(Order_Form!$C:$C,1+($C777))),(VLOOKUP(SMALL(Order_Form!$C:$C,1+($C777)),Order_Form!$B:$Q,12,FALSE)),"")</f>
        <v/>
      </c>
      <c r="P777" s="35" t="str">
        <f>IF(ISNUMBER(SMALL(Order_Form!$C:$C,1+($C777))),(VLOOKUP(SMALL(Order_Form!$C:$C,1+($C777)),Order_Form!$B:$Q,13,FALSE)),"")</f>
        <v/>
      </c>
      <c r="Q777" s="35" t="str">
        <f>IF(ISNUMBER(SMALL(Order_Form!$C:$C,1+($C777))),(VLOOKUP(SMALL(Order_Form!$C:$C,1+($C777)),Order_Form!$B:$Q,14,FALSE)),"")</f>
        <v/>
      </c>
      <c r="R777" s="35" t="str">
        <f>IF(ISNUMBER(SMALL(Order_Form!$C:$C,1+($C777))),(VLOOKUP(SMALL(Order_Form!$C:$C,1+($C777)),Order_Form!$B:$Q,15,FALSE)),"")</f>
        <v/>
      </c>
      <c r="U777" s="14">
        <f t="shared" si="33"/>
        <v>0</v>
      </c>
      <c r="V777" s="14">
        <f t="shared" si="34"/>
        <v>0</v>
      </c>
      <c r="W777" s="14">
        <f t="shared" si="35"/>
        <v>0</v>
      </c>
    </row>
    <row r="778" spans="3:23" ht="19.149999999999999" customHeight="1" x14ac:dyDescent="0.2">
      <c r="C778" s="14">
        <v>760</v>
      </c>
      <c r="D778" s="15" t="str">
        <f>IF(ISNUMBER(SMALL(Order_Form!$C:$C,1+($C778))),(VLOOKUP(SMALL(Order_Form!$C:$C,1+($C778)),Order_Form!$B:$Q,3,FALSE)),"")</f>
        <v/>
      </c>
      <c r="E778" s="35" t="str">
        <f>IF(ISNUMBER(SMALL(Order_Form!$C:$C,1+($C778))),(VLOOKUP(SMALL(Order_Form!$C:$C,1+($C778)),Order_Form!$B:$Q,4,FALSE)),"")</f>
        <v/>
      </c>
      <c r="F778" s="35" t="str">
        <f>IF(ISNUMBER(SMALL(Order_Form!$C:$C,1+($C778))),(VLOOKUP(SMALL(Order_Form!$C:$C,1+($C778)),Order_Form!$B:$Q,5,FALSE)),"")</f>
        <v/>
      </c>
      <c r="G778" s="35" t="str">
        <f>IF(ISNUMBER(SMALL(Order_Form!$C:$C,1+($C778))),(VLOOKUP(SMALL(Order_Form!$C:$C,1+($C778)),Order_Form!$B:$Q,6,FALSE)),"")</f>
        <v/>
      </c>
      <c r="H778" s="32" t="str">
        <f>IF(ISNUMBER(SMALL(Order_Form!$C:$C,1+($C778))),(VLOOKUP(SMALL(Order_Form!$C:$C,1+($C778)),Order_Form!$B:$Q,7,FALSE)),"")</f>
        <v/>
      </c>
      <c r="I778" s="15"/>
      <c r="J778" s="15"/>
      <c r="K778" s="35" t="str">
        <f>IF(ISNUMBER(SMALL(Order_Form!$C:$C,1+($C778))),(VLOOKUP(SMALL(Order_Form!$C:$C,1+($C778)),Order_Form!$B:$Q,8,FALSE)),"")</f>
        <v/>
      </c>
      <c r="L778" s="35" t="str">
        <f>IF(ISNUMBER(SMALL(Order_Form!$C:$C,1+($C778))),(VLOOKUP(SMALL(Order_Form!$C:$C,1+($C778)),Order_Form!$B:$Q,9,FALSE)),"")</f>
        <v/>
      </c>
      <c r="M778" s="35" t="str">
        <f>IF(ISNUMBER(SMALL(Order_Form!$C:$C,1+($C778))),(VLOOKUP(SMALL(Order_Form!$C:$C,1+($C778)),Order_Form!$B:$Q,10,FALSE)),"")</f>
        <v/>
      </c>
      <c r="N778" s="35" t="str">
        <f>IF(ISNUMBER(SMALL(Order_Form!$C:$C,1+($C778))),(VLOOKUP(SMALL(Order_Form!$C:$C,1+($C778)),Order_Form!$B:$Q,11,FALSE)),"")</f>
        <v/>
      </c>
      <c r="O778" s="35" t="str">
        <f>IF(ISNUMBER(SMALL(Order_Form!$C:$C,1+($C778))),(VLOOKUP(SMALL(Order_Form!$C:$C,1+($C778)),Order_Form!$B:$Q,12,FALSE)),"")</f>
        <v/>
      </c>
      <c r="P778" s="35" t="str">
        <f>IF(ISNUMBER(SMALL(Order_Form!$C:$C,1+($C778))),(VLOOKUP(SMALL(Order_Form!$C:$C,1+($C778)),Order_Form!$B:$Q,13,FALSE)),"")</f>
        <v/>
      </c>
      <c r="Q778" s="35" t="str">
        <f>IF(ISNUMBER(SMALL(Order_Form!$C:$C,1+($C778))),(VLOOKUP(SMALL(Order_Form!$C:$C,1+($C778)),Order_Form!$B:$Q,14,FALSE)),"")</f>
        <v/>
      </c>
      <c r="R778" s="35" t="str">
        <f>IF(ISNUMBER(SMALL(Order_Form!$C:$C,1+($C778))),(VLOOKUP(SMALL(Order_Form!$C:$C,1+($C778)),Order_Form!$B:$Q,15,FALSE)),"")</f>
        <v/>
      </c>
      <c r="U778" s="14">
        <f t="shared" si="33"/>
        <v>0</v>
      </c>
      <c r="V778" s="14">
        <f t="shared" si="34"/>
        <v>0</v>
      </c>
      <c r="W778" s="14">
        <f t="shared" si="35"/>
        <v>0</v>
      </c>
    </row>
    <row r="779" spans="3:23" ht="19.149999999999999" customHeight="1" x14ac:dyDescent="0.2">
      <c r="C779" s="14">
        <v>761</v>
      </c>
      <c r="D779" s="15" t="str">
        <f>IF(ISNUMBER(SMALL(Order_Form!$C:$C,1+($C779))),(VLOOKUP(SMALL(Order_Form!$C:$C,1+($C779)),Order_Form!$B:$Q,3,FALSE)),"")</f>
        <v/>
      </c>
      <c r="E779" s="35" t="str">
        <f>IF(ISNUMBER(SMALL(Order_Form!$C:$C,1+($C779))),(VLOOKUP(SMALL(Order_Form!$C:$C,1+($C779)),Order_Form!$B:$Q,4,FALSE)),"")</f>
        <v/>
      </c>
      <c r="F779" s="35" t="str">
        <f>IF(ISNUMBER(SMALL(Order_Form!$C:$C,1+($C779))),(VLOOKUP(SMALL(Order_Form!$C:$C,1+($C779)),Order_Form!$B:$Q,5,FALSE)),"")</f>
        <v/>
      </c>
      <c r="G779" s="35" t="str">
        <f>IF(ISNUMBER(SMALL(Order_Form!$C:$C,1+($C779))),(VLOOKUP(SMALL(Order_Form!$C:$C,1+($C779)),Order_Form!$B:$Q,6,FALSE)),"")</f>
        <v/>
      </c>
      <c r="H779" s="32" t="str">
        <f>IF(ISNUMBER(SMALL(Order_Form!$C:$C,1+($C779))),(VLOOKUP(SMALL(Order_Form!$C:$C,1+($C779)),Order_Form!$B:$Q,7,FALSE)),"")</f>
        <v/>
      </c>
      <c r="I779" s="15"/>
      <c r="J779" s="15"/>
      <c r="K779" s="35" t="str">
        <f>IF(ISNUMBER(SMALL(Order_Form!$C:$C,1+($C779))),(VLOOKUP(SMALL(Order_Form!$C:$C,1+($C779)),Order_Form!$B:$Q,8,FALSE)),"")</f>
        <v/>
      </c>
      <c r="L779" s="35" t="str">
        <f>IF(ISNUMBER(SMALL(Order_Form!$C:$C,1+($C779))),(VLOOKUP(SMALL(Order_Form!$C:$C,1+($C779)),Order_Form!$B:$Q,9,FALSE)),"")</f>
        <v/>
      </c>
      <c r="M779" s="35" t="str">
        <f>IF(ISNUMBER(SMALL(Order_Form!$C:$C,1+($C779))),(VLOOKUP(SMALL(Order_Form!$C:$C,1+($C779)),Order_Form!$B:$Q,10,FALSE)),"")</f>
        <v/>
      </c>
      <c r="N779" s="35" t="str">
        <f>IF(ISNUMBER(SMALL(Order_Form!$C:$C,1+($C779))),(VLOOKUP(SMALL(Order_Form!$C:$C,1+($C779)),Order_Form!$B:$Q,11,FALSE)),"")</f>
        <v/>
      </c>
      <c r="O779" s="35" t="str">
        <f>IF(ISNUMBER(SMALL(Order_Form!$C:$C,1+($C779))),(VLOOKUP(SMALL(Order_Form!$C:$C,1+($C779)),Order_Form!$B:$Q,12,FALSE)),"")</f>
        <v/>
      </c>
      <c r="P779" s="35" t="str">
        <f>IF(ISNUMBER(SMALL(Order_Form!$C:$C,1+($C779))),(VLOOKUP(SMALL(Order_Form!$C:$C,1+($C779)),Order_Form!$B:$Q,13,FALSE)),"")</f>
        <v/>
      </c>
      <c r="Q779" s="35" t="str">
        <f>IF(ISNUMBER(SMALL(Order_Form!$C:$C,1+($C779))),(VLOOKUP(SMALL(Order_Form!$C:$C,1+($C779)),Order_Form!$B:$Q,14,FALSE)),"")</f>
        <v/>
      </c>
      <c r="R779" s="35" t="str">
        <f>IF(ISNUMBER(SMALL(Order_Form!$C:$C,1+($C779))),(VLOOKUP(SMALL(Order_Form!$C:$C,1+($C779)),Order_Form!$B:$Q,15,FALSE)),"")</f>
        <v/>
      </c>
      <c r="U779" s="14">
        <f t="shared" si="33"/>
        <v>0</v>
      </c>
      <c r="V779" s="14">
        <f t="shared" si="34"/>
        <v>0</v>
      </c>
      <c r="W779" s="14">
        <f t="shared" si="35"/>
        <v>0</v>
      </c>
    </row>
    <row r="780" spans="3:23" ht="19.149999999999999" customHeight="1" x14ac:dyDescent="0.2">
      <c r="C780" s="14">
        <v>762</v>
      </c>
      <c r="D780" s="15" t="str">
        <f>IF(ISNUMBER(SMALL(Order_Form!$C:$C,1+($C780))),(VLOOKUP(SMALL(Order_Form!$C:$C,1+($C780)),Order_Form!$B:$Q,3,FALSE)),"")</f>
        <v/>
      </c>
      <c r="E780" s="35" t="str">
        <f>IF(ISNUMBER(SMALL(Order_Form!$C:$C,1+($C780))),(VLOOKUP(SMALL(Order_Form!$C:$C,1+($C780)),Order_Form!$B:$Q,4,FALSE)),"")</f>
        <v/>
      </c>
      <c r="F780" s="35" t="str">
        <f>IF(ISNUMBER(SMALL(Order_Form!$C:$C,1+($C780))),(VLOOKUP(SMALL(Order_Form!$C:$C,1+($C780)),Order_Form!$B:$Q,5,FALSE)),"")</f>
        <v/>
      </c>
      <c r="G780" s="35" t="str">
        <f>IF(ISNUMBER(SMALL(Order_Form!$C:$C,1+($C780))),(VLOOKUP(SMALL(Order_Form!$C:$C,1+($C780)),Order_Form!$B:$Q,6,FALSE)),"")</f>
        <v/>
      </c>
      <c r="H780" s="32" t="str">
        <f>IF(ISNUMBER(SMALL(Order_Form!$C:$C,1+($C780))),(VLOOKUP(SMALL(Order_Form!$C:$C,1+($C780)),Order_Form!$B:$Q,7,FALSE)),"")</f>
        <v/>
      </c>
      <c r="I780" s="15"/>
      <c r="J780" s="15"/>
      <c r="K780" s="35" t="str">
        <f>IF(ISNUMBER(SMALL(Order_Form!$C:$C,1+($C780))),(VLOOKUP(SMALL(Order_Form!$C:$C,1+($C780)),Order_Form!$B:$Q,8,FALSE)),"")</f>
        <v/>
      </c>
      <c r="L780" s="35" t="str">
        <f>IF(ISNUMBER(SMALL(Order_Form!$C:$C,1+($C780))),(VLOOKUP(SMALL(Order_Form!$C:$C,1+($C780)),Order_Form!$B:$Q,9,FALSE)),"")</f>
        <v/>
      </c>
      <c r="M780" s="35" t="str">
        <f>IF(ISNUMBER(SMALL(Order_Form!$C:$C,1+($C780))),(VLOOKUP(SMALL(Order_Form!$C:$C,1+($C780)),Order_Form!$B:$Q,10,FALSE)),"")</f>
        <v/>
      </c>
      <c r="N780" s="35" t="str">
        <f>IF(ISNUMBER(SMALL(Order_Form!$C:$C,1+($C780))),(VLOOKUP(SMALL(Order_Form!$C:$C,1+($C780)),Order_Form!$B:$Q,11,FALSE)),"")</f>
        <v/>
      </c>
      <c r="O780" s="35" t="str">
        <f>IF(ISNUMBER(SMALL(Order_Form!$C:$C,1+($C780))),(VLOOKUP(SMALL(Order_Form!$C:$C,1+($C780)),Order_Form!$B:$Q,12,FALSE)),"")</f>
        <v/>
      </c>
      <c r="P780" s="35" t="str">
        <f>IF(ISNUMBER(SMALL(Order_Form!$C:$C,1+($C780))),(VLOOKUP(SMALL(Order_Form!$C:$C,1+($C780)),Order_Form!$B:$Q,13,FALSE)),"")</f>
        <v/>
      </c>
      <c r="Q780" s="35" t="str">
        <f>IF(ISNUMBER(SMALL(Order_Form!$C:$C,1+($C780))),(VLOOKUP(SMALL(Order_Form!$C:$C,1+($C780)),Order_Form!$B:$Q,14,FALSE)),"")</f>
        <v/>
      </c>
      <c r="R780" s="35" t="str">
        <f>IF(ISNUMBER(SMALL(Order_Form!$C:$C,1+($C780))),(VLOOKUP(SMALL(Order_Form!$C:$C,1+($C780)),Order_Form!$B:$Q,15,FALSE)),"")</f>
        <v/>
      </c>
      <c r="U780" s="14">
        <f t="shared" si="33"/>
        <v>0</v>
      </c>
      <c r="V780" s="14">
        <f t="shared" si="34"/>
        <v>0</v>
      </c>
      <c r="W780" s="14">
        <f t="shared" si="35"/>
        <v>0</v>
      </c>
    </row>
    <row r="781" spans="3:23" ht="19.149999999999999" customHeight="1" x14ac:dyDescent="0.2">
      <c r="C781" s="14">
        <v>763</v>
      </c>
      <c r="D781" s="15" t="str">
        <f>IF(ISNUMBER(SMALL(Order_Form!$C:$C,1+($C781))),(VLOOKUP(SMALL(Order_Form!$C:$C,1+($C781)),Order_Form!$B:$Q,3,FALSE)),"")</f>
        <v/>
      </c>
      <c r="E781" s="35" t="str">
        <f>IF(ISNUMBER(SMALL(Order_Form!$C:$C,1+($C781))),(VLOOKUP(SMALL(Order_Form!$C:$C,1+($C781)),Order_Form!$B:$Q,4,FALSE)),"")</f>
        <v/>
      </c>
      <c r="F781" s="35" t="str">
        <f>IF(ISNUMBER(SMALL(Order_Form!$C:$C,1+($C781))),(VLOOKUP(SMALL(Order_Form!$C:$C,1+($C781)),Order_Form!$B:$Q,5,FALSE)),"")</f>
        <v/>
      </c>
      <c r="G781" s="35" t="str">
        <f>IF(ISNUMBER(SMALL(Order_Form!$C:$C,1+($C781))),(VLOOKUP(SMALL(Order_Form!$C:$C,1+($C781)),Order_Form!$B:$Q,6,FALSE)),"")</f>
        <v/>
      </c>
      <c r="H781" s="32" t="str">
        <f>IF(ISNUMBER(SMALL(Order_Form!$C:$C,1+($C781))),(VLOOKUP(SMALL(Order_Form!$C:$C,1+($C781)),Order_Form!$B:$Q,7,FALSE)),"")</f>
        <v/>
      </c>
      <c r="I781" s="15"/>
      <c r="J781" s="15"/>
      <c r="K781" s="35" t="str">
        <f>IF(ISNUMBER(SMALL(Order_Form!$C:$C,1+($C781))),(VLOOKUP(SMALL(Order_Form!$C:$C,1+($C781)),Order_Form!$B:$Q,8,FALSE)),"")</f>
        <v/>
      </c>
      <c r="L781" s="35" t="str">
        <f>IF(ISNUMBER(SMALL(Order_Form!$C:$C,1+($C781))),(VLOOKUP(SMALL(Order_Form!$C:$C,1+($C781)),Order_Form!$B:$Q,9,FALSE)),"")</f>
        <v/>
      </c>
      <c r="M781" s="35" t="str">
        <f>IF(ISNUMBER(SMALL(Order_Form!$C:$C,1+($C781))),(VLOOKUP(SMALL(Order_Form!$C:$C,1+($C781)),Order_Form!$B:$Q,10,FALSE)),"")</f>
        <v/>
      </c>
      <c r="N781" s="35" t="str">
        <f>IF(ISNUMBER(SMALL(Order_Form!$C:$C,1+($C781))),(VLOOKUP(SMALL(Order_Form!$C:$C,1+($C781)),Order_Form!$B:$Q,11,FALSE)),"")</f>
        <v/>
      </c>
      <c r="O781" s="35" t="str">
        <f>IF(ISNUMBER(SMALL(Order_Form!$C:$C,1+($C781))),(VLOOKUP(SMALL(Order_Form!$C:$C,1+($C781)),Order_Form!$B:$Q,12,FALSE)),"")</f>
        <v/>
      </c>
      <c r="P781" s="35" t="str">
        <f>IF(ISNUMBER(SMALL(Order_Form!$C:$C,1+($C781))),(VLOOKUP(SMALL(Order_Form!$C:$C,1+($C781)),Order_Form!$B:$Q,13,FALSE)),"")</f>
        <v/>
      </c>
      <c r="Q781" s="35" t="str">
        <f>IF(ISNUMBER(SMALL(Order_Form!$C:$C,1+($C781))),(VLOOKUP(SMALL(Order_Form!$C:$C,1+($C781)),Order_Form!$B:$Q,14,FALSE)),"")</f>
        <v/>
      </c>
      <c r="R781" s="35" t="str">
        <f>IF(ISNUMBER(SMALL(Order_Form!$C:$C,1+($C781))),(VLOOKUP(SMALL(Order_Form!$C:$C,1+($C781)),Order_Form!$B:$Q,15,FALSE)),"")</f>
        <v/>
      </c>
      <c r="U781" s="14">
        <f t="shared" si="33"/>
        <v>0</v>
      </c>
      <c r="V781" s="14">
        <f t="shared" si="34"/>
        <v>0</v>
      </c>
      <c r="W781" s="14">
        <f t="shared" si="35"/>
        <v>0</v>
      </c>
    </row>
    <row r="782" spans="3:23" ht="19.149999999999999" customHeight="1" x14ac:dyDescent="0.2">
      <c r="C782" s="14">
        <v>764</v>
      </c>
      <c r="D782" s="15" t="str">
        <f>IF(ISNUMBER(SMALL(Order_Form!$C:$C,1+($C782))),(VLOOKUP(SMALL(Order_Form!$C:$C,1+($C782)),Order_Form!$B:$Q,3,FALSE)),"")</f>
        <v/>
      </c>
      <c r="E782" s="35" t="str">
        <f>IF(ISNUMBER(SMALL(Order_Form!$C:$C,1+($C782))),(VLOOKUP(SMALL(Order_Form!$C:$C,1+($C782)),Order_Form!$B:$Q,4,FALSE)),"")</f>
        <v/>
      </c>
      <c r="F782" s="35" t="str">
        <f>IF(ISNUMBER(SMALL(Order_Form!$C:$C,1+($C782))),(VLOOKUP(SMALL(Order_Form!$C:$C,1+($C782)),Order_Form!$B:$Q,5,FALSE)),"")</f>
        <v/>
      </c>
      <c r="G782" s="35" t="str">
        <f>IF(ISNUMBER(SMALL(Order_Form!$C:$C,1+($C782))),(VLOOKUP(SMALL(Order_Form!$C:$C,1+($C782)),Order_Form!$B:$Q,6,FALSE)),"")</f>
        <v/>
      </c>
      <c r="H782" s="32" t="str">
        <f>IF(ISNUMBER(SMALL(Order_Form!$C:$C,1+($C782))),(VLOOKUP(SMALL(Order_Form!$C:$C,1+($C782)),Order_Form!$B:$Q,7,FALSE)),"")</f>
        <v/>
      </c>
      <c r="I782" s="15"/>
      <c r="J782" s="15"/>
      <c r="K782" s="35" t="str">
        <f>IF(ISNUMBER(SMALL(Order_Form!$C:$C,1+($C782))),(VLOOKUP(SMALL(Order_Form!$C:$C,1+($C782)),Order_Form!$B:$Q,8,FALSE)),"")</f>
        <v/>
      </c>
      <c r="L782" s="35" t="str">
        <f>IF(ISNUMBER(SMALL(Order_Form!$C:$C,1+($C782))),(VLOOKUP(SMALL(Order_Form!$C:$C,1+($C782)),Order_Form!$B:$Q,9,FALSE)),"")</f>
        <v/>
      </c>
      <c r="M782" s="35" t="str">
        <f>IF(ISNUMBER(SMALL(Order_Form!$C:$C,1+($C782))),(VLOOKUP(SMALL(Order_Form!$C:$C,1+($C782)),Order_Form!$B:$Q,10,FALSE)),"")</f>
        <v/>
      </c>
      <c r="N782" s="35" t="str">
        <f>IF(ISNUMBER(SMALL(Order_Form!$C:$C,1+($C782))),(VLOOKUP(SMALL(Order_Form!$C:$C,1+($C782)),Order_Form!$B:$Q,11,FALSE)),"")</f>
        <v/>
      </c>
      <c r="O782" s="35" t="str">
        <f>IF(ISNUMBER(SMALL(Order_Form!$C:$C,1+($C782))),(VLOOKUP(SMALL(Order_Form!$C:$C,1+($C782)),Order_Form!$B:$Q,12,FALSE)),"")</f>
        <v/>
      </c>
      <c r="P782" s="35" t="str">
        <f>IF(ISNUMBER(SMALL(Order_Form!$C:$C,1+($C782))),(VLOOKUP(SMALL(Order_Form!$C:$C,1+($C782)),Order_Form!$B:$Q,13,FALSE)),"")</f>
        <v/>
      </c>
      <c r="Q782" s="35" t="str">
        <f>IF(ISNUMBER(SMALL(Order_Form!$C:$C,1+($C782))),(VLOOKUP(SMALL(Order_Form!$C:$C,1+($C782)),Order_Form!$B:$Q,14,FALSE)),"")</f>
        <v/>
      </c>
      <c r="R782" s="35" t="str">
        <f>IF(ISNUMBER(SMALL(Order_Form!$C:$C,1+($C782))),(VLOOKUP(SMALL(Order_Form!$C:$C,1+($C782)),Order_Form!$B:$Q,15,FALSE)),"")</f>
        <v/>
      </c>
      <c r="U782" s="14">
        <f t="shared" si="33"/>
        <v>0</v>
      </c>
      <c r="V782" s="14">
        <f t="shared" si="34"/>
        <v>0</v>
      </c>
      <c r="W782" s="14">
        <f t="shared" si="35"/>
        <v>0</v>
      </c>
    </row>
    <row r="783" spans="3:23" ht="19.149999999999999" customHeight="1" x14ac:dyDescent="0.2">
      <c r="C783" s="14">
        <v>765</v>
      </c>
      <c r="D783" s="15" t="str">
        <f>IF(ISNUMBER(SMALL(Order_Form!$C:$C,1+($C783))),(VLOOKUP(SMALL(Order_Form!$C:$C,1+($C783)),Order_Form!$B:$Q,3,FALSE)),"")</f>
        <v/>
      </c>
      <c r="E783" s="35" t="str">
        <f>IF(ISNUMBER(SMALL(Order_Form!$C:$C,1+($C783))),(VLOOKUP(SMALL(Order_Form!$C:$C,1+($C783)),Order_Form!$B:$Q,4,FALSE)),"")</f>
        <v/>
      </c>
      <c r="F783" s="35" t="str">
        <f>IF(ISNUMBER(SMALL(Order_Form!$C:$C,1+($C783))),(VLOOKUP(SMALL(Order_Form!$C:$C,1+($C783)),Order_Form!$B:$Q,5,FALSE)),"")</f>
        <v/>
      </c>
      <c r="G783" s="35" t="str">
        <f>IF(ISNUMBER(SMALL(Order_Form!$C:$C,1+($C783))),(VLOOKUP(SMALL(Order_Form!$C:$C,1+($C783)),Order_Form!$B:$Q,6,FALSE)),"")</f>
        <v/>
      </c>
      <c r="H783" s="32" t="str">
        <f>IF(ISNUMBER(SMALL(Order_Form!$C:$C,1+($C783))),(VLOOKUP(SMALL(Order_Form!$C:$C,1+($C783)),Order_Form!$B:$Q,7,FALSE)),"")</f>
        <v/>
      </c>
      <c r="I783" s="15"/>
      <c r="J783" s="15"/>
      <c r="K783" s="35" t="str">
        <f>IF(ISNUMBER(SMALL(Order_Form!$C:$C,1+($C783))),(VLOOKUP(SMALL(Order_Form!$C:$C,1+($C783)),Order_Form!$B:$Q,8,FALSE)),"")</f>
        <v/>
      </c>
      <c r="L783" s="35" t="str">
        <f>IF(ISNUMBER(SMALL(Order_Form!$C:$C,1+($C783))),(VLOOKUP(SMALL(Order_Form!$C:$C,1+($C783)),Order_Form!$B:$Q,9,FALSE)),"")</f>
        <v/>
      </c>
      <c r="M783" s="35" t="str">
        <f>IF(ISNUMBER(SMALL(Order_Form!$C:$C,1+($C783))),(VLOOKUP(SMALL(Order_Form!$C:$C,1+($C783)),Order_Form!$B:$Q,10,FALSE)),"")</f>
        <v/>
      </c>
      <c r="N783" s="35" t="str">
        <f>IF(ISNUMBER(SMALL(Order_Form!$C:$C,1+($C783))),(VLOOKUP(SMALL(Order_Form!$C:$C,1+($C783)),Order_Form!$B:$Q,11,FALSE)),"")</f>
        <v/>
      </c>
      <c r="O783" s="35" t="str">
        <f>IF(ISNUMBER(SMALL(Order_Form!$C:$C,1+($C783))),(VLOOKUP(SMALL(Order_Form!$C:$C,1+($C783)),Order_Form!$B:$Q,12,FALSE)),"")</f>
        <v/>
      </c>
      <c r="P783" s="35" t="str">
        <f>IF(ISNUMBER(SMALL(Order_Form!$C:$C,1+($C783))),(VLOOKUP(SMALL(Order_Form!$C:$C,1+($C783)),Order_Form!$B:$Q,13,FALSE)),"")</f>
        <v/>
      </c>
      <c r="Q783" s="35" t="str">
        <f>IF(ISNUMBER(SMALL(Order_Form!$C:$C,1+($C783))),(VLOOKUP(SMALL(Order_Form!$C:$C,1+($C783)),Order_Form!$B:$Q,14,FALSE)),"")</f>
        <v/>
      </c>
      <c r="R783" s="35" t="str">
        <f>IF(ISNUMBER(SMALL(Order_Form!$C:$C,1+($C783))),(VLOOKUP(SMALL(Order_Form!$C:$C,1+($C783)),Order_Form!$B:$Q,15,FALSE)),"")</f>
        <v/>
      </c>
      <c r="U783" s="14">
        <f t="shared" si="33"/>
        <v>0</v>
      </c>
      <c r="V783" s="14">
        <f t="shared" si="34"/>
        <v>0</v>
      </c>
      <c r="W783" s="14">
        <f t="shared" si="35"/>
        <v>0</v>
      </c>
    </row>
    <row r="784" spans="3:23" ht="19.149999999999999" customHeight="1" x14ac:dyDescent="0.2">
      <c r="C784" s="14">
        <v>766</v>
      </c>
      <c r="D784" s="15" t="str">
        <f>IF(ISNUMBER(SMALL(Order_Form!$C:$C,1+($C784))),(VLOOKUP(SMALL(Order_Form!$C:$C,1+($C784)),Order_Form!$B:$Q,3,FALSE)),"")</f>
        <v/>
      </c>
      <c r="E784" s="35" t="str">
        <f>IF(ISNUMBER(SMALL(Order_Form!$C:$C,1+($C784))),(VLOOKUP(SMALL(Order_Form!$C:$C,1+($C784)),Order_Form!$B:$Q,4,FALSE)),"")</f>
        <v/>
      </c>
      <c r="F784" s="35" t="str">
        <f>IF(ISNUMBER(SMALL(Order_Form!$C:$C,1+($C784))),(VLOOKUP(SMALL(Order_Form!$C:$C,1+($C784)),Order_Form!$B:$Q,5,FALSE)),"")</f>
        <v/>
      </c>
      <c r="G784" s="35" t="str">
        <f>IF(ISNUMBER(SMALL(Order_Form!$C:$C,1+($C784))),(VLOOKUP(SMALL(Order_Form!$C:$C,1+($C784)),Order_Form!$B:$Q,6,FALSE)),"")</f>
        <v/>
      </c>
      <c r="H784" s="32" t="str">
        <f>IF(ISNUMBER(SMALL(Order_Form!$C:$C,1+($C784))),(VLOOKUP(SMALL(Order_Form!$C:$C,1+($C784)),Order_Form!$B:$Q,7,FALSE)),"")</f>
        <v/>
      </c>
      <c r="I784" s="15"/>
      <c r="J784" s="15"/>
      <c r="K784" s="35" t="str">
        <f>IF(ISNUMBER(SMALL(Order_Form!$C:$C,1+($C784))),(VLOOKUP(SMALL(Order_Form!$C:$C,1+($C784)),Order_Form!$B:$Q,8,FALSE)),"")</f>
        <v/>
      </c>
      <c r="L784" s="35" t="str">
        <f>IF(ISNUMBER(SMALL(Order_Form!$C:$C,1+($C784))),(VLOOKUP(SMALL(Order_Form!$C:$C,1+($C784)),Order_Form!$B:$Q,9,FALSE)),"")</f>
        <v/>
      </c>
      <c r="M784" s="35" t="str">
        <f>IF(ISNUMBER(SMALL(Order_Form!$C:$C,1+($C784))),(VLOOKUP(SMALL(Order_Form!$C:$C,1+($C784)),Order_Form!$B:$Q,10,FALSE)),"")</f>
        <v/>
      </c>
      <c r="N784" s="35" t="str">
        <f>IF(ISNUMBER(SMALL(Order_Form!$C:$C,1+($C784))),(VLOOKUP(SMALL(Order_Form!$C:$C,1+($C784)),Order_Form!$B:$Q,11,FALSE)),"")</f>
        <v/>
      </c>
      <c r="O784" s="35" t="str">
        <f>IF(ISNUMBER(SMALL(Order_Form!$C:$C,1+($C784))),(VLOOKUP(SMALL(Order_Form!$C:$C,1+($C784)),Order_Form!$B:$Q,12,FALSE)),"")</f>
        <v/>
      </c>
      <c r="P784" s="35" t="str">
        <f>IF(ISNUMBER(SMALL(Order_Form!$C:$C,1+($C784))),(VLOOKUP(SMALL(Order_Form!$C:$C,1+($C784)),Order_Form!$B:$Q,13,FALSE)),"")</f>
        <v/>
      </c>
      <c r="Q784" s="35" t="str">
        <f>IF(ISNUMBER(SMALL(Order_Form!$C:$C,1+($C784))),(VLOOKUP(SMALL(Order_Form!$C:$C,1+($C784)),Order_Form!$B:$Q,14,FALSE)),"")</f>
        <v/>
      </c>
      <c r="R784" s="35" t="str">
        <f>IF(ISNUMBER(SMALL(Order_Form!$C:$C,1+($C784))),(VLOOKUP(SMALL(Order_Form!$C:$C,1+($C784)),Order_Form!$B:$Q,15,FALSE)),"")</f>
        <v/>
      </c>
      <c r="U784" s="14">
        <f t="shared" si="33"/>
        <v>0</v>
      </c>
      <c r="V784" s="14">
        <f t="shared" si="34"/>
        <v>0</v>
      </c>
      <c r="W784" s="14">
        <f t="shared" si="35"/>
        <v>0</v>
      </c>
    </row>
    <row r="785" spans="3:23" ht="19.149999999999999" customHeight="1" x14ac:dyDescent="0.2">
      <c r="C785" s="14">
        <v>767</v>
      </c>
      <c r="D785" s="15" t="str">
        <f>IF(ISNUMBER(SMALL(Order_Form!$C:$C,1+($C785))),(VLOOKUP(SMALL(Order_Form!$C:$C,1+($C785)),Order_Form!$B:$Q,3,FALSE)),"")</f>
        <v/>
      </c>
      <c r="E785" s="35" t="str">
        <f>IF(ISNUMBER(SMALL(Order_Form!$C:$C,1+($C785))),(VLOOKUP(SMALL(Order_Form!$C:$C,1+($C785)),Order_Form!$B:$Q,4,FALSE)),"")</f>
        <v/>
      </c>
      <c r="F785" s="35" t="str">
        <f>IF(ISNUMBER(SMALL(Order_Form!$C:$C,1+($C785))),(VLOOKUP(SMALL(Order_Form!$C:$C,1+($C785)),Order_Form!$B:$Q,5,FALSE)),"")</f>
        <v/>
      </c>
      <c r="G785" s="35" t="str">
        <f>IF(ISNUMBER(SMALL(Order_Form!$C:$C,1+($C785))),(VLOOKUP(SMALL(Order_Form!$C:$C,1+($C785)),Order_Form!$B:$Q,6,FALSE)),"")</f>
        <v/>
      </c>
      <c r="H785" s="32" t="str">
        <f>IF(ISNUMBER(SMALL(Order_Form!$C:$C,1+($C785))),(VLOOKUP(SMALL(Order_Form!$C:$C,1+($C785)),Order_Form!$B:$Q,7,FALSE)),"")</f>
        <v/>
      </c>
      <c r="I785" s="15"/>
      <c r="J785" s="15"/>
      <c r="K785" s="35" t="str">
        <f>IF(ISNUMBER(SMALL(Order_Form!$C:$C,1+($C785))),(VLOOKUP(SMALL(Order_Form!$C:$C,1+($C785)),Order_Form!$B:$Q,8,FALSE)),"")</f>
        <v/>
      </c>
      <c r="L785" s="35" t="str">
        <f>IF(ISNUMBER(SMALL(Order_Form!$C:$C,1+($C785))),(VLOOKUP(SMALL(Order_Form!$C:$C,1+($C785)),Order_Form!$B:$Q,9,FALSE)),"")</f>
        <v/>
      </c>
      <c r="M785" s="35" t="str">
        <f>IF(ISNUMBER(SMALL(Order_Form!$C:$C,1+($C785))),(VLOOKUP(SMALL(Order_Form!$C:$C,1+($C785)),Order_Form!$B:$Q,10,FALSE)),"")</f>
        <v/>
      </c>
      <c r="N785" s="35" t="str">
        <f>IF(ISNUMBER(SMALL(Order_Form!$C:$C,1+($C785))),(VLOOKUP(SMALL(Order_Form!$C:$C,1+($C785)),Order_Form!$B:$Q,11,FALSE)),"")</f>
        <v/>
      </c>
      <c r="O785" s="35" t="str">
        <f>IF(ISNUMBER(SMALL(Order_Form!$C:$C,1+($C785))),(VLOOKUP(SMALL(Order_Form!$C:$C,1+($C785)),Order_Form!$B:$Q,12,FALSE)),"")</f>
        <v/>
      </c>
      <c r="P785" s="35" t="str">
        <f>IF(ISNUMBER(SMALL(Order_Form!$C:$C,1+($C785))),(VLOOKUP(SMALL(Order_Form!$C:$C,1+($C785)),Order_Form!$B:$Q,13,FALSE)),"")</f>
        <v/>
      </c>
      <c r="Q785" s="35" t="str">
        <f>IF(ISNUMBER(SMALL(Order_Form!$C:$C,1+($C785))),(VLOOKUP(SMALL(Order_Form!$C:$C,1+($C785)),Order_Form!$B:$Q,14,FALSE)),"")</f>
        <v/>
      </c>
      <c r="R785" s="35" t="str">
        <f>IF(ISNUMBER(SMALL(Order_Form!$C:$C,1+($C785))),(VLOOKUP(SMALL(Order_Form!$C:$C,1+($C785)),Order_Form!$B:$Q,15,FALSE)),"")</f>
        <v/>
      </c>
      <c r="U785" s="14">
        <f t="shared" si="33"/>
        <v>0</v>
      </c>
      <c r="V785" s="14">
        <f t="shared" si="34"/>
        <v>0</v>
      </c>
      <c r="W785" s="14">
        <f t="shared" si="35"/>
        <v>0</v>
      </c>
    </row>
    <row r="786" spans="3:23" ht="19.149999999999999" customHeight="1" x14ac:dyDescent="0.2">
      <c r="C786" s="14">
        <v>768</v>
      </c>
      <c r="D786" s="15" t="str">
        <f>IF(ISNUMBER(SMALL(Order_Form!$C:$C,1+($C786))),(VLOOKUP(SMALL(Order_Form!$C:$C,1+($C786)),Order_Form!$B:$Q,3,FALSE)),"")</f>
        <v/>
      </c>
      <c r="E786" s="35" t="str">
        <f>IF(ISNUMBER(SMALL(Order_Form!$C:$C,1+($C786))),(VLOOKUP(SMALL(Order_Form!$C:$C,1+($C786)),Order_Form!$B:$Q,4,FALSE)),"")</f>
        <v/>
      </c>
      <c r="F786" s="35" t="str">
        <f>IF(ISNUMBER(SMALL(Order_Form!$C:$C,1+($C786))),(VLOOKUP(SMALL(Order_Form!$C:$C,1+($C786)),Order_Form!$B:$Q,5,FALSE)),"")</f>
        <v/>
      </c>
      <c r="G786" s="35" t="str">
        <f>IF(ISNUMBER(SMALL(Order_Form!$C:$C,1+($C786))),(VLOOKUP(SMALL(Order_Form!$C:$C,1+($C786)),Order_Form!$B:$Q,6,FALSE)),"")</f>
        <v/>
      </c>
      <c r="H786" s="32" t="str">
        <f>IF(ISNUMBER(SMALL(Order_Form!$C:$C,1+($C786))),(VLOOKUP(SMALL(Order_Form!$C:$C,1+($C786)),Order_Form!$B:$Q,7,FALSE)),"")</f>
        <v/>
      </c>
      <c r="I786" s="15"/>
      <c r="J786" s="15"/>
      <c r="K786" s="35" t="str">
        <f>IF(ISNUMBER(SMALL(Order_Form!$C:$C,1+($C786))),(VLOOKUP(SMALL(Order_Form!$C:$C,1+($C786)),Order_Form!$B:$Q,8,FALSE)),"")</f>
        <v/>
      </c>
      <c r="L786" s="35" t="str">
        <f>IF(ISNUMBER(SMALL(Order_Form!$C:$C,1+($C786))),(VLOOKUP(SMALL(Order_Form!$C:$C,1+($C786)),Order_Form!$B:$Q,9,FALSE)),"")</f>
        <v/>
      </c>
      <c r="M786" s="35" t="str">
        <f>IF(ISNUMBER(SMALL(Order_Form!$C:$C,1+($C786))),(VLOOKUP(SMALL(Order_Form!$C:$C,1+($C786)),Order_Form!$B:$Q,10,FALSE)),"")</f>
        <v/>
      </c>
      <c r="N786" s="35" t="str">
        <f>IF(ISNUMBER(SMALL(Order_Form!$C:$C,1+($C786))),(VLOOKUP(SMALL(Order_Form!$C:$C,1+($C786)),Order_Form!$B:$Q,11,FALSE)),"")</f>
        <v/>
      </c>
      <c r="O786" s="35" t="str">
        <f>IF(ISNUMBER(SMALL(Order_Form!$C:$C,1+($C786))),(VLOOKUP(SMALL(Order_Form!$C:$C,1+($C786)),Order_Form!$B:$Q,12,FALSE)),"")</f>
        <v/>
      </c>
      <c r="P786" s="35" t="str">
        <f>IF(ISNUMBER(SMALL(Order_Form!$C:$C,1+($C786))),(VLOOKUP(SMALL(Order_Form!$C:$C,1+($C786)),Order_Form!$B:$Q,13,FALSE)),"")</f>
        <v/>
      </c>
      <c r="Q786" s="35" t="str">
        <f>IF(ISNUMBER(SMALL(Order_Form!$C:$C,1+($C786))),(VLOOKUP(SMALL(Order_Form!$C:$C,1+($C786)),Order_Form!$B:$Q,14,FALSE)),"")</f>
        <v/>
      </c>
      <c r="R786" s="35" t="str">
        <f>IF(ISNUMBER(SMALL(Order_Form!$C:$C,1+($C786))),(VLOOKUP(SMALL(Order_Form!$C:$C,1+($C786)),Order_Form!$B:$Q,15,FALSE)),"")</f>
        <v/>
      </c>
      <c r="U786" s="14">
        <f t="shared" ref="U786:U849" si="36">IF(AND(G786&gt;0,ISNONTEXT(G786)),1,0)</f>
        <v>0</v>
      </c>
      <c r="V786" s="14">
        <f t="shared" ref="V786:V849" si="37">IF(OR(U786=1,D786=2),1,0)</f>
        <v>0</v>
      </c>
      <c r="W786" s="14">
        <f t="shared" si="35"/>
        <v>0</v>
      </c>
    </row>
    <row r="787" spans="3:23" ht="19.149999999999999" customHeight="1" x14ac:dyDescent="0.2">
      <c r="C787" s="14">
        <v>769</v>
      </c>
      <c r="D787" s="15" t="str">
        <f>IF(ISNUMBER(SMALL(Order_Form!$C:$C,1+($C787))),(VLOOKUP(SMALL(Order_Form!$C:$C,1+($C787)),Order_Form!$B:$Q,3,FALSE)),"")</f>
        <v/>
      </c>
      <c r="E787" s="35" t="str">
        <f>IF(ISNUMBER(SMALL(Order_Form!$C:$C,1+($C787))),(VLOOKUP(SMALL(Order_Form!$C:$C,1+($C787)),Order_Form!$B:$Q,4,FALSE)),"")</f>
        <v/>
      </c>
      <c r="F787" s="35" t="str">
        <f>IF(ISNUMBER(SMALL(Order_Form!$C:$C,1+($C787))),(VLOOKUP(SMALL(Order_Form!$C:$C,1+($C787)),Order_Form!$B:$Q,5,FALSE)),"")</f>
        <v/>
      </c>
      <c r="G787" s="35" t="str">
        <f>IF(ISNUMBER(SMALL(Order_Form!$C:$C,1+($C787))),(VLOOKUP(SMALL(Order_Form!$C:$C,1+($C787)),Order_Form!$B:$Q,6,FALSE)),"")</f>
        <v/>
      </c>
      <c r="H787" s="32" t="str">
        <f>IF(ISNUMBER(SMALL(Order_Form!$C:$C,1+($C787))),(VLOOKUP(SMALL(Order_Form!$C:$C,1+($C787)),Order_Form!$B:$Q,7,FALSE)),"")</f>
        <v/>
      </c>
      <c r="I787" s="15"/>
      <c r="J787" s="15"/>
      <c r="K787" s="35" t="str">
        <f>IF(ISNUMBER(SMALL(Order_Form!$C:$C,1+($C787))),(VLOOKUP(SMALL(Order_Form!$C:$C,1+($C787)),Order_Form!$B:$Q,8,FALSE)),"")</f>
        <v/>
      </c>
      <c r="L787" s="35" t="str">
        <f>IF(ISNUMBER(SMALL(Order_Form!$C:$C,1+($C787))),(VLOOKUP(SMALL(Order_Form!$C:$C,1+($C787)),Order_Form!$B:$Q,9,FALSE)),"")</f>
        <v/>
      </c>
      <c r="M787" s="35" t="str">
        <f>IF(ISNUMBER(SMALL(Order_Form!$C:$C,1+($C787))),(VLOOKUP(SMALL(Order_Form!$C:$C,1+($C787)),Order_Form!$B:$Q,10,FALSE)),"")</f>
        <v/>
      </c>
      <c r="N787" s="35" t="str">
        <f>IF(ISNUMBER(SMALL(Order_Form!$C:$C,1+($C787))),(VLOOKUP(SMALL(Order_Form!$C:$C,1+($C787)),Order_Form!$B:$Q,11,FALSE)),"")</f>
        <v/>
      </c>
      <c r="O787" s="35" t="str">
        <f>IF(ISNUMBER(SMALL(Order_Form!$C:$C,1+($C787))),(VLOOKUP(SMALL(Order_Form!$C:$C,1+($C787)),Order_Form!$B:$Q,12,FALSE)),"")</f>
        <v/>
      </c>
      <c r="P787" s="35" t="str">
        <f>IF(ISNUMBER(SMALL(Order_Form!$C:$C,1+($C787))),(VLOOKUP(SMALL(Order_Form!$C:$C,1+($C787)),Order_Form!$B:$Q,13,FALSE)),"")</f>
        <v/>
      </c>
      <c r="Q787" s="35" t="str">
        <f>IF(ISNUMBER(SMALL(Order_Form!$C:$C,1+($C787))),(VLOOKUP(SMALL(Order_Form!$C:$C,1+($C787)),Order_Form!$B:$Q,14,FALSE)),"")</f>
        <v/>
      </c>
      <c r="R787" s="35" t="str">
        <f>IF(ISNUMBER(SMALL(Order_Form!$C:$C,1+($C787))),(VLOOKUP(SMALL(Order_Form!$C:$C,1+($C787)),Order_Form!$B:$Q,15,FALSE)),"")</f>
        <v/>
      </c>
      <c r="U787" s="14">
        <f t="shared" si="36"/>
        <v>0</v>
      </c>
      <c r="V787" s="14">
        <f t="shared" si="37"/>
        <v>0</v>
      </c>
      <c r="W787" s="14">
        <f t="shared" ref="W787:W850" si="38">IF(OR(AND(K787&gt;0,ISNONTEXT(K787)),K787="Assorted"),1,0)</f>
        <v>0</v>
      </c>
    </row>
    <row r="788" spans="3:23" ht="19.149999999999999" customHeight="1" x14ac:dyDescent="0.2">
      <c r="C788" s="14">
        <v>770</v>
      </c>
      <c r="D788" s="15" t="str">
        <f>IF(ISNUMBER(SMALL(Order_Form!$C:$C,1+($C788))),(VLOOKUP(SMALL(Order_Form!$C:$C,1+($C788)),Order_Form!$B:$Q,3,FALSE)),"")</f>
        <v/>
      </c>
      <c r="E788" s="35" t="str">
        <f>IF(ISNUMBER(SMALL(Order_Form!$C:$C,1+($C788))),(VLOOKUP(SMALL(Order_Form!$C:$C,1+($C788)),Order_Form!$B:$Q,4,FALSE)),"")</f>
        <v/>
      </c>
      <c r="F788" s="35" t="str">
        <f>IF(ISNUMBER(SMALL(Order_Form!$C:$C,1+($C788))),(VLOOKUP(SMALL(Order_Form!$C:$C,1+($C788)),Order_Form!$B:$Q,5,FALSE)),"")</f>
        <v/>
      </c>
      <c r="G788" s="35" t="str">
        <f>IF(ISNUMBER(SMALL(Order_Form!$C:$C,1+($C788))),(VLOOKUP(SMALL(Order_Form!$C:$C,1+($C788)),Order_Form!$B:$Q,6,FALSE)),"")</f>
        <v/>
      </c>
      <c r="H788" s="32" t="str">
        <f>IF(ISNUMBER(SMALL(Order_Form!$C:$C,1+($C788))),(VLOOKUP(SMALL(Order_Form!$C:$C,1+($C788)),Order_Form!$B:$Q,7,FALSE)),"")</f>
        <v/>
      </c>
      <c r="I788" s="15"/>
      <c r="J788" s="15"/>
      <c r="K788" s="35" t="str">
        <f>IF(ISNUMBER(SMALL(Order_Form!$C:$C,1+($C788))),(VLOOKUP(SMALL(Order_Form!$C:$C,1+($C788)),Order_Form!$B:$Q,8,FALSE)),"")</f>
        <v/>
      </c>
      <c r="L788" s="35" t="str">
        <f>IF(ISNUMBER(SMALL(Order_Form!$C:$C,1+($C788))),(VLOOKUP(SMALL(Order_Form!$C:$C,1+($C788)),Order_Form!$B:$Q,9,FALSE)),"")</f>
        <v/>
      </c>
      <c r="M788" s="35" t="str">
        <f>IF(ISNUMBER(SMALL(Order_Form!$C:$C,1+($C788))),(VLOOKUP(SMALL(Order_Form!$C:$C,1+($C788)),Order_Form!$B:$Q,10,FALSE)),"")</f>
        <v/>
      </c>
      <c r="N788" s="35" t="str">
        <f>IF(ISNUMBER(SMALL(Order_Form!$C:$C,1+($C788))),(VLOOKUP(SMALL(Order_Form!$C:$C,1+($C788)),Order_Form!$B:$Q,11,FALSE)),"")</f>
        <v/>
      </c>
      <c r="O788" s="35" t="str">
        <f>IF(ISNUMBER(SMALL(Order_Form!$C:$C,1+($C788))),(VLOOKUP(SMALL(Order_Form!$C:$C,1+($C788)),Order_Form!$B:$Q,12,FALSE)),"")</f>
        <v/>
      </c>
      <c r="P788" s="35" t="str">
        <f>IF(ISNUMBER(SMALL(Order_Form!$C:$C,1+($C788))),(VLOOKUP(SMALL(Order_Form!$C:$C,1+($C788)),Order_Form!$B:$Q,13,FALSE)),"")</f>
        <v/>
      </c>
      <c r="Q788" s="35" t="str">
        <f>IF(ISNUMBER(SMALL(Order_Form!$C:$C,1+($C788))),(VLOOKUP(SMALL(Order_Form!$C:$C,1+($C788)),Order_Form!$B:$Q,14,FALSE)),"")</f>
        <v/>
      </c>
      <c r="R788" s="35" t="str">
        <f>IF(ISNUMBER(SMALL(Order_Form!$C:$C,1+($C788))),(VLOOKUP(SMALL(Order_Form!$C:$C,1+($C788)),Order_Form!$B:$Q,15,FALSE)),"")</f>
        <v/>
      </c>
      <c r="U788" s="14">
        <f t="shared" si="36"/>
        <v>0</v>
      </c>
      <c r="V788" s="14">
        <f t="shared" si="37"/>
        <v>0</v>
      </c>
      <c r="W788" s="14">
        <f t="shared" si="38"/>
        <v>0</v>
      </c>
    </row>
    <row r="789" spans="3:23" ht="19.149999999999999" customHeight="1" x14ac:dyDescent="0.2">
      <c r="C789" s="14">
        <v>771</v>
      </c>
      <c r="D789" s="15" t="str">
        <f>IF(ISNUMBER(SMALL(Order_Form!$C:$C,1+($C789))),(VLOOKUP(SMALL(Order_Form!$C:$C,1+($C789)),Order_Form!$B:$Q,3,FALSE)),"")</f>
        <v/>
      </c>
      <c r="E789" s="35" t="str">
        <f>IF(ISNUMBER(SMALL(Order_Form!$C:$C,1+($C789))),(VLOOKUP(SMALL(Order_Form!$C:$C,1+($C789)),Order_Form!$B:$Q,4,FALSE)),"")</f>
        <v/>
      </c>
      <c r="F789" s="35" t="str">
        <f>IF(ISNUMBER(SMALL(Order_Form!$C:$C,1+($C789))),(VLOOKUP(SMALL(Order_Form!$C:$C,1+($C789)),Order_Form!$B:$Q,5,FALSE)),"")</f>
        <v/>
      </c>
      <c r="G789" s="35" t="str">
        <f>IF(ISNUMBER(SMALL(Order_Form!$C:$C,1+($C789))),(VLOOKUP(SMALL(Order_Form!$C:$C,1+($C789)),Order_Form!$B:$Q,6,FALSE)),"")</f>
        <v/>
      </c>
      <c r="H789" s="32" t="str">
        <f>IF(ISNUMBER(SMALL(Order_Form!$C:$C,1+($C789))),(VLOOKUP(SMALL(Order_Form!$C:$C,1+($C789)),Order_Form!$B:$Q,7,FALSE)),"")</f>
        <v/>
      </c>
      <c r="I789" s="15"/>
      <c r="J789" s="15"/>
      <c r="K789" s="35" t="str">
        <f>IF(ISNUMBER(SMALL(Order_Form!$C:$C,1+($C789))),(VLOOKUP(SMALL(Order_Form!$C:$C,1+($C789)),Order_Form!$B:$Q,8,FALSE)),"")</f>
        <v/>
      </c>
      <c r="L789" s="35" t="str">
        <f>IF(ISNUMBER(SMALL(Order_Form!$C:$C,1+($C789))),(VLOOKUP(SMALL(Order_Form!$C:$C,1+($C789)),Order_Form!$B:$Q,9,FALSE)),"")</f>
        <v/>
      </c>
      <c r="M789" s="35" t="str">
        <f>IF(ISNUMBER(SMALL(Order_Form!$C:$C,1+($C789))),(VLOOKUP(SMALL(Order_Form!$C:$C,1+($C789)),Order_Form!$B:$Q,10,FALSE)),"")</f>
        <v/>
      </c>
      <c r="N789" s="35" t="str">
        <f>IF(ISNUMBER(SMALL(Order_Form!$C:$C,1+($C789))),(VLOOKUP(SMALL(Order_Form!$C:$C,1+($C789)),Order_Form!$B:$Q,11,FALSE)),"")</f>
        <v/>
      </c>
      <c r="O789" s="35" t="str">
        <f>IF(ISNUMBER(SMALL(Order_Form!$C:$C,1+($C789))),(VLOOKUP(SMALL(Order_Form!$C:$C,1+($C789)),Order_Form!$B:$Q,12,FALSE)),"")</f>
        <v/>
      </c>
      <c r="P789" s="35" t="str">
        <f>IF(ISNUMBER(SMALL(Order_Form!$C:$C,1+($C789))),(VLOOKUP(SMALL(Order_Form!$C:$C,1+($C789)),Order_Form!$B:$Q,13,FALSE)),"")</f>
        <v/>
      </c>
      <c r="Q789" s="35" t="str">
        <f>IF(ISNUMBER(SMALL(Order_Form!$C:$C,1+($C789))),(VLOOKUP(SMALL(Order_Form!$C:$C,1+($C789)),Order_Form!$B:$Q,14,FALSE)),"")</f>
        <v/>
      </c>
      <c r="R789" s="35" t="str">
        <f>IF(ISNUMBER(SMALL(Order_Form!$C:$C,1+($C789))),(VLOOKUP(SMALL(Order_Form!$C:$C,1+($C789)),Order_Form!$B:$Q,15,FALSE)),"")</f>
        <v/>
      </c>
      <c r="U789" s="14">
        <f t="shared" si="36"/>
        <v>0</v>
      </c>
      <c r="V789" s="14">
        <f t="shared" si="37"/>
        <v>0</v>
      </c>
      <c r="W789" s="14">
        <f t="shared" si="38"/>
        <v>0</v>
      </c>
    </row>
    <row r="790" spans="3:23" ht="19.149999999999999" customHeight="1" x14ac:dyDescent="0.2">
      <c r="C790" s="14">
        <v>772</v>
      </c>
      <c r="D790" s="15" t="str">
        <f>IF(ISNUMBER(SMALL(Order_Form!$C:$C,1+($C790))),(VLOOKUP(SMALL(Order_Form!$C:$C,1+($C790)),Order_Form!$B:$Q,3,FALSE)),"")</f>
        <v/>
      </c>
      <c r="E790" s="35" t="str">
        <f>IF(ISNUMBER(SMALL(Order_Form!$C:$C,1+($C790))),(VLOOKUP(SMALL(Order_Form!$C:$C,1+($C790)),Order_Form!$B:$Q,4,FALSE)),"")</f>
        <v/>
      </c>
      <c r="F790" s="35" t="str">
        <f>IF(ISNUMBER(SMALL(Order_Form!$C:$C,1+($C790))),(VLOOKUP(SMALL(Order_Form!$C:$C,1+($C790)),Order_Form!$B:$Q,5,FALSE)),"")</f>
        <v/>
      </c>
      <c r="G790" s="35" t="str">
        <f>IF(ISNUMBER(SMALL(Order_Form!$C:$C,1+($C790))),(VLOOKUP(SMALL(Order_Form!$C:$C,1+($C790)),Order_Form!$B:$Q,6,FALSE)),"")</f>
        <v/>
      </c>
      <c r="H790" s="32" t="str">
        <f>IF(ISNUMBER(SMALL(Order_Form!$C:$C,1+($C790))),(VLOOKUP(SMALL(Order_Form!$C:$C,1+($C790)),Order_Form!$B:$Q,7,FALSE)),"")</f>
        <v/>
      </c>
      <c r="I790" s="15"/>
      <c r="J790" s="15"/>
      <c r="K790" s="35" t="str">
        <f>IF(ISNUMBER(SMALL(Order_Form!$C:$C,1+($C790))),(VLOOKUP(SMALL(Order_Form!$C:$C,1+($C790)),Order_Form!$B:$Q,8,FALSE)),"")</f>
        <v/>
      </c>
      <c r="L790" s="35" t="str">
        <f>IF(ISNUMBER(SMALL(Order_Form!$C:$C,1+($C790))),(VLOOKUP(SMALL(Order_Form!$C:$C,1+($C790)),Order_Form!$B:$Q,9,FALSE)),"")</f>
        <v/>
      </c>
      <c r="M790" s="35" t="str">
        <f>IF(ISNUMBER(SMALL(Order_Form!$C:$C,1+($C790))),(VLOOKUP(SMALL(Order_Form!$C:$C,1+($C790)),Order_Form!$B:$Q,10,FALSE)),"")</f>
        <v/>
      </c>
      <c r="N790" s="35" t="str">
        <f>IF(ISNUMBER(SMALL(Order_Form!$C:$C,1+($C790))),(VLOOKUP(SMALL(Order_Form!$C:$C,1+($C790)),Order_Form!$B:$Q,11,FALSE)),"")</f>
        <v/>
      </c>
      <c r="O790" s="35" t="str">
        <f>IF(ISNUMBER(SMALL(Order_Form!$C:$C,1+($C790))),(VLOOKUP(SMALL(Order_Form!$C:$C,1+($C790)),Order_Form!$B:$Q,12,FALSE)),"")</f>
        <v/>
      </c>
      <c r="P790" s="35" t="str">
        <f>IF(ISNUMBER(SMALL(Order_Form!$C:$C,1+($C790))),(VLOOKUP(SMALL(Order_Form!$C:$C,1+($C790)),Order_Form!$B:$Q,13,FALSE)),"")</f>
        <v/>
      </c>
      <c r="Q790" s="35" t="str">
        <f>IF(ISNUMBER(SMALL(Order_Form!$C:$C,1+($C790))),(VLOOKUP(SMALL(Order_Form!$C:$C,1+($C790)),Order_Form!$B:$Q,14,FALSE)),"")</f>
        <v/>
      </c>
      <c r="R790" s="35" t="str">
        <f>IF(ISNUMBER(SMALL(Order_Form!$C:$C,1+($C790))),(VLOOKUP(SMALL(Order_Form!$C:$C,1+($C790)),Order_Form!$B:$Q,15,FALSE)),"")</f>
        <v/>
      </c>
      <c r="U790" s="14">
        <f t="shared" si="36"/>
        <v>0</v>
      </c>
      <c r="V790" s="14">
        <f t="shared" si="37"/>
        <v>0</v>
      </c>
      <c r="W790" s="14">
        <f t="shared" si="38"/>
        <v>0</v>
      </c>
    </row>
    <row r="791" spans="3:23" ht="19.149999999999999" customHeight="1" x14ac:dyDescent="0.2">
      <c r="C791" s="14">
        <v>773</v>
      </c>
      <c r="D791" s="15" t="str">
        <f>IF(ISNUMBER(SMALL(Order_Form!$C:$C,1+($C791))),(VLOOKUP(SMALL(Order_Form!$C:$C,1+($C791)),Order_Form!$B:$Q,3,FALSE)),"")</f>
        <v/>
      </c>
      <c r="E791" s="35" t="str">
        <f>IF(ISNUMBER(SMALL(Order_Form!$C:$C,1+($C791))),(VLOOKUP(SMALL(Order_Form!$C:$C,1+($C791)),Order_Form!$B:$Q,4,FALSE)),"")</f>
        <v/>
      </c>
      <c r="F791" s="35" t="str">
        <f>IF(ISNUMBER(SMALL(Order_Form!$C:$C,1+($C791))),(VLOOKUP(SMALL(Order_Form!$C:$C,1+($C791)),Order_Form!$B:$Q,5,FALSE)),"")</f>
        <v/>
      </c>
      <c r="G791" s="35" t="str">
        <f>IF(ISNUMBER(SMALL(Order_Form!$C:$C,1+($C791))),(VLOOKUP(SMALL(Order_Form!$C:$C,1+($C791)),Order_Form!$B:$Q,6,FALSE)),"")</f>
        <v/>
      </c>
      <c r="H791" s="32" t="str">
        <f>IF(ISNUMBER(SMALL(Order_Form!$C:$C,1+($C791))),(VLOOKUP(SMALL(Order_Form!$C:$C,1+($C791)),Order_Form!$B:$Q,7,FALSE)),"")</f>
        <v/>
      </c>
      <c r="I791" s="15"/>
      <c r="J791" s="15"/>
      <c r="K791" s="35" t="str">
        <f>IF(ISNUMBER(SMALL(Order_Form!$C:$C,1+($C791))),(VLOOKUP(SMALL(Order_Form!$C:$C,1+($C791)),Order_Form!$B:$Q,8,FALSE)),"")</f>
        <v/>
      </c>
      <c r="L791" s="35" t="str">
        <f>IF(ISNUMBER(SMALL(Order_Form!$C:$C,1+($C791))),(VLOOKUP(SMALL(Order_Form!$C:$C,1+($C791)),Order_Form!$B:$Q,9,FALSE)),"")</f>
        <v/>
      </c>
      <c r="M791" s="35" t="str">
        <f>IF(ISNUMBER(SMALL(Order_Form!$C:$C,1+($C791))),(VLOOKUP(SMALL(Order_Form!$C:$C,1+($C791)),Order_Form!$B:$Q,10,FALSE)),"")</f>
        <v/>
      </c>
      <c r="N791" s="35" t="str">
        <f>IF(ISNUMBER(SMALL(Order_Form!$C:$C,1+($C791))),(VLOOKUP(SMALL(Order_Form!$C:$C,1+($C791)),Order_Form!$B:$Q,11,FALSE)),"")</f>
        <v/>
      </c>
      <c r="O791" s="35" t="str">
        <f>IF(ISNUMBER(SMALL(Order_Form!$C:$C,1+($C791))),(VLOOKUP(SMALL(Order_Form!$C:$C,1+($C791)),Order_Form!$B:$Q,12,FALSE)),"")</f>
        <v/>
      </c>
      <c r="P791" s="35" t="str">
        <f>IF(ISNUMBER(SMALL(Order_Form!$C:$C,1+($C791))),(VLOOKUP(SMALL(Order_Form!$C:$C,1+($C791)),Order_Form!$B:$Q,13,FALSE)),"")</f>
        <v/>
      </c>
      <c r="Q791" s="35" t="str">
        <f>IF(ISNUMBER(SMALL(Order_Form!$C:$C,1+($C791))),(VLOOKUP(SMALL(Order_Form!$C:$C,1+($C791)),Order_Form!$B:$Q,14,FALSE)),"")</f>
        <v/>
      </c>
      <c r="R791" s="35" t="str">
        <f>IF(ISNUMBER(SMALL(Order_Form!$C:$C,1+($C791))),(VLOOKUP(SMALL(Order_Form!$C:$C,1+($C791)),Order_Form!$B:$Q,15,FALSE)),"")</f>
        <v/>
      </c>
      <c r="U791" s="14">
        <f t="shared" si="36"/>
        <v>0</v>
      </c>
      <c r="V791" s="14">
        <f t="shared" si="37"/>
        <v>0</v>
      </c>
      <c r="W791" s="14">
        <f t="shared" si="38"/>
        <v>0</v>
      </c>
    </row>
    <row r="792" spans="3:23" ht="19.149999999999999" customHeight="1" x14ac:dyDescent="0.2">
      <c r="C792" s="14">
        <v>774</v>
      </c>
      <c r="D792" s="15" t="str">
        <f>IF(ISNUMBER(SMALL(Order_Form!$C:$C,1+($C792))),(VLOOKUP(SMALL(Order_Form!$C:$C,1+($C792)),Order_Form!$B:$Q,3,FALSE)),"")</f>
        <v/>
      </c>
      <c r="E792" s="35" t="str">
        <f>IF(ISNUMBER(SMALL(Order_Form!$C:$C,1+($C792))),(VLOOKUP(SMALL(Order_Form!$C:$C,1+($C792)),Order_Form!$B:$Q,4,FALSE)),"")</f>
        <v/>
      </c>
      <c r="F792" s="35" t="str">
        <f>IF(ISNUMBER(SMALL(Order_Form!$C:$C,1+($C792))),(VLOOKUP(SMALL(Order_Form!$C:$C,1+($C792)),Order_Form!$B:$Q,5,FALSE)),"")</f>
        <v/>
      </c>
      <c r="G792" s="35" t="str">
        <f>IF(ISNUMBER(SMALL(Order_Form!$C:$C,1+($C792))),(VLOOKUP(SMALL(Order_Form!$C:$C,1+($C792)),Order_Form!$B:$Q,6,FALSE)),"")</f>
        <v/>
      </c>
      <c r="H792" s="32" t="str">
        <f>IF(ISNUMBER(SMALL(Order_Form!$C:$C,1+($C792))),(VLOOKUP(SMALL(Order_Form!$C:$C,1+($C792)),Order_Form!$B:$Q,7,FALSE)),"")</f>
        <v/>
      </c>
      <c r="I792" s="15"/>
      <c r="J792" s="15"/>
      <c r="K792" s="35" t="str">
        <f>IF(ISNUMBER(SMALL(Order_Form!$C:$C,1+($C792))),(VLOOKUP(SMALL(Order_Form!$C:$C,1+($C792)),Order_Form!$B:$Q,8,FALSE)),"")</f>
        <v/>
      </c>
      <c r="L792" s="35" t="str">
        <f>IF(ISNUMBER(SMALL(Order_Form!$C:$C,1+($C792))),(VLOOKUP(SMALL(Order_Form!$C:$C,1+($C792)),Order_Form!$B:$Q,9,FALSE)),"")</f>
        <v/>
      </c>
      <c r="M792" s="35" t="str">
        <f>IF(ISNUMBER(SMALL(Order_Form!$C:$C,1+($C792))),(VLOOKUP(SMALL(Order_Form!$C:$C,1+($C792)),Order_Form!$B:$Q,10,FALSE)),"")</f>
        <v/>
      </c>
      <c r="N792" s="35" t="str">
        <f>IF(ISNUMBER(SMALL(Order_Form!$C:$C,1+($C792))),(VLOOKUP(SMALL(Order_Form!$C:$C,1+($C792)),Order_Form!$B:$Q,11,FALSE)),"")</f>
        <v/>
      </c>
      <c r="O792" s="35" t="str">
        <f>IF(ISNUMBER(SMALL(Order_Form!$C:$C,1+($C792))),(VLOOKUP(SMALL(Order_Form!$C:$C,1+($C792)),Order_Form!$B:$Q,12,FALSE)),"")</f>
        <v/>
      </c>
      <c r="P792" s="35" t="str">
        <f>IF(ISNUMBER(SMALL(Order_Form!$C:$C,1+($C792))),(VLOOKUP(SMALL(Order_Form!$C:$C,1+($C792)),Order_Form!$B:$Q,13,FALSE)),"")</f>
        <v/>
      </c>
      <c r="Q792" s="35" t="str">
        <f>IF(ISNUMBER(SMALL(Order_Form!$C:$C,1+($C792))),(VLOOKUP(SMALL(Order_Form!$C:$C,1+($C792)),Order_Form!$B:$Q,14,FALSE)),"")</f>
        <v/>
      </c>
      <c r="R792" s="35" t="str">
        <f>IF(ISNUMBER(SMALL(Order_Form!$C:$C,1+($C792))),(VLOOKUP(SMALL(Order_Form!$C:$C,1+($C792)),Order_Form!$B:$Q,15,FALSE)),"")</f>
        <v/>
      </c>
      <c r="U792" s="14">
        <f t="shared" si="36"/>
        <v>0</v>
      </c>
      <c r="V792" s="14">
        <f t="shared" si="37"/>
        <v>0</v>
      </c>
      <c r="W792" s="14">
        <f t="shared" si="38"/>
        <v>0</v>
      </c>
    </row>
    <row r="793" spans="3:23" ht="19.149999999999999" customHeight="1" x14ac:dyDescent="0.2">
      <c r="C793" s="14">
        <v>775</v>
      </c>
      <c r="D793" s="15" t="str">
        <f>IF(ISNUMBER(SMALL(Order_Form!$C:$C,1+($C793))),(VLOOKUP(SMALL(Order_Form!$C:$C,1+($C793)),Order_Form!$B:$Q,3,FALSE)),"")</f>
        <v/>
      </c>
      <c r="E793" s="35" t="str">
        <f>IF(ISNUMBER(SMALL(Order_Form!$C:$C,1+($C793))),(VLOOKUP(SMALL(Order_Form!$C:$C,1+($C793)),Order_Form!$B:$Q,4,FALSE)),"")</f>
        <v/>
      </c>
      <c r="F793" s="35" t="str">
        <f>IF(ISNUMBER(SMALL(Order_Form!$C:$C,1+($C793))),(VLOOKUP(SMALL(Order_Form!$C:$C,1+($C793)),Order_Form!$B:$Q,5,FALSE)),"")</f>
        <v/>
      </c>
      <c r="G793" s="35" t="str">
        <f>IF(ISNUMBER(SMALL(Order_Form!$C:$C,1+($C793))),(VLOOKUP(SMALL(Order_Form!$C:$C,1+($C793)),Order_Form!$B:$Q,6,FALSE)),"")</f>
        <v/>
      </c>
      <c r="H793" s="32" t="str">
        <f>IF(ISNUMBER(SMALL(Order_Form!$C:$C,1+($C793))),(VLOOKUP(SMALL(Order_Form!$C:$C,1+($C793)),Order_Form!$B:$Q,7,FALSE)),"")</f>
        <v/>
      </c>
      <c r="I793" s="15"/>
      <c r="J793" s="15"/>
      <c r="K793" s="35" t="str">
        <f>IF(ISNUMBER(SMALL(Order_Form!$C:$C,1+($C793))),(VLOOKUP(SMALL(Order_Form!$C:$C,1+($C793)),Order_Form!$B:$Q,8,FALSE)),"")</f>
        <v/>
      </c>
      <c r="L793" s="35" t="str">
        <f>IF(ISNUMBER(SMALL(Order_Form!$C:$C,1+($C793))),(VLOOKUP(SMALL(Order_Form!$C:$C,1+($C793)),Order_Form!$B:$Q,9,FALSE)),"")</f>
        <v/>
      </c>
      <c r="M793" s="35" t="str">
        <f>IF(ISNUMBER(SMALL(Order_Form!$C:$C,1+($C793))),(VLOOKUP(SMALL(Order_Form!$C:$C,1+($C793)),Order_Form!$B:$Q,10,FALSE)),"")</f>
        <v/>
      </c>
      <c r="N793" s="35" t="str">
        <f>IF(ISNUMBER(SMALL(Order_Form!$C:$C,1+($C793))),(VLOOKUP(SMALL(Order_Form!$C:$C,1+($C793)),Order_Form!$B:$Q,11,FALSE)),"")</f>
        <v/>
      </c>
      <c r="O793" s="35" t="str">
        <f>IF(ISNUMBER(SMALL(Order_Form!$C:$C,1+($C793))),(VLOOKUP(SMALL(Order_Form!$C:$C,1+($C793)),Order_Form!$B:$Q,12,FALSE)),"")</f>
        <v/>
      </c>
      <c r="P793" s="35" t="str">
        <f>IF(ISNUMBER(SMALL(Order_Form!$C:$C,1+($C793))),(VLOOKUP(SMALL(Order_Form!$C:$C,1+($C793)),Order_Form!$B:$Q,13,FALSE)),"")</f>
        <v/>
      </c>
      <c r="Q793" s="35" t="str">
        <f>IF(ISNUMBER(SMALL(Order_Form!$C:$C,1+($C793))),(VLOOKUP(SMALL(Order_Form!$C:$C,1+($C793)),Order_Form!$B:$Q,14,FALSE)),"")</f>
        <v/>
      </c>
      <c r="R793" s="35" t="str">
        <f>IF(ISNUMBER(SMALL(Order_Form!$C:$C,1+($C793))),(VLOOKUP(SMALL(Order_Form!$C:$C,1+($C793)),Order_Form!$B:$Q,15,FALSE)),"")</f>
        <v/>
      </c>
      <c r="U793" s="14">
        <f t="shared" si="36"/>
        <v>0</v>
      </c>
      <c r="V793" s="14">
        <f t="shared" si="37"/>
        <v>0</v>
      </c>
      <c r="W793" s="14">
        <f t="shared" si="38"/>
        <v>0</v>
      </c>
    </row>
    <row r="794" spans="3:23" ht="19.149999999999999" customHeight="1" x14ac:dyDescent="0.2">
      <c r="C794" s="14">
        <v>776</v>
      </c>
      <c r="D794" s="15" t="str">
        <f>IF(ISNUMBER(SMALL(Order_Form!$C:$C,1+($C794))),(VLOOKUP(SMALL(Order_Form!$C:$C,1+($C794)),Order_Form!$B:$Q,3,FALSE)),"")</f>
        <v/>
      </c>
      <c r="E794" s="35" t="str">
        <f>IF(ISNUMBER(SMALL(Order_Form!$C:$C,1+($C794))),(VLOOKUP(SMALL(Order_Form!$C:$C,1+($C794)),Order_Form!$B:$Q,4,FALSE)),"")</f>
        <v/>
      </c>
      <c r="F794" s="35" t="str">
        <f>IF(ISNUMBER(SMALL(Order_Form!$C:$C,1+($C794))),(VLOOKUP(SMALL(Order_Form!$C:$C,1+($C794)),Order_Form!$B:$Q,5,FALSE)),"")</f>
        <v/>
      </c>
      <c r="G794" s="35" t="str">
        <f>IF(ISNUMBER(SMALL(Order_Form!$C:$C,1+($C794))),(VLOOKUP(SMALL(Order_Form!$C:$C,1+($C794)),Order_Form!$B:$Q,6,FALSE)),"")</f>
        <v/>
      </c>
      <c r="H794" s="32" t="str">
        <f>IF(ISNUMBER(SMALL(Order_Form!$C:$C,1+($C794))),(VLOOKUP(SMALL(Order_Form!$C:$C,1+($C794)),Order_Form!$B:$Q,7,FALSE)),"")</f>
        <v/>
      </c>
      <c r="I794" s="15"/>
      <c r="J794" s="15"/>
      <c r="K794" s="35" t="str">
        <f>IF(ISNUMBER(SMALL(Order_Form!$C:$C,1+($C794))),(VLOOKUP(SMALL(Order_Form!$C:$C,1+($C794)),Order_Form!$B:$Q,8,FALSE)),"")</f>
        <v/>
      </c>
      <c r="L794" s="35" t="str">
        <f>IF(ISNUMBER(SMALL(Order_Form!$C:$C,1+($C794))),(VLOOKUP(SMALL(Order_Form!$C:$C,1+($C794)),Order_Form!$B:$Q,9,FALSE)),"")</f>
        <v/>
      </c>
      <c r="M794" s="35" t="str">
        <f>IF(ISNUMBER(SMALL(Order_Form!$C:$C,1+($C794))),(VLOOKUP(SMALL(Order_Form!$C:$C,1+($C794)),Order_Form!$B:$Q,10,FALSE)),"")</f>
        <v/>
      </c>
      <c r="N794" s="35" t="str">
        <f>IF(ISNUMBER(SMALL(Order_Form!$C:$C,1+($C794))),(VLOOKUP(SMALL(Order_Form!$C:$C,1+($C794)),Order_Form!$B:$Q,11,FALSE)),"")</f>
        <v/>
      </c>
      <c r="O794" s="35" t="str">
        <f>IF(ISNUMBER(SMALL(Order_Form!$C:$C,1+($C794))),(VLOOKUP(SMALL(Order_Form!$C:$C,1+($C794)),Order_Form!$B:$Q,12,FALSE)),"")</f>
        <v/>
      </c>
      <c r="P794" s="35" t="str">
        <f>IF(ISNUMBER(SMALL(Order_Form!$C:$C,1+($C794))),(VLOOKUP(SMALL(Order_Form!$C:$C,1+($C794)),Order_Form!$B:$Q,13,FALSE)),"")</f>
        <v/>
      </c>
      <c r="Q794" s="35" t="str">
        <f>IF(ISNUMBER(SMALL(Order_Form!$C:$C,1+($C794))),(VLOOKUP(SMALL(Order_Form!$C:$C,1+($C794)),Order_Form!$B:$Q,14,FALSE)),"")</f>
        <v/>
      </c>
      <c r="R794" s="35" t="str">
        <f>IF(ISNUMBER(SMALL(Order_Form!$C:$C,1+($C794))),(VLOOKUP(SMALL(Order_Form!$C:$C,1+($C794)),Order_Form!$B:$Q,15,FALSE)),"")</f>
        <v/>
      </c>
      <c r="U794" s="14">
        <f t="shared" si="36"/>
        <v>0</v>
      </c>
      <c r="V794" s="14">
        <f t="shared" si="37"/>
        <v>0</v>
      </c>
      <c r="W794" s="14">
        <f t="shared" si="38"/>
        <v>0</v>
      </c>
    </row>
    <row r="795" spans="3:23" ht="19.149999999999999" customHeight="1" x14ac:dyDescent="0.2">
      <c r="C795" s="14">
        <v>777</v>
      </c>
      <c r="D795" s="15" t="str">
        <f>IF(ISNUMBER(SMALL(Order_Form!$C:$C,1+($C795))),(VLOOKUP(SMALL(Order_Form!$C:$C,1+($C795)),Order_Form!$B:$Q,3,FALSE)),"")</f>
        <v/>
      </c>
      <c r="E795" s="35" t="str">
        <f>IF(ISNUMBER(SMALL(Order_Form!$C:$C,1+($C795))),(VLOOKUP(SMALL(Order_Form!$C:$C,1+($C795)),Order_Form!$B:$Q,4,FALSE)),"")</f>
        <v/>
      </c>
      <c r="F795" s="35" t="str">
        <f>IF(ISNUMBER(SMALL(Order_Form!$C:$C,1+($C795))),(VLOOKUP(SMALL(Order_Form!$C:$C,1+($C795)),Order_Form!$B:$Q,5,FALSE)),"")</f>
        <v/>
      </c>
      <c r="G795" s="35" t="str">
        <f>IF(ISNUMBER(SMALL(Order_Form!$C:$C,1+($C795))),(VLOOKUP(SMALL(Order_Form!$C:$C,1+($C795)),Order_Form!$B:$Q,6,FALSE)),"")</f>
        <v/>
      </c>
      <c r="H795" s="32" t="str">
        <f>IF(ISNUMBER(SMALL(Order_Form!$C:$C,1+($C795))),(VLOOKUP(SMALL(Order_Form!$C:$C,1+($C795)),Order_Form!$B:$Q,7,FALSE)),"")</f>
        <v/>
      </c>
      <c r="I795" s="15"/>
      <c r="J795" s="15"/>
      <c r="K795" s="35" t="str">
        <f>IF(ISNUMBER(SMALL(Order_Form!$C:$C,1+($C795))),(VLOOKUP(SMALL(Order_Form!$C:$C,1+($C795)),Order_Form!$B:$Q,8,FALSE)),"")</f>
        <v/>
      </c>
      <c r="L795" s="35" t="str">
        <f>IF(ISNUMBER(SMALL(Order_Form!$C:$C,1+($C795))),(VLOOKUP(SMALL(Order_Form!$C:$C,1+($C795)),Order_Form!$B:$Q,9,FALSE)),"")</f>
        <v/>
      </c>
      <c r="M795" s="35" t="str">
        <f>IF(ISNUMBER(SMALL(Order_Form!$C:$C,1+($C795))),(VLOOKUP(SMALL(Order_Form!$C:$C,1+($C795)),Order_Form!$B:$Q,10,FALSE)),"")</f>
        <v/>
      </c>
      <c r="N795" s="35" t="str">
        <f>IF(ISNUMBER(SMALL(Order_Form!$C:$C,1+($C795))),(VLOOKUP(SMALL(Order_Form!$C:$C,1+($C795)),Order_Form!$B:$Q,11,FALSE)),"")</f>
        <v/>
      </c>
      <c r="O795" s="35" t="str">
        <f>IF(ISNUMBER(SMALL(Order_Form!$C:$C,1+($C795))),(VLOOKUP(SMALL(Order_Form!$C:$C,1+($C795)),Order_Form!$B:$Q,12,FALSE)),"")</f>
        <v/>
      </c>
      <c r="P795" s="35" t="str">
        <f>IF(ISNUMBER(SMALL(Order_Form!$C:$C,1+($C795))),(VLOOKUP(SMALL(Order_Form!$C:$C,1+($C795)),Order_Form!$B:$Q,13,FALSE)),"")</f>
        <v/>
      </c>
      <c r="Q795" s="35" t="str">
        <f>IF(ISNUMBER(SMALL(Order_Form!$C:$C,1+($C795))),(VLOOKUP(SMALL(Order_Form!$C:$C,1+($C795)),Order_Form!$B:$Q,14,FALSE)),"")</f>
        <v/>
      </c>
      <c r="R795" s="35" t="str">
        <f>IF(ISNUMBER(SMALL(Order_Form!$C:$C,1+($C795))),(VLOOKUP(SMALL(Order_Form!$C:$C,1+($C795)),Order_Form!$B:$Q,15,FALSE)),"")</f>
        <v/>
      </c>
      <c r="U795" s="14">
        <f t="shared" si="36"/>
        <v>0</v>
      </c>
      <c r="V795" s="14">
        <f t="shared" si="37"/>
        <v>0</v>
      </c>
      <c r="W795" s="14">
        <f t="shared" si="38"/>
        <v>0</v>
      </c>
    </row>
    <row r="796" spans="3:23" ht="19.149999999999999" customHeight="1" x14ac:dyDescent="0.2">
      <c r="C796" s="14">
        <v>778</v>
      </c>
      <c r="D796" s="15" t="str">
        <f>IF(ISNUMBER(SMALL(Order_Form!$C:$C,1+($C796))),(VLOOKUP(SMALL(Order_Form!$C:$C,1+($C796)),Order_Form!$B:$Q,3,FALSE)),"")</f>
        <v/>
      </c>
      <c r="E796" s="35" t="str">
        <f>IF(ISNUMBER(SMALL(Order_Form!$C:$C,1+($C796))),(VLOOKUP(SMALL(Order_Form!$C:$C,1+($C796)),Order_Form!$B:$Q,4,FALSE)),"")</f>
        <v/>
      </c>
      <c r="F796" s="35" t="str">
        <f>IF(ISNUMBER(SMALL(Order_Form!$C:$C,1+($C796))),(VLOOKUP(SMALL(Order_Form!$C:$C,1+($C796)),Order_Form!$B:$Q,5,FALSE)),"")</f>
        <v/>
      </c>
      <c r="G796" s="35" t="str">
        <f>IF(ISNUMBER(SMALL(Order_Form!$C:$C,1+($C796))),(VLOOKUP(SMALL(Order_Form!$C:$C,1+($C796)),Order_Form!$B:$Q,6,FALSE)),"")</f>
        <v/>
      </c>
      <c r="H796" s="32" t="str">
        <f>IF(ISNUMBER(SMALL(Order_Form!$C:$C,1+($C796))),(VLOOKUP(SMALL(Order_Form!$C:$C,1+($C796)),Order_Form!$B:$Q,7,FALSE)),"")</f>
        <v/>
      </c>
      <c r="I796" s="15"/>
      <c r="J796" s="15"/>
      <c r="K796" s="35" t="str">
        <f>IF(ISNUMBER(SMALL(Order_Form!$C:$C,1+($C796))),(VLOOKUP(SMALL(Order_Form!$C:$C,1+($C796)),Order_Form!$B:$Q,8,FALSE)),"")</f>
        <v/>
      </c>
      <c r="L796" s="35" t="str">
        <f>IF(ISNUMBER(SMALL(Order_Form!$C:$C,1+($C796))),(VLOOKUP(SMALL(Order_Form!$C:$C,1+($C796)),Order_Form!$B:$Q,9,FALSE)),"")</f>
        <v/>
      </c>
      <c r="M796" s="35" t="str">
        <f>IF(ISNUMBER(SMALL(Order_Form!$C:$C,1+($C796))),(VLOOKUP(SMALL(Order_Form!$C:$C,1+($C796)),Order_Form!$B:$Q,10,FALSE)),"")</f>
        <v/>
      </c>
      <c r="N796" s="35" t="str">
        <f>IF(ISNUMBER(SMALL(Order_Form!$C:$C,1+($C796))),(VLOOKUP(SMALL(Order_Form!$C:$C,1+($C796)),Order_Form!$B:$Q,11,FALSE)),"")</f>
        <v/>
      </c>
      <c r="O796" s="35" t="str">
        <f>IF(ISNUMBER(SMALL(Order_Form!$C:$C,1+($C796))),(VLOOKUP(SMALL(Order_Form!$C:$C,1+($C796)),Order_Form!$B:$Q,12,FALSE)),"")</f>
        <v/>
      </c>
      <c r="P796" s="35" t="str">
        <f>IF(ISNUMBER(SMALL(Order_Form!$C:$C,1+($C796))),(VLOOKUP(SMALL(Order_Form!$C:$C,1+($C796)),Order_Form!$B:$Q,13,FALSE)),"")</f>
        <v/>
      </c>
      <c r="Q796" s="35" t="str">
        <f>IF(ISNUMBER(SMALL(Order_Form!$C:$C,1+($C796))),(VLOOKUP(SMALL(Order_Form!$C:$C,1+($C796)),Order_Form!$B:$Q,14,FALSE)),"")</f>
        <v/>
      </c>
      <c r="R796" s="35" t="str">
        <f>IF(ISNUMBER(SMALL(Order_Form!$C:$C,1+($C796))),(VLOOKUP(SMALL(Order_Form!$C:$C,1+($C796)),Order_Form!$B:$Q,15,FALSE)),"")</f>
        <v/>
      </c>
      <c r="U796" s="14">
        <f t="shared" si="36"/>
        <v>0</v>
      </c>
      <c r="V796" s="14">
        <f t="shared" si="37"/>
        <v>0</v>
      </c>
      <c r="W796" s="14">
        <f t="shared" si="38"/>
        <v>0</v>
      </c>
    </row>
    <row r="797" spans="3:23" ht="19.149999999999999" customHeight="1" x14ac:dyDescent="0.2">
      <c r="C797" s="14">
        <v>779</v>
      </c>
      <c r="D797" s="15" t="str">
        <f>IF(ISNUMBER(SMALL(Order_Form!$C:$C,1+($C797))),(VLOOKUP(SMALL(Order_Form!$C:$C,1+($C797)),Order_Form!$B:$Q,3,FALSE)),"")</f>
        <v/>
      </c>
      <c r="E797" s="35" t="str">
        <f>IF(ISNUMBER(SMALL(Order_Form!$C:$C,1+($C797))),(VLOOKUP(SMALL(Order_Form!$C:$C,1+($C797)),Order_Form!$B:$Q,4,FALSE)),"")</f>
        <v/>
      </c>
      <c r="F797" s="35" t="str">
        <f>IF(ISNUMBER(SMALL(Order_Form!$C:$C,1+($C797))),(VLOOKUP(SMALL(Order_Form!$C:$C,1+($C797)),Order_Form!$B:$Q,5,FALSE)),"")</f>
        <v/>
      </c>
      <c r="G797" s="35" t="str">
        <f>IF(ISNUMBER(SMALL(Order_Form!$C:$C,1+($C797))),(VLOOKUP(SMALL(Order_Form!$C:$C,1+($C797)),Order_Form!$B:$Q,6,FALSE)),"")</f>
        <v/>
      </c>
      <c r="H797" s="32" t="str">
        <f>IF(ISNUMBER(SMALL(Order_Form!$C:$C,1+($C797))),(VLOOKUP(SMALL(Order_Form!$C:$C,1+($C797)),Order_Form!$B:$Q,7,FALSE)),"")</f>
        <v/>
      </c>
      <c r="I797" s="15"/>
      <c r="J797" s="15"/>
      <c r="K797" s="35" t="str">
        <f>IF(ISNUMBER(SMALL(Order_Form!$C:$C,1+($C797))),(VLOOKUP(SMALL(Order_Form!$C:$C,1+($C797)),Order_Form!$B:$Q,8,FALSE)),"")</f>
        <v/>
      </c>
      <c r="L797" s="35" t="str">
        <f>IF(ISNUMBER(SMALL(Order_Form!$C:$C,1+($C797))),(VLOOKUP(SMALL(Order_Form!$C:$C,1+($C797)),Order_Form!$B:$Q,9,FALSE)),"")</f>
        <v/>
      </c>
      <c r="M797" s="35" t="str">
        <f>IF(ISNUMBER(SMALL(Order_Form!$C:$C,1+($C797))),(VLOOKUP(SMALL(Order_Form!$C:$C,1+($C797)),Order_Form!$B:$Q,10,FALSE)),"")</f>
        <v/>
      </c>
      <c r="N797" s="35" t="str">
        <f>IF(ISNUMBER(SMALL(Order_Form!$C:$C,1+($C797))),(VLOOKUP(SMALL(Order_Form!$C:$C,1+($C797)),Order_Form!$B:$Q,11,FALSE)),"")</f>
        <v/>
      </c>
      <c r="O797" s="35" t="str">
        <f>IF(ISNUMBER(SMALL(Order_Form!$C:$C,1+($C797))),(VLOOKUP(SMALL(Order_Form!$C:$C,1+($C797)),Order_Form!$B:$Q,12,FALSE)),"")</f>
        <v/>
      </c>
      <c r="P797" s="35" t="str">
        <f>IF(ISNUMBER(SMALL(Order_Form!$C:$C,1+($C797))),(VLOOKUP(SMALL(Order_Form!$C:$C,1+($C797)),Order_Form!$B:$Q,13,FALSE)),"")</f>
        <v/>
      </c>
      <c r="Q797" s="35" t="str">
        <f>IF(ISNUMBER(SMALL(Order_Form!$C:$C,1+($C797))),(VLOOKUP(SMALL(Order_Form!$C:$C,1+($C797)),Order_Form!$B:$Q,14,FALSE)),"")</f>
        <v/>
      </c>
      <c r="R797" s="35" t="str">
        <f>IF(ISNUMBER(SMALL(Order_Form!$C:$C,1+($C797))),(VLOOKUP(SMALL(Order_Form!$C:$C,1+($C797)),Order_Form!$B:$Q,15,FALSE)),"")</f>
        <v/>
      </c>
      <c r="U797" s="14">
        <f t="shared" si="36"/>
        <v>0</v>
      </c>
      <c r="V797" s="14">
        <f t="shared" si="37"/>
        <v>0</v>
      </c>
      <c r="W797" s="14">
        <f t="shared" si="38"/>
        <v>0</v>
      </c>
    </row>
    <row r="798" spans="3:23" ht="19.149999999999999" customHeight="1" x14ac:dyDescent="0.2">
      <c r="C798" s="14">
        <v>780</v>
      </c>
      <c r="D798" s="15" t="str">
        <f>IF(ISNUMBER(SMALL(Order_Form!$C:$C,1+($C798))),(VLOOKUP(SMALL(Order_Form!$C:$C,1+($C798)),Order_Form!$B:$Q,3,FALSE)),"")</f>
        <v/>
      </c>
      <c r="E798" s="35" t="str">
        <f>IF(ISNUMBER(SMALL(Order_Form!$C:$C,1+($C798))),(VLOOKUP(SMALL(Order_Form!$C:$C,1+($C798)),Order_Form!$B:$Q,4,FALSE)),"")</f>
        <v/>
      </c>
      <c r="F798" s="35" t="str">
        <f>IF(ISNUMBER(SMALL(Order_Form!$C:$C,1+($C798))),(VLOOKUP(SMALL(Order_Form!$C:$C,1+($C798)),Order_Form!$B:$Q,5,FALSE)),"")</f>
        <v/>
      </c>
      <c r="G798" s="35" t="str">
        <f>IF(ISNUMBER(SMALL(Order_Form!$C:$C,1+($C798))),(VLOOKUP(SMALL(Order_Form!$C:$C,1+($C798)),Order_Form!$B:$Q,6,FALSE)),"")</f>
        <v/>
      </c>
      <c r="H798" s="32" t="str">
        <f>IF(ISNUMBER(SMALL(Order_Form!$C:$C,1+($C798))),(VLOOKUP(SMALL(Order_Form!$C:$C,1+($C798)),Order_Form!$B:$Q,7,FALSE)),"")</f>
        <v/>
      </c>
      <c r="I798" s="15"/>
      <c r="J798" s="15"/>
      <c r="K798" s="35" t="str">
        <f>IF(ISNUMBER(SMALL(Order_Form!$C:$C,1+($C798))),(VLOOKUP(SMALL(Order_Form!$C:$C,1+($C798)),Order_Form!$B:$Q,8,FALSE)),"")</f>
        <v/>
      </c>
      <c r="L798" s="35" t="str">
        <f>IF(ISNUMBER(SMALL(Order_Form!$C:$C,1+($C798))),(VLOOKUP(SMALL(Order_Form!$C:$C,1+($C798)),Order_Form!$B:$Q,9,FALSE)),"")</f>
        <v/>
      </c>
      <c r="M798" s="35" t="str">
        <f>IF(ISNUMBER(SMALL(Order_Form!$C:$C,1+($C798))),(VLOOKUP(SMALL(Order_Form!$C:$C,1+($C798)),Order_Form!$B:$Q,10,FALSE)),"")</f>
        <v/>
      </c>
      <c r="N798" s="35" t="str">
        <f>IF(ISNUMBER(SMALL(Order_Form!$C:$C,1+($C798))),(VLOOKUP(SMALL(Order_Form!$C:$C,1+($C798)),Order_Form!$B:$Q,11,FALSE)),"")</f>
        <v/>
      </c>
      <c r="O798" s="35" t="str">
        <f>IF(ISNUMBER(SMALL(Order_Form!$C:$C,1+($C798))),(VLOOKUP(SMALL(Order_Form!$C:$C,1+($C798)),Order_Form!$B:$Q,12,FALSE)),"")</f>
        <v/>
      </c>
      <c r="P798" s="35" t="str">
        <f>IF(ISNUMBER(SMALL(Order_Form!$C:$C,1+($C798))),(VLOOKUP(SMALL(Order_Form!$C:$C,1+($C798)),Order_Form!$B:$Q,13,FALSE)),"")</f>
        <v/>
      </c>
      <c r="Q798" s="35" t="str">
        <f>IF(ISNUMBER(SMALL(Order_Form!$C:$C,1+($C798))),(VLOOKUP(SMALL(Order_Form!$C:$C,1+($C798)),Order_Form!$B:$Q,14,FALSE)),"")</f>
        <v/>
      </c>
      <c r="R798" s="35" t="str">
        <f>IF(ISNUMBER(SMALL(Order_Form!$C:$C,1+($C798))),(VLOOKUP(SMALL(Order_Form!$C:$C,1+($C798)),Order_Form!$B:$Q,15,FALSE)),"")</f>
        <v/>
      </c>
      <c r="U798" s="14">
        <f t="shared" si="36"/>
        <v>0</v>
      </c>
      <c r="V798" s="14">
        <f t="shared" si="37"/>
        <v>0</v>
      </c>
      <c r="W798" s="14">
        <f t="shared" si="38"/>
        <v>0</v>
      </c>
    </row>
    <row r="799" spans="3:23" ht="19.149999999999999" customHeight="1" x14ac:dyDescent="0.2">
      <c r="C799" s="14">
        <v>781</v>
      </c>
      <c r="D799" s="15" t="str">
        <f>IF(ISNUMBER(SMALL(Order_Form!$C:$C,1+($C799))),(VLOOKUP(SMALL(Order_Form!$C:$C,1+($C799)),Order_Form!$B:$Q,3,FALSE)),"")</f>
        <v/>
      </c>
      <c r="E799" s="35" t="str">
        <f>IF(ISNUMBER(SMALL(Order_Form!$C:$C,1+($C799))),(VLOOKUP(SMALL(Order_Form!$C:$C,1+($C799)),Order_Form!$B:$Q,4,FALSE)),"")</f>
        <v/>
      </c>
      <c r="F799" s="35" t="str">
        <f>IF(ISNUMBER(SMALL(Order_Form!$C:$C,1+($C799))),(VLOOKUP(SMALL(Order_Form!$C:$C,1+($C799)),Order_Form!$B:$Q,5,FALSE)),"")</f>
        <v/>
      </c>
      <c r="G799" s="35" t="str">
        <f>IF(ISNUMBER(SMALL(Order_Form!$C:$C,1+($C799))),(VLOOKUP(SMALL(Order_Form!$C:$C,1+($C799)),Order_Form!$B:$Q,6,FALSE)),"")</f>
        <v/>
      </c>
      <c r="H799" s="32" t="str">
        <f>IF(ISNUMBER(SMALL(Order_Form!$C:$C,1+($C799))),(VLOOKUP(SMALL(Order_Form!$C:$C,1+($C799)),Order_Form!$B:$Q,7,FALSE)),"")</f>
        <v/>
      </c>
      <c r="I799" s="15"/>
      <c r="J799" s="15"/>
      <c r="K799" s="35" t="str">
        <f>IF(ISNUMBER(SMALL(Order_Form!$C:$C,1+($C799))),(VLOOKUP(SMALL(Order_Form!$C:$C,1+($C799)),Order_Form!$B:$Q,8,FALSE)),"")</f>
        <v/>
      </c>
      <c r="L799" s="35" t="str">
        <f>IF(ISNUMBER(SMALL(Order_Form!$C:$C,1+($C799))),(VLOOKUP(SMALL(Order_Form!$C:$C,1+($C799)),Order_Form!$B:$Q,9,FALSE)),"")</f>
        <v/>
      </c>
      <c r="M799" s="35" t="str">
        <f>IF(ISNUMBER(SMALL(Order_Form!$C:$C,1+($C799))),(VLOOKUP(SMALL(Order_Form!$C:$C,1+($C799)),Order_Form!$B:$Q,10,FALSE)),"")</f>
        <v/>
      </c>
      <c r="N799" s="35" t="str">
        <f>IF(ISNUMBER(SMALL(Order_Form!$C:$C,1+($C799))),(VLOOKUP(SMALL(Order_Form!$C:$C,1+($C799)),Order_Form!$B:$Q,11,FALSE)),"")</f>
        <v/>
      </c>
      <c r="O799" s="35" t="str">
        <f>IF(ISNUMBER(SMALL(Order_Form!$C:$C,1+($C799))),(VLOOKUP(SMALL(Order_Form!$C:$C,1+($C799)),Order_Form!$B:$Q,12,FALSE)),"")</f>
        <v/>
      </c>
      <c r="P799" s="35" t="str">
        <f>IF(ISNUMBER(SMALL(Order_Form!$C:$C,1+($C799))),(VLOOKUP(SMALL(Order_Form!$C:$C,1+($C799)),Order_Form!$B:$Q,13,FALSE)),"")</f>
        <v/>
      </c>
      <c r="Q799" s="35" t="str">
        <f>IF(ISNUMBER(SMALL(Order_Form!$C:$C,1+($C799))),(VLOOKUP(SMALL(Order_Form!$C:$C,1+($C799)),Order_Form!$B:$Q,14,FALSE)),"")</f>
        <v/>
      </c>
      <c r="R799" s="35" t="str">
        <f>IF(ISNUMBER(SMALL(Order_Form!$C:$C,1+($C799))),(VLOOKUP(SMALL(Order_Form!$C:$C,1+($C799)),Order_Form!$B:$Q,15,FALSE)),"")</f>
        <v/>
      </c>
      <c r="U799" s="14">
        <f t="shared" si="36"/>
        <v>0</v>
      </c>
      <c r="V799" s="14">
        <f t="shared" si="37"/>
        <v>0</v>
      </c>
      <c r="W799" s="14">
        <f t="shared" si="38"/>
        <v>0</v>
      </c>
    </row>
    <row r="800" spans="3:23" ht="19.149999999999999" customHeight="1" x14ac:dyDescent="0.2">
      <c r="C800" s="14">
        <v>782</v>
      </c>
      <c r="D800" s="15" t="str">
        <f>IF(ISNUMBER(SMALL(Order_Form!$C:$C,1+($C800))),(VLOOKUP(SMALL(Order_Form!$C:$C,1+($C800)),Order_Form!$B:$Q,3,FALSE)),"")</f>
        <v/>
      </c>
      <c r="E800" s="35" t="str">
        <f>IF(ISNUMBER(SMALL(Order_Form!$C:$C,1+($C800))),(VLOOKUP(SMALL(Order_Form!$C:$C,1+($C800)),Order_Form!$B:$Q,4,FALSE)),"")</f>
        <v/>
      </c>
      <c r="F800" s="35" t="str">
        <f>IF(ISNUMBER(SMALL(Order_Form!$C:$C,1+($C800))),(VLOOKUP(SMALL(Order_Form!$C:$C,1+($C800)),Order_Form!$B:$Q,5,FALSE)),"")</f>
        <v/>
      </c>
      <c r="G800" s="35" t="str">
        <f>IF(ISNUMBER(SMALL(Order_Form!$C:$C,1+($C800))),(VLOOKUP(SMALL(Order_Form!$C:$C,1+($C800)),Order_Form!$B:$Q,6,FALSE)),"")</f>
        <v/>
      </c>
      <c r="H800" s="32" t="str">
        <f>IF(ISNUMBER(SMALL(Order_Form!$C:$C,1+($C800))),(VLOOKUP(SMALL(Order_Form!$C:$C,1+($C800)),Order_Form!$B:$Q,7,FALSE)),"")</f>
        <v/>
      </c>
      <c r="I800" s="15"/>
      <c r="J800" s="15"/>
      <c r="K800" s="35" t="str">
        <f>IF(ISNUMBER(SMALL(Order_Form!$C:$C,1+($C800))),(VLOOKUP(SMALL(Order_Form!$C:$C,1+($C800)),Order_Form!$B:$Q,8,FALSE)),"")</f>
        <v/>
      </c>
      <c r="L800" s="35" t="str">
        <f>IF(ISNUMBER(SMALL(Order_Form!$C:$C,1+($C800))),(VLOOKUP(SMALL(Order_Form!$C:$C,1+($C800)),Order_Form!$B:$Q,9,FALSE)),"")</f>
        <v/>
      </c>
      <c r="M800" s="35" t="str">
        <f>IF(ISNUMBER(SMALL(Order_Form!$C:$C,1+($C800))),(VLOOKUP(SMALL(Order_Form!$C:$C,1+($C800)),Order_Form!$B:$Q,10,FALSE)),"")</f>
        <v/>
      </c>
      <c r="N800" s="35" t="str">
        <f>IF(ISNUMBER(SMALL(Order_Form!$C:$C,1+($C800))),(VLOOKUP(SMALL(Order_Form!$C:$C,1+($C800)),Order_Form!$B:$Q,11,FALSE)),"")</f>
        <v/>
      </c>
      <c r="O800" s="35" t="str">
        <f>IF(ISNUMBER(SMALL(Order_Form!$C:$C,1+($C800))),(VLOOKUP(SMALL(Order_Form!$C:$C,1+($C800)),Order_Form!$B:$Q,12,FALSE)),"")</f>
        <v/>
      </c>
      <c r="P800" s="35" t="str">
        <f>IF(ISNUMBER(SMALL(Order_Form!$C:$C,1+($C800))),(VLOOKUP(SMALL(Order_Form!$C:$C,1+($C800)),Order_Form!$B:$Q,13,FALSE)),"")</f>
        <v/>
      </c>
      <c r="Q800" s="35" t="str">
        <f>IF(ISNUMBER(SMALL(Order_Form!$C:$C,1+($C800))),(VLOOKUP(SMALL(Order_Form!$C:$C,1+($C800)),Order_Form!$B:$Q,14,FALSE)),"")</f>
        <v/>
      </c>
      <c r="R800" s="35" t="str">
        <f>IF(ISNUMBER(SMALL(Order_Form!$C:$C,1+($C800))),(VLOOKUP(SMALL(Order_Form!$C:$C,1+($C800)),Order_Form!$B:$Q,15,FALSE)),"")</f>
        <v/>
      </c>
      <c r="U800" s="14">
        <f t="shared" si="36"/>
        <v>0</v>
      </c>
      <c r="V800" s="14">
        <f t="shared" si="37"/>
        <v>0</v>
      </c>
      <c r="W800" s="14">
        <f t="shared" si="38"/>
        <v>0</v>
      </c>
    </row>
    <row r="801" spans="3:23" ht="19.149999999999999" customHeight="1" x14ac:dyDescent="0.2">
      <c r="C801" s="14">
        <v>783</v>
      </c>
      <c r="D801" s="15" t="str">
        <f>IF(ISNUMBER(SMALL(Order_Form!$C:$C,1+($C801))),(VLOOKUP(SMALL(Order_Form!$C:$C,1+($C801)),Order_Form!$B:$Q,3,FALSE)),"")</f>
        <v/>
      </c>
      <c r="E801" s="35" t="str">
        <f>IF(ISNUMBER(SMALL(Order_Form!$C:$C,1+($C801))),(VLOOKUP(SMALL(Order_Form!$C:$C,1+($C801)),Order_Form!$B:$Q,4,FALSE)),"")</f>
        <v/>
      </c>
      <c r="F801" s="35" t="str">
        <f>IF(ISNUMBER(SMALL(Order_Form!$C:$C,1+($C801))),(VLOOKUP(SMALL(Order_Form!$C:$C,1+($C801)),Order_Form!$B:$Q,5,FALSE)),"")</f>
        <v/>
      </c>
      <c r="G801" s="35" t="str">
        <f>IF(ISNUMBER(SMALL(Order_Form!$C:$C,1+($C801))),(VLOOKUP(SMALL(Order_Form!$C:$C,1+($C801)),Order_Form!$B:$Q,6,FALSE)),"")</f>
        <v/>
      </c>
      <c r="H801" s="32" t="str">
        <f>IF(ISNUMBER(SMALL(Order_Form!$C:$C,1+($C801))),(VLOOKUP(SMALL(Order_Form!$C:$C,1+($C801)),Order_Form!$B:$Q,7,FALSE)),"")</f>
        <v/>
      </c>
      <c r="I801" s="15"/>
      <c r="J801" s="15"/>
      <c r="K801" s="35" t="str">
        <f>IF(ISNUMBER(SMALL(Order_Form!$C:$C,1+($C801))),(VLOOKUP(SMALL(Order_Form!$C:$C,1+($C801)),Order_Form!$B:$Q,8,FALSE)),"")</f>
        <v/>
      </c>
      <c r="L801" s="35" t="str">
        <f>IF(ISNUMBER(SMALL(Order_Form!$C:$C,1+($C801))),(VLOOKUP(SMALL(Order_Form!$C:$C,1+($C801)),Order_Form!$B:$Q,9,FALSE)),"")</f>
        <v/>
      </c>
      <c r="M801" s="35" t="str">
        <f>IF(ISNUMBER(SMALL(Order_Form!$C:$C,1+($C801))),(VLOOKUP(SMALL(Order_Form!$C:$C,1+($C801)),Order_Form!$B:$Q,10,FALSE)),"")</f>
        <v/>
      </c>
      <c r="N801" s="35" t="str">
        <f>IF(ISNUMBER(SMALL(Order_Form!$C:$C,1+($C801))),(VLOOKUP(SMALL(Order_Form!$C:$C,1+($C801)),Order_Form!$B:$Q,11,FALSE)),"")</f>
        <v/>
      </c>
      <c r="O801" s="35" t="str">
        <f>IF(ISNUMBER(SMALL(Order_Form!$C:$C,1+($C801))),(VLOOKUP(SMALL(Order_Form!$C:$C,1+($C801)),Order_Form!$B:$Q,12,FALSE)),"")</f>
        <v/>
      </c>
      <c r="P801" s="35" t="str">
        <f>IF(ISNUMBER(SMALL(Order_Form!$C:$C,1+($C801))),(VLOOKUP(SMALL(Order_Form!$C:$C,1+($C801)),Order_Form!$B:$Q,13,FALSE)),"")</f>
        <v/>
      </c>
      <c r="Q801" s="35" t="str">
        <f>IF(ISNUMBER(SMALL(Order_Form!$C:$C,1+($C801))),(VLOOKUP(SMALL(Order_Form!$C:$C,1+($C801)),Order_Form!$B:$Q,14,FALSE)),"")</f>
        <v/>
      </c>
      <c r="R801" s="35" t="str">
        <f>IF(ISNUMBER(SMALL(Order_Form!$C:$C,1+($C801))),(VLOOKUP(SMALL(Order_Form!$C:$C,1+($C801)),Order_Form!$B:$Q,15,FALSE)),"")</f>
        <v/>
      </c>
      <c r="U801" s="14">
        <f t="shared" si="36"/>
        <v>0</v>
      </c>
      <c r="V801" s="14">
        <f t="shared" si="37"/>
        <v>0</v>
      </c>
      <c r="W801" s="14">
        <f t="shared" si="38"/>
        <v>0</v>
      </c>
    </row>
    <row r="802" spans="3:23" ht="19.149999999999999" customHeight="1" x14ac:dyDescent="0.2">
      <c r="C802" s="14">
        <v>784</v>
      </c>
      <c r="D802" s="15" t="str">
        <f>IF(ISNUMBER(SMALL(Order_Form!$C:$C,1+($C802))),(VLOOKUP(SMALL(Order_Form!$C:$C,1+($C802)),Order_Form!$B:$Q,3,FALSE)),"")</f>
        <v/>
      </c>
      <c r="E802" s="35" t="str">
        <f>IF(ISNUMBER(SMALL(Order_Form!$C:$C,1+($C802))),(VLOOKUP(SMALL(Order_Form!$C:$C,1+($C802)),Order_Form!$B:$Q,4,FALSE)),"")</f>
        <v/>
      </c>
      <c r="F802" s="35" t="str">
        <f>IF(ISNUMBER(SMALL(Order_Form!$C:$C,1+($C802))),(VLOOKUP(SMALL(Order_Form!$C:$C,1+($C802)),Order_Form!$B:$Q,5,FALSE)),"")</f>
        <v/>
      </c>
      <c r="G802" s="35" t="str">
        <f>IF(ISNUMBER(SMALL(Order_Form!$C:$C,1+($C802))),(VLOOKUP(SMALL(Order_Form!$C:$C,1+($C802)),Order_Form!$B:$Q,6,FALSE)),"")</f>
        <v/>
      </c>
      <c r="H802" s="32" t="str">
        <f>IF(ISNUMBER(SMALL(Order_Form!$C:$C,1+($C802))),(VLOOKUP(SMALL(Order_Form!$C:$C,1+($C802)),Order_Form!$B:$Q,7,FALSE)),"")</f>
        <v/>
      </c>
      <c r="I802" s="15"/>
      <c r="J802" s="15"/>
      <c r="K802" s="35" t="str">
        <f>IF(ISNUMBER(SMALL(Order_Form!$C:$C,1+($C802))),(VLOOKUP(SMALL(Order_Form!$C:$C,1+($C802)),Order_Form!$B:$Q,8,FALSE)),"")</f>
        <v/>
      </c>
      <c r="L802" s="35" t="str">
        <f>IF(ISNUMBER(SMALL(Order_Form!$C:$C,1+($C802))),(VLOOKUP(SMALL(Order_Form!$C:$C,1+($C802)),Order_Form!$B:$Q,9,FALSE)),"")</f>
        <v/>
      </c>
      <c r="M802" s="35" t="str">
        <f>IF(ISNUMBER(SMALL(Order_Form!$C:$C,1+($C802))),(VLOOKUP(SMALL(Order_Form!$C:$C,1+($C802)),Order_Form!$B:$Q,10,FALSE)),"")</f>
        <v/>
      </c>
      <c r="N802" s="35" t="str">
        <f>IF(ISNUMBER(SMALL(Order_Form!$C:$C,1+($C802))),(VLOOKUP(SMALL(Order_Form!$C:$C,1+($C802)),Order_Form!$B:$Q,11,FALSE)),"")</f>
        <v/>
      </c>
      <c r="O802" s="35" t="str">
        <f>IF(ISNUMBER(SMALL(Order_Form!$C:$C,1+($C802))),(VLOOKUP(SMALL(Order_Form!$C:$C,1+($C802)),Order_Form!$B:$Q,12,FALSE)),"")</f>
        <v/>
      </c>
      <c r="P802" s="35" t="str">
        <f>IF(ISNUMBER(SMALL(Order_Form!$C:$C,1+($C802))),(VLOOKUP(SMALL(Order_Form!$C:$C,1+($C802)),Order_Form!$B:$Q,13,FALSE)),"")</f>
        <v/>
      </c>
      <c r="Q802" s="35" t="str">
        <f>IF(ISNUMBER(SMALL(Order_Form!$C:$C,1+($C802))),(VLOOKUP(SMALL(Order_Form!$C:$C,1+($C802)),Order_Form!$B:$Q,14,FALSE)),"")</f>
        <v/>
      </c>
      <c r="R802" s="35" t="str">
        <f>IF(ISNUMBER(SMALL(Order_Form!$C:$C,1+($C802))),(VLOOKUP(SMALL(Order_Form!$C:$C,1+($C802)),Order_Form!$B:$Q,15,FALSE)),"")</f>
        <v/>
      </c>
      <c r="U802" s="14">
        <f t="shared" si="36"/>
        <v>0</v>
      </c>
      <c r="V802" s="14">
        <f t="shared" si="37"/>
        <v>0</v>
      </c>
      <c r="W802" s="14">
        <f t="shared" si="38"/>
        <v>0</v>
      </c>
    </row>
    <row r="803" spans="3:23" ht="19.149999999999999" customHeight="1" x14ac:dyDescent="0.2">
      <c r="C803" s="14">
        <v>785</v>
      </c>
      <c r="D803" s="15" t="str">
        <f>IF(ISNUMBER(SMALL(Order_Form!$C:$C,1+($C803))),(VLOOKUP(SMALL(Order_Form!$C:$C,1+($C803)),Order_Form!$B:$Q,3,FALSE)),"")</f>
        <v/>
      </c>
      <c r="E803" s="35" t="str">
        <f>IF(ISNUMBER(SMALL(Order_Form!$C:$C,1+($C803))),(VLOOKUP(SMALL(Order_Form!$C:$C,1+($C803)),Order_Form!$B:$Q,4,FALSE)),"")</f>
        <v/>
      </c>
      <c r="F803" s="35" t="str">
        <f>IF(ISNUMBER(SMALL(Order_Form!$C:$C,1+($C803))),(VLOOKUP(SMALL(Order_Form!$C:$C,1+($C803)),Order_Form!$B:$Q,5,FALSE)),"")</f>
        <v/>
      </c>
      <c r="G803" s="35" t="str">
        <f>IF(ISNUMBER(SMALL(Order_Form!$C:$C,1+($C803))),(VLOOKUP(SMALL(Order_Form!$C:$C,1+($C803)),Order_Form!$B:$Q,6,FALSE)),"")</f>
        <v/>
      </c>
      <c r="H803" s="32" t="str">
        <f>IF(ISNUMBER(SMALL(Order_Form!$C:$C,1+($C803))),(VLOOKUP(SMALL(Order_Form!$C:$C,1+($C803)),Order_Form!$B:$Q,7,FALSE)),"")</f>
        <v/>
      </c>
      <c r="I803" s="15"/>
      <c r="J803" s="15"/>
      <c r="K803" s="35" t="str">
        <f>IF(ISNUMBER(SMALL(Order_Form!$C:$C,1+($C803))),(VLOOKUP(SMALL(Order_Form!$C:$C,1+($C803)),Order_Form!$B:$Q,8,FALSE)),"")</f>
        <v/>
      </c>
      <c r="L803" s="35" t="str">
        <f>IF(ISNUMBER(SMALL(Order_Form!$C:$C,1+($C803))),(VLOOKUP(SMALL(Order_Form!$C:$C,1+($C803)),Order_Form!$B:$Q,9,FALSE)),"")</f>
        <v/>
      </c>
      <c r="M803" s="35" t="str">
        <f>IF(ISNUMBER(SMALL(Order_Form!$C:$C,1+($C803))),(VLOOKUP(SMALL(Order_Form!$C:$C,1+($C803)),Order_Form!$B:$Q,10,FALSE)),"")</f>
        <v/>
      </c>
      <c r="N803" s="35" t="str">
        <f>IF(ISNUMBER(SMALL(Order_Form!$C:$C,1+($C803))),(VLOOKUP(SMALL(Order_Form!$C:$C,1+($C803)),Order_Form!$B:$Q,11,FALSE)),"")</f>
        <v/>
      </c>
      <c r="O803" s="35" t="str">
        <f>IF(ISNUMBER(SMALL(Order_Form!$C:$C,1+($C803))),(VLOOKUP(SMALL(Order_Form!$C:$C,1+($C803)),Order_Form!$B:$Q,12,FALSE)),"")</f>
        <v/>
      </c>
      <c r="P803" s="35" t="str">
        <f>IF(ISNUMBER(SMALL(Order_Form!$C:$C,1+($C803))),(VLOOKUP(SMALL(Order_Form!$C:$C,1+($C803)),Order_Form!$B:$Q,13,FALSE)),"")</f>
        <v/>
      </c>
      <c r="Q803" s="35" t="str">
        <f>IF(ISNUMBER(SMALL(Order_Form!$C:$C,1+($C803))),(VLOOKUP(SMALL(Order_Form!$C:$C,1+($C803)),Order_Form!$B:$Q,14,FALSE)),"")</f>
        <v/>
      </c>
      <c r="R803" s="35" t="str">
        <f>IF(ISNUMBER(SMALL(Order_Form!$C:$C,1+($C803))),(VLOOKUP(SMALL(Order_Form!$C:$C,1+($C803)),Order_Form!$B:$Q,15,FALSE)),"")</f>
        <v/>
      </c>
      <c r="U803" s="14">
        <f t="shared" si="36"/>
        <v>0</v>
      </c>
      <c r="V803" s="14">
        <f t="shared" si="37"/>
        <v>0</v>
      </c>
      <c r="W803" s="14">
        <f t="shared" si="38"/>
        <v>0</v>
      </c>
    </row>
    <row r="804" spans="3:23" ht="19.149999999999999" customHeight="1" x14ac:dyDescent="0.2">
      <c r="C804" s="14">
        <v>786</v>
      </c>
      <c r="D804" s="15" t="str">
        <f>IF(ISNUMBER(SMALL(Order_Form!$C:$C,1+($C804))),(VLOOKUP(SMALL(Order_Form!$C:$C,1+($C804)),Order_Form!$B:$Q,3,FALSE)),"")</f>
        <v/>
      </c>
      <c r="E804" s="35" t="str">
        <f>IF(ISNUMBER(SMALL(Order_Form!$C:$C,1+($C804))),(VLOOKUP(SMALL(Order_Form!$C:$C,1+($C804)),Order_Form!$B:$Q,4,FALSE)),"")</f>
        <v/>
      </c>
      <c r="F804" s="35" t="str">
        <f>IF(ISNUMBER(SMALL(Order_Form!$C:$C,1+($C804))),(VLOOKUP(SMALL(Order_Form!$C:$C,1+($C804)),Order_Form!$B:$Q,5,FALSE)),"")</f>
        <v/>
      </c>
      <c r="G804" s="35" t="str">
        <f>IF(ISNUMBER(SMALL(Order_Form!$C:$C,1+($C804))),(VLOOKUP(SMALL(Order_Form!$C:$C,1+($C804)),Order_Form!$B:$Q,6,FALSE)),"")</f>
        <v/>
      </c>
      <c r="H804" s="32" t="str">
        <f>IF(ISNUMBER(SMALL(Order_Form!$C:$C,1+($C804))),(VLOOKUP(SMALL(Order_Form!$C:$C,1+($C804)),Order_Form!$B:$Q,7,FALSE)),"")</f>
        <v/>
      </c>
      <c r="I804" s="15"/>
      <c r="J804" s="15"/>
      <c r="K804" s="35" t="str">
        <f>IF(ISNUMBER(SMALL(Order_Form!$C:$C,1+($C804))),(VLOOKUP(SMALL(Order_Form!$C:$C,1+($C804)),Order_Form!$B:$Q,8,FALSE)),"")</f>
        <v/>
      </c>
      <c r="L804" s="35" t="str">
        <f>IF(ISNUMBER(SMALL(Order_Form!$C:$C,1+($C804))),(VLOOKUP(SMALL(Order_Form!$C:$C,1+($C804)),Order_Form!$B:$Q,9,FALSE)),"")</f>
        <v/>
      </c>
      <c r="M804" s="35" t="str">
        <f>IF(ISNUMBER(SMALL(Order_Form!$C:$C,1+($C804))),(VLOOKUP(SMALL(Order_Form!$C:$C,1+($C804)),Order_Form!$B:$Q,10,FALSE)),"")</f>
        <v/>
      </c>
      <c r="N804" s="35" t="str">
        <f>IF(ISNUMBER(SMALL(Order_Form!$C:$C,1+($C804))),(VLOOKUP(SMALL(Order_Form!$C:$C,1+($C804)),Order_Form!$B:$Q,11,FALSE)),"")</f>
        <v/>
      </c>
      <c r="O804" s="35" t="str">
        <f>IF(ISNUMBER(SMALL(Order_Form!$C:$C,1+($C804))),(VLOOKUP(SMALL(Order_Form!$C:$C,1+($C804)),Order_Form!$B:$Q,12,FALSE)),"")</f>
        <v/>
      </c>
      <c r="P804" s="35" t="str">
        <f>IF(ISNUMBER(SMALL(Order_Form!$C:$C,1+($C804))),(VLOOKUP(SMALL(Order_Form!$C:$C,1+($C804)),Order_Form!$B:$Q,13,FALSE)),"")</f>
        <v/>
      </c>
      <c r="Q804" s="35" t="str">
        <f>IF(ISNUMBER(SMALL(Order_Form!$C:$C,1+($C804))),(VLOOKUP(SMALL(Order_Form!$C:$C,1+($C804)),Order_Form!$B:$Q,14,FALSE)),"")</f>
        <v/>
      </c>
      <c r="R804" s="35" t="str">
        <f>IF(ISNUMBER(SMALL(Order_Form!$C:$C,1+($C804))),(VLOOKUP(SMALL(Order_Form!$C:$C,1+($C804)),Order_Form!$B:$Q,15,FALSE)),"")</f>
        <v/>
      </c>
      <c r="U804" s="14">
        <f t="shared" si="36"/>
        <v>0</v>
      </c>
      <c r="V804" s="14">
        <f t="shared" si="37"/>
        <v>0</v>
      </c>
      <c r="W804" s="14">
        <f t="shared" si="38"/>
        <v>0</v>
      </c>
    </row>
    <row r="805" spans="3:23" ht="19.149999999999999" customHeight="1" x14ac:dyDescent="0.2">
      <c r="C805" s="14">
        <v>787</v>
      </c>
      <c r="D805" s="15" t="str">
        <f>IF(ISNUMBER(SMALL(Order_Form!$C:$C,1+($C805))),(VLOOKUP(SMALL(Order_Form!$C:$C,1+($C805)),Order_Form!$B:$Q,3,FALSE)),"")</f>
        <v/>
      </c>
      <c r="E805" s="35" t="str">
        <f>IF(ISNUMBER(SMALL(Order_Form!$C:$C,1+($C805))),(VLOOKUP(SMALL(Order_Form!$C:$C,1+($C805)),Order_Form!$B:$Q,4,FALSE)),"")</f>
        <v/>
      </c>
      <c r="F805" s="35" t="str">
        <f>IF(ISNUMBER(SMALL(Order_Form!$C:$C,1+($C805))),(VLOOKUP(SMALL(Order_Form!$C:$C,1+($C805)),Order_Form!$B:$Q,5,FALSE)),"")</f>
        <v/>
      </c>
      <c r="G805" s="35" t="str">
        <f>IF(ISNUMBER(SMALL(Order_Form!$C:$C,1+($C805))),(VLOOKUP(SMALL(Order_Form!$C:$C,1+($C805)),Order_Form!$B:$Q,6,FALSE)),"")</f>
        <v/>
      </c>
      <c r="H805" s="32" t="str">
        <f>IF(ISNUMBER(SMALL(Order_Form!$C:$C,1+($C805))),(VLOOKUP(SMALL(Order_Form!$C:$C,1+($C805)),Order_Form!$B:$Q,7,FALSE)),"")</f>
        <v/>
      </c>
      <c r="I805" s="15"/>
      <c r="J805" s="15"/>
      <c r="K805" s="35" t="str">
        <f>IF(ISNUMBER(SMALL(Order_Form!$C:$C,1+($C805))),(VLOOKUP(SMALL(Order_Form!$C:$C,1+($C805)),Order_Form!$B:$Q,8,FALSE)),"")</f>
        <v/>
      </c>
      <c r="L805" s="35" t="str">
        <f>IF(ISNUMBER(SMALL(Order_Form!$C:$C,1+($C805))),(VLOOKUP(SMALL(Order_Form!$C:$C,1+($C805)),Order_Form!$B:$Q,9,FALSE)),"")</f>
        <v/>
      </c>
      <c r="M805" s="35" t="str">
        <f>IF(ISNUMBER(SMALL(Order_Form!$C:$C,1+($C805))),(VLOOKUP(SMALL(Order_Form!$C:$C,1+($C805)),Order_Form!$B:$Q,10,FALSE)),"")</f>
        <v/>
      </c>
      <c r="N805" s="35" t="str">
        <f>IF(ISNUMBER(SMALL(Order_Form!$C:$C,1+($C805))),(VLOOKUP(SMALL(Order_Form!$C:$C,1+($C805)),Order_Form!$B:$Q,11,FALSE)),"")</f>
        <v/>
      </c>
      <c r="O805" s="35" t="str">
        <f>IF(ISNUMBER(SMALL(Order_Form!$C:$C,1+($C805))),(VLOOKUP(SMALL(Order_Form!$C:$C,1+($C805)),Order_Form!$B:$Q,12,FALSE)),"")</f>
        <v/>
      </c>
      <c r="P805" s="35" t="str">
        <f>IF(ISNUMBER(SMALL(Order_Form!$C:$C,1+($C805))),(VLOOKUP(SMALL(Order_Form!$C:$C,1+($C805)),Order_Form!$B:$Q,13,FALSE)),"")</f>
        <v/>
      </c>
      <c r="Q805" s="35" t="str">
        <f>IF(ISNUMBER(SMALL(Order_Form!$C:$C,1+($C805))),(VLOOKUP(SMALL(Order_Form!$C:$C,1+($C805)),Order_Form!$B:$Q,14,FALSE)),"")</f>
        <v/>
      </c>
      <c r="R805" s="35" t="str">
        <f>IF(ISNUMBER(SMALL(Order_Form!$C:$C,1+($C805))),(VLOOKUP(SMALL(Order_Form!$C:$C,1+($C805)),Order_Form!$B:$Q,15,FALSE)),"")</f>
        <v/>
      </c>
      <c r="U805" s="14">
        <f t="shared" si="36"/>
        <v>0</v>
      </c>
      <c r="V805" s="14">
        <f t="shared" si="37"/>
        <v>0</v>
      </c>
      <c r="W805" s="14">
        <f t="shared" si="38"/>
        <v>0</v>
      </c>
    </row>
    <row r="806" spans="3:23" ht="19.149999999999999" customHeight="1" x14ac:dyDescent="0.2">
      <c r="C806" s="14">
        <v>788</v>
      </c>
      <c r="D806" s="15" t="str">
        <f>IF(ISNUMBER(SMALL(Order_Form!$C:$C,1+($C806))),(VLOOKUP(SMALL(Order_Form!$C:$C,1+($C806)),Order_Form!$B:$Q,3,FALSE)),"")</f>
        <v/>
      </c>
      <c r="E806" s="35" t="str">
        <f>IF(ISNUMBER(SMALL(Order_Form!$C:$C,1+($C806))),(VLOOKUP(SMALL(Order_Form!$C:$C,1+($C806)),Order_Form!$B:$Q,4,FALSE)),"")</f>
        <v/>
      </c>
      <c r="F806" s="35" t="str">
        <f>IF(ISNUMBER(SMALL(Order_Form!$C:$C,1+($C806))),(VLOOKUP(SMALL(Order_Form!$C:$C,1+($C806)),Order_Form!$B:$Q,5,FALSE)),"")</f>
        <v/>
      </c>
      <c r="G806" s="35" t="str">
        <f>IF(ISNUMBER(SMALL(Order_Form!$C:$C,1+($C806))),(VLOOKUP(SMALL(Order_Form!$C:$C,1+($C806)),Order_Form!$B:$Q,6,FALSE)),"")</f>
        <v/>
      </c>
      <c r="H806" s="32" t="str">
        <f>IF(ISNUMBER(SMALL(Order_Form!$C:$C,1+($C806))),(VLOOKUP(SMALL(Order_Form!$C:$C,1+($C806)),Order_Form!$B:$Q,7,FALSE)),"")</f>
        <v/>
      </c>
      <c r="I806" s="15"/>
      <c r="J806" s="15"/>
      <c r="K806" s="35" t="str">
        <f>IF(ISNUMBER(SMALL(Order_Form!$C:$C,1+($C806))),(VLOOKUP(SMALL(Order_Form!$C:$C,1+($C806)),Order_Form!$B:$Q,8,FALSE)),"")</f>
        <v/>
      </c>
      <c r="L806" s="35" t="str">
        <f>IF(ISNUMBER(SMALL(Order_Form!$C:$C,1+($C806))),(VLOOKUP(SMALL(Order_Form!$C:$C,1+($C806)),Order_Form!$B:$Q,9,FALSE)),"")</f>
        <v/>
      </c>
      <c r="M806" s="35" t="str">
        <f>IF(ISNUMBER(SMALL(Order_Form!$C:$C,1+($C806))),(VLOOKUP(SMALL(Order_Form!$C:$C,1+($C806)),Order_Form!$B:$Q,10,FALSE)),"")</f>
        <v/>
      </c>
      <c r="N806" s="35" t="str">
        <f>IF(ISNUMBER(SMALL(Order_Form!$C:$C,1+($C806))),(VLOOKUP(SMALL(Order_Form!$C:$C,1+($C806)),Order_Form!$B:$Q,11,FALSE)),"")</f>
        <v/>
      </c>
      <c r="O806" s="35" t="str">
        <f>IF(ISNUMBER(SMALL(Order_Form!$C:$C,1+($C806))),(VLOOKUP(SMALL(Order_Form!$C:$C,1+($C806)),Order_Form!$B:$Q,12,FALSE)),"")</f>
        <v/>
      </c>
      <c r="P806" s="35" t="str">
        <f>IF(ISNUMBER(SMALL(Order_Form!$C:$C,1+($C806))),(VLOOKUP(SMALL(Order_Form!$C:$C,1+($C806)),Order_Form!$B:$Q,13,FALSE)),"")</f>
        <v/>
      </c>
      <c r="Q806" s="35" t="str">
        <f>IF(ISNUMBER(SMALL(Order_Form!$C:$C,1+($C806))),(VLOOKUP(SMALL(Order_Form!$C:$C,1+($C806)),Order_Form!$B:$Q,14,FALSE)),"")</f>
        <v/>
      </c>
      <c r="R806" s="35" t="str">
        <f>IF(ISNUMBER(SMALL(Order_Form!$C:$C,1+($C806))),(VLOOKUP(SMALL(Order_Form!$C:$C,1+($C806)),Order_Form!$B:$Q,15,FALSE)),"")</f>
        <v/>
      </c>
      <c r="U806" s="14">
        <f t="shared" si="36"/>
        <v>0</v>
      </c>
      <c r="V806" s="14">
        <f t="shared" si="37"/>
        <v>0</v>
      </c>
      <c r="W806" s="14">
        <f t="shared" si="38"/>
        <v>0</v>
      </c>
    </row>
    <row r="807" spans="3:23" ht="19.149999999999999" customHeight="1" x14ac:dyDescent="0.2">
      <c r="C807" s="14">
        <v>789</v>
      </c>
      <c r="D807" s="15" t="str">
        <f>IF(ISNUMBER(SMALL(Order_Form!$C:$C,1+($C807))),(VLOOKUP(SMALL(Order_Form!$C:$C,1+($C807)),Order_Form!$B:$Q,3,FALSE)),"")</f>
        <v/>
      </c>
      <c r="E807" s="35" t="str">
        <f>IF(ISNUMBER(SMALL(Order_Form!$C:$C,1+($C807))),(VLOOKUP(SMALL(Order_Form!$C:$C,1+($C807)),Order_Form!$B:$Q,4,FALSE)),"")</f>
        <v/>
      </c>
      <c r="F807" s="35" t="str">
        <f>IF(ISNUMBER(SMALL(Order_Form!$C:$C,1+($C807))),(VLOOKUP(SMALL(Order_Form!$C:$C,1+($C807)),Order_Form!$B:$Q,5,FALSE)),"")</f>
        <v/>
      </c>
      <c r="G807" s="35" t="str">
        <f>IF(ISNUMBER(SMALL(Order_Form!$C:$C,1+($C807))),(VLOOKUP(SMALL(Order_Form!$C:$C,1+($C807)),Order_Form!$B:$Q,6,FALSE)),"")</f>
        <v/>
      </c>
      <c r="H807" s="32" t="str">
        <f>IF(ISNUMBER(SMALL(Order_Form!$C:$C,1+($C807))),(VLOOKUP(SMALL(Order_Form!$C:$C,1+($C807)),Order_Form!$B:$Q,7,FALSE)),"")</f>
        <v/>
      </c>
      <c r="I807" s="15"/>
      <c r="J807" s="15"/>
      <c r="K807" s="35" t="str">
        <f>IF(ISNUMBER(SMALL(Order_Form!$C:$C,1+($C807))),(VLOOKUP(SMALL(Order_Form!$C:$C,1+($C807)),Order_Form!$B:$Q,8,FALSE)),"")</f>
        <v/>
      </c>
      <c r="L807" s="35" t="str">
        <f>IF(ISNUMBER(SMALL(Order_Form!$C:$C,1+($C807))),(VLOOKUP(SMALL(Order_Form!$C:$C,1+($C807)),Order_Form!$B:$Q,9,FALSE)),"")</f>
        <v/>
      </c>
      <c r="M807" s="35" t="str">
        <f>IF(ISNUMBER(SMALL(Order_Form!$C:$C,1+($C807))),(VLOOKUP(SMALL(Order_Form!$C:$C,1+($C807)),Order_Form!$B:$Q,10,FALSE)),"")</f>
        <v/>
      </c>
      <c r="N807" s="35" t="str">
        <f>IF(ISNUMBER(SMALL(Order_Form!$C:$C,1+($C807))),(VLOOKUP(SMALL(Order_Form!$C:$C,1+($C807)),Order_Form!$B:$Q,11,FALSE)),"")</f>
        <v/>
      </c>
      <c r="O807" s="35" t="str">
        <f>IF(ISNUMBER(SMALL(Order_Form!$C:$C,1+($C807))),(VLOOKUP(SMALL(Order_Form!$C:$C,1+($C807)),Order_Form!$B:$Q,12,FALSE)),"")</f>
        <v/>
      </c>
      <c r="P807" s="35" t="str">
        <f>IF(ISNUMBER(SMALL(Order_Form!$C:$C,1+($C807))),(VLOOKUP(SMALL(Order_Form!$C:$C,1+($C807)),Order_Form!$B:$Q,13,FALSE)),"")</f>
        <v/>
      </c>
      <c r="Q807" s="35" t="str">
        <f>IF(ISNUMBER(SMALL(Order_Form!$C:$C,1+($C807))),(VLOOKUP(SMALL(Order_Form!$C:$C,1+($C807)),Order_Form!$B:$Q,14,FALSE)),"")</f>
        <v/>
      </c>
      <c r="R807" s="35" t="str">
        <f>IF(ISNUMBER(SMALL(Order_Form!$C:$C,1+($C807))),(VLOOKUP(SMALL(Order_Form!$C:$C,1+($C807)),Order_Form!$B:$Q,15,FALSE)),"")</f>
        <v/>
      </c>
      <c r="U807" s="14">
        <f t="shared" si="36"/>
        <v>0</v>
      </c>
      <c r="V807" s="14">
        <f t="shared" si="37"/>
        <v>0</v>
      </c>
      <c r="W807" s="14">
        <f t="shared" si="38"/>
        <v>0</v>
      </c>
    </row>
    <row r="808" spans="3:23" ht="19.149999999999999" customHeight="1" x14ac:dyDescent="0.2">
      <c r="C808" s="14">
        <v>790</v>
      </c>
      <c r="D808" s="15" t="str">
        <f>IF(ISNUMBER(SMALL(Order_Form!$C:$C,1+($C808))),(VLOOKUP(SMALL(Order_Form!$C:$C,1+($C808)),Order_Form!$B:$Q,3,FALSE)),"")</f>
        <v/>
      </c>
      <c r="E808" s="35" t="str">
        <f>IF(ISNUMBER(SMALL(Order_Form!$C:$C,1+($C808))),(VLOOKUP(SMALL(Order_Form!$C:$C,1+($C808)),Order_Form!$B:$Q,4,FALSE)),"")</f>
        <v/>
      </c>
      <c r="F808" s="35" t="str">
        <f>IF(ISNUMBER(SMALL(Order_Form!$C:$C,1+($C808))),(VLOOKUP(SMALL(Order_Form!$C:$C,1+($C808)),Order_Form!$B:$Q,5,FALSE)),"")</f>
        <v/>
      </c>
      <c r="G808" s="35" t="str">
        <f>IF(ISNUMBER(SMALL(Order_Form!$C:$C,1+($C808))),(VLOOKUP(SMALL(Order_Form!$C:$C,1+($C808)),Order_Form!$B:$Q,6,FALSE)),"")</f>
        <v/>
      </c>
      <c r="H808" s="32" t="str">
        <f>IF(ISNUMBER(SMALL(Order_Form!$C:$C,1+($C808))),(VLOOKUP(SMALL(Order_Form!$C:$C,1+($C808)),Order_Form!$B:$Q,7,FALSE)),"")</f>
        <v/>
      </c>
      <c r="I808" s="15"/>
      <c r="J808" s="15"/>
      <c r="K808" s="35" t="str">
        <f>IF(ISNUMBER(SMALL(Order_Form!$C:$C,1+($C808))),(VLOOKUP(SMALL(Order_Form!$C:$C,1+($C808)),Order_Form!$B:$Q,8,FALSE)),"")</f>
        <v/>
      </c>
      <c r="L808" s="35" t="str">
        <f>IF(ISNUMBER(SMALL(Order_Form!$C:$C,1+($C808))),(VLOOKUP(SMALL(Order_Form!$C:$C,1+($C808)),Order_Form!$B:$Q,9,FALSE)),"")</f>
        <v/>
      </c>
      <c r="M808" s="35" t="str">
        <f>IF(ISNUMBER(SMALL(Order_Form!$C:$C,1+($C808))),(VLOOKUP(SMALL(Order_Form!$C:$C,1+($C808)),Order_Form!$B:$Q,10,FALSE)),"")</f>
        <v/>
      </c>
      <c r="N808" s="35" t="str">
        <f>IF(ISNUMBER(SMALL(Order_Form!$C:$C,1+($C808))),(VLOOKUP(SMALL(Order_Form!$C:$C,1+($C808)),Order_Form!$B:$Q,11,FALSE)),"")</f>
        <v/>
      </c>
      <c r="O808" s="35" t="str">
        <f>IF(ISNUMBER(SMALL(Order_Form!$C:$C,1+($C808))),(VLOOKUP(SMALL(Order_Form!$C:$C,1+($C808)),Order_Form!$B:$Q,12,FALSE)),"")</f>
        <v/>
      </c>
      <c r="P808" s="35" t="str">
        <f>IF(ISNUMBER(SMALL(Order_Form!$C:$C,1+($C808))),(VLOOKUP(SMALL(Order_Form!$C:$C,1+($C808)),Order_Form!$B:$Q,13,FALSE)),"")</f>
        <v/>
      </c>
      <c r="Q808" s="35" t="str">
        <f>IF(ISNUMBER(SMALL(Order_Form!$C:$C,1+($C808))),(VLOOKUP(SMALL(Order_Form!$C:$C,1+($C808)),Order_Form!$B:$Q,14,FALSE)),"")</f>
        <v/>
      </c>
      <c r="R808" s="35" t="str">
        <f>IF(ISNUMBER(SMALL(Order_Form!$C:$C,1+($C808))),(VLOOKUP(SMALL(Order_Form!$C:$C,1+($C808)),Order_Form!$B:$Q,15,FALSE)),"")</f>
        <v/>
      </c>
      <c r="U808" s="14">
        <f t="shared" si="36"/>
        <v>0</v>
      </c>
      <c r="V808" s="14">
        <f t="shared" si="37"/>
        <v>0</v>
      </c>
      <c r="W808" s="14">
        <f t="shared" si="38"/>
        <v>0</v>
      </c>
    </row>
    <row r="809" spans="3:23" ht="19.149999999999999" customHeight="1" x14ac:dyDescent="0.2">
      <c r="C809" s="14">
        <v>791</v>
      </c>
      <c r="D809" s="15" t="str">
        <f>IF(ISNUMBER(SMALL(Order_Form!$C:$C,1+($C809))),(VLOOKUP(SMALL(Order_Form!$C:$C,1+($C809)),Order_Form!$B:$Q,3,FALSE)),"")</f>
        <v/>
      </c>
      <c r="E809" s="35" t="str">
        <f>IF(ISNUMBER(SMALL(Order_Form!$C:$C,1+($C809))),(VLOOKUP(SMALL(Order_Form!$C:$C,1+($C809)),Order_Form!$B:$Q,4,FALSE)),"")</f>
        <v/>
      </c>
      <c r="F809" s="35" t="str">
        <f>IF(ISNUMBER(SMALL(Order_Form!$C:$C,1+($C809))),(VLOOKUP(SMALL(Order_Form!$C:$C,1+($C809)),Order_Form!$B:$Q,5,FALSE)),"")</f>
        <v/>
      </c>
      <c r="G809" s="35" t="str">
        <f>IF(ISNUMBER(SMALL(Order_Form!$C:$C,1+($C809))),(VLOOKUP(SMALL(Order_Form!$C:$C,1+($C809)),Order_Form!$B:$Q,6,FALSE)),"")</f>
        <v/>
      </c>
      <c r="H809" s="32" t="str">
        <f>IF(ISNUMBER(SMALL(Order_Form!$C:$C,1+($C809))),(VLOOKUP(SMALL(Order_Form!$C:$C,1+($C809)),Order_Form!$B:$Q,7,FALSE)),"")</f>
        <v/>
      </c>
      <c r="I809" s="15"/>
      <c r="J809" s="15"/>
      <c r="K809" s="35" t="str">
        <f>IF(ISNUMBER(SMALL(Order_Form!$C:$C,1+($C809))),(VLOOKUP(SMALL(Order_Form!$C:$C,1+($C809)),Order_Form!$B:$Q,8,FALSE)),"")</f>
        <v/>
      </c>
      <c r="L809" s="35" t="str">
        <f>IF(ISNUMBER(SMALL(Order_Form!$C:$C,1+($C809))),(VLOOKUP(SMALL(Order_Form!$C:$C,1+($C809)),Order_Form!$B:$Q,9,FALSE)),"")</f>
        <v/>
      </c>
      <c r="M809" s="35" t="str">
        <f>IF(ISNUMBER(SMALL(Order_Form!$C:$C,1+($C809))),(VLOOKUP(SMALL(Order_Form!$C:$C,1+($C809)),Order_Form!$B:$Q,10,FALSE)),"")</f>
        <v/>
      </c>
      <c r="N809" s="35" t="str">
        <f>IF(ISNUMBER(SMALL(Order_Form!$C:$C,1+($C809))),(VLOOKUP(SMALL(Order_Form!$C:$C,1+($C809)),Order_Form!$B:$Q,11,FALSE)),"")</f>
        <v/>
      </c>
      <c r="O809" s="35" t="str">
        <f>IF(ISNUMBER(SMALL(Order_Form!$C:$C,1+($C809))),(VLOOKUP(SMALL(Order_Form!$C:$C,1+($C809)),Order_Form!$B:$Q,12,FALSE)),"")</f>
        <v/>
      </c>
      <c r="P809" s="35" t="str">
        <f>IF(ISNUMBER(SMALL(Order_Form!$C:$C,1+($C809))),(VLOOKUP(SMALL(Order_Form!$C:$C,1+($C809)),Order_Form!$B:$Q,13,FALSE)),"")</f>
        <v/>
      </c>
      <c r="Q809" s="35" t="str">
        <f>IF(ISNUMBER(SMALL(Order_Form!$C:$C,1+($C809))),(VLOOKUP(SMALL(Order_Form!$C:$C,1+($C809)),Order_Form!$B:$Q,14,FALSE)),"")</f>
        <v/>
      </c>
      <c r="R809" s="35" t="str">
        <f>IF(ISNUMBER(SMALL(Order_Form!$C:$C,1+($C809))),(VLOOKUP(SMALL(Order_Form!$C:$C,1+($C809)),Order_Form!$B:$Q,15,FALSE)),"")</f>
        <v/>
      </c>
      <c r="U809" s="14">
        <f t="shared" si="36"/>
        <v>0</v>
      </c>
      <c r="V809" s="14">
        <f t="shared" si="37"/>
        <v>0</v>
      </c>
      <c r="W809" s="14">
        <f t="shared" si="38"/>
        <v>0</v>
      </c>
    </row>
    <row r="810" spans="3:23" ht="19.149999999999999" customHeight="1" x14ac:dyDescent="0.2">
      <c r="C810" s="14">
        <v>792</v>
      </c>
      <c r="D810" s="15" t="str">
        <f>IF(ISNUMBER(SMALL(Order_Form!$C:$C,1+($C810))),(VLOOKUP(SMALL(Order_Form!$C:$C,1+($C810)),Order_Form!$B:$Q,3,FALSE)),"")</f>
        <v/>
      </c>
      <c r="E810" s="35" t="str">
        <f>IF(ISNUMBER(SMALL(Order_Form!$C:$C,1+($C810))),(VLOOKUP(SMALL(Order_Form!$C:$C,1+($C810)),Order_Form!$B:$Q,4,FALSE)),"")</f>
        <v/>
      </c>
      <c r="F810" s="35" t="str">
        <f>IF(ISNUMBER(SMALL(Order_Form!$C:$C,1+($C810))),(VLOOKUP(SMALL(Order_Form!$C:$C,1+($C810)),Order_Form!$B:$Q,5,FALSE)),"")</f>
        <v/>
      </c>
      <c r="G810" s="35" t="str">
        <f>IF(ISNUMBER(SMALL(Order_Form!$C:$C,1+($C810))),(VLOOKUP(SMALL(Order_Form!$C:$C,1+($C810)),Order_Form!$B:$Q,6,FALSE)),"")</f>
        <v/>
      </c>
      <c r="H810" s="32" t="str">
        <f>IF(ISNUMBER(SMALL(Order_Form!$C:$C,1+($C810))),(VLOOKUP(SMALL(Order_Form!$C:$C,1+($C810)),Order_Form!$B:$Q,7,FALSE)),"")</f>
        <v/>
      </c>
      <c r="I810" s="15"/>
      <c r="J810" s="15"/>
      <c r="K810" s="35" t="str">
        <f>IF(ISNUMBER(SMALL(Order_Form!$C:$C,1+($C810))),(VLOOKUP(SMALL(Order_Form!$C:$C,1+($C810)),Order_Form!$B:$Q,8,FALSE)),"")</f>
        <v/>
      </c>
      <c r="L810" s="35" t="str">
        <f>IF(ISNUMBER(SMALL(Order_Form!$C:$C,1+($C810))),(VLOOKUP(SMALL(Order_Form!$C:$C,1+($C810)),Order_Form!$B:$Q,9,FALSE)),"")</f>
        <v/>
      </c>
      <c r="M810" s="35" t="str">
        <f>IF(ISNUMBER(SMALL(Order_Form!$C:$C,1+($C810))),(VLOOKUP(SMALL(Order_Form!$C:$C,1+($C810)),Order_Form!$B:$Q,10,FALSE)),"")</f>
        <v/>
      </c>
      <c r="N810" s="35" t="str">
        <f>IF(ISNUMBER(SMALL(Order_Form!$C:$C,1+($C810))),(VLOOKUP(SMALL(Order_Form!$C:$C,1+($C810)),Order_Form!$B:$Q,11,FALSE)),"")</f>
        <v/>
      </c>
      <c r="O810" s="35" t="str">
        <f>IF(ISNUMBER(SMALL(Order_Form!$C:$C,1+($C810))),(VLOOKUP(SMALL(Order_Form!$C:$C,1+($C810)),Order_Form!$B:$Q,12,FALSE)),"")</f>
        <v/>
      </c>
      <c r="P810" s="35" t="str">
        <f>IF(ISNUMBER(SMALL(Order_Form!$C:$C,1+($C810))),(VLOOKUP(SMALL(Order_Form!$C:$C,1+($C810)),Order_Form!$B:$Q,13,FALSE)),"")</f>
        <v/>
      </c>
      <c r="Q810" s="35" t="str">
        <f>IF(ISNUMBER(SMALL(Order_Form!$C:$C,1+($C810))),(VLOOKUP(SMALL(Order_Form!$C:$C,1+($C810)),Order_Form!$B:$Q,14,FALSE)),"")</f>
        <v/>
      </c>
      <c r="R810" s="35" t="str">
        <f>IF(ISNUMBER(SMALL(Order_Form!$C:$C,1+($C810))),(VLOOKUP(SMALL(Order_Form!$C:$C,1+($C810)),Order_Form!$B:$Q,15,FALSE)),"")</f>
        <v/>
      </c>
      <c r="U810" s="14">
        <f t="shared" si="36"/>
        <v>0</v>
      </c>
      <c r="V810" s="14">
        <f t="shared" si="37"/>
        <v>0</v>
      </c>
      <c r="W810" s="14">
        <f t="shared" si="38"/>
        <v>0</v>
      </c>
    </row>
    <row r="811" spans="3:23" ht="19.149999999999999" customHeight="1" x14ac:dyDescent="0.2">
      <c r="C811" s="14">
        <v>793</v>
      </c>
      <c r="D811" s="15" t="str">
        <f>IF(ISNUMBER(SMALL(Order_Form!$C:$C,1+($C811))),(VLOOKUP(SMALL(Order_Form!$C:$C,1+($C811)),Order_Form!$B:$Q,3,FALSE)),"")</f>
        <v/>
      </c>
      <c r="E811" s="35" t="str">
        <f>IF(ISNUMBER(SMALL(Order_Form!$C:$C,1+($C811))),(VLOOKUP(SMALL(Order_Form!$C:$C,1+($C811)),Order_Form!$B:$Q,4,FALSE)),"")</f>
        <v/>
      </c>
      <c r="F811" s="35" t="str">
        <f>IF(ISNUMBER(SMALL(Order_Form!$C:$C,1+($C811))),(VLOOKUP(SMALL(Order_Form!$C:$C,1+($C811)),Order_Form!$B:$Q,5,FALSE)),"")</f>
        <v/>
      </c>
      <c r="G811" s="35" t="str">
        <f>IF(ISNUMBER(SMALL(Order_Form!$C:$C,1+($C811))),(VLOOKUP(SMALL(Order_Form!$C:$C,1+($C811)),Order_Form!$B:$Q,6,FALSE)),"")</f>
        <v/>
      </c>
      <c r="H811" s="32" t="str">
        <f>IF(ISNUMBER(SMALL(Order_Form!$C:$C,1+($C811))),(VLOOKUP(SMALL(Order_Form!$C:$C,1+($C811)),Order_Form!$B:$Q,7,FALSE)),"")</f>
        <v/>
      </c>
      <c r="I811" s="15"/>
      <c r="J811" s="15"/>
      <c r="K811" s="35" t="str">
        <f>IF(ISNUMBER(SMALL(Order_Form!$C:$C,1+($C811))),(VLOOKUP(SMALL(Order_Form!$C:$C,1+($C811)),Order_Form!$B:$Q,8,FALSE)),"")</f>
        <v/>
      </c>
      <c r="L811" s="35" t="str">
        <f>IF(ISNUMBER(SMALL(Order_Form!$C:$C,1+($C811))),(VLOOKUP(SMALL(Order_Form!$C:$C,1+($C811)),Order_Form!$B:$Q,9,FALSE)),"")</f>
        <v/>
      </c>
      <c r="M811" s="35" t="str">
        <f>IF(ISNUMBER(SMALL(Order_Form!$C:$C,1+($C811))),(VLOOKUP(SMALL(Order_Form!$C:$C,1+($C811)),Order_Form!$B:$Q,10,FALSE)),"")</f>
        <v/>
      </c>
      <c r="N811" s="35" t="str">
        <f>IF(ISNUMBER(SMALL(Order_Form!$C:$C,1+($C811))),(VLOOKUP(SMALL(Order_Form!$C:$C,1+($C811)),Order_Form!$B:$Q,11,FALSE)),"")</f>
        <v/>
      </c>
      <c r="O811" s="35" t="str">
        <f>IF(ISNUMBER(SMALL(Order_Form!$C:$C,1+($C811))),(VLOOKUP(SMALL(Order_Form!$C:$C,1+($C811)),Order_Form!$B:$Q,12,FALSE)),"")</f>
        <v/>
      </c>
      <c r="P811" s="35" t="str">
        <f>IF(ISNUMBER(SMALL(Order_Form!$C:$C,1+($C811))),(VLOOKUP(SMALL(Order_Form!$C:$C,1+($C811)),Order_Form!$B:$Q,13,FALSE)),"")</f>
        <v/>
      </c>
      <c r="Q811" s="35" t="str">
        <f>IF(ISNUMBER(SMALL(Order_Form!$C:$C,1+($C811))),(VLOOKUP(SMALL(Order_Form!$C:$C,1+($C811)),Order_Form!$B:$Q,14,FALSE)),"")</f>
        <v/>
      </c>
      <c r="R811" s="35" t="str">
        <f>IF(ISNUMBER(SMALL(Order_Form!$C:$C,1+($C811))),(VLOOKUP(SMALL(Order_Form!$C:$C,1+($C811)),Order_Form!$B:$Q,15,FALSE)),"")</f>
        <v/>
      </c>
      <c r="U811" s="14">
        <f t="shared" si="36"/>
        <v>0</v>
      </c>
      <c r="V811" s="14">
        <f t="shared" si="37"/>
        <v>0</v>
      </c>
      <c r="W811" s="14">
        <f t="shared" si="38"/>
        <v>0</v>
      </c>
    </row>
    <row r="812" spans="3:23" ht="19.149999999999999" customHeight="1" x14ac:dyDescent="0.2">
      <c r="C812" s="14">
        <v>794</v>
      </c>
      <c r="D812" s="15" t="str">
        <f>IF(ISNUMBER(SMALL(Order_Form!$C:$C,1+($C812))),(VLOOKUP(SMALL(Order_Form!$C:$C,1+($C812)),Order_Form!$B:$Q,3,FALSE)),"")</f>
        <v/>
      </c>
      <c r="E812" s="35" t="str">
        <f>IF(ISNUMBER(SMALL(Order_Form!$C:$C,1+($C812))),(VLOOKUP(SMALL(Order_Form!$C:$C,1+($C812)),Order_Form!$B:$Q,4,FALSE)),"")</f>
        <v/>
      </c>
      <c r="F812" s="35" t="str">
        <f>IF(ISNUMBER(SMALL(Order_Form!$C:$C,1+($C812))),(VLOOKUP(SMALL(Order_Form!$C:$C,1+($C812)),Order_Form!$B:$Q,5,FALSE)),"")</f>
        <v/>
      </c>
      <c r="G812" s="35" t="str">
        <f>IF(ISNUMBER(SMALL(Order_Form!$C:$C,1+($C812))),(VLOOKUP(SMALL(Order_Form!$C:$C,1+($C812)),Order_Form!$B:$Q,6,FALSE)),"")</f>
        <v/>
      </c>
      <c r="H812" s="32" t="str">
        <f>IF(ISNUMBER(SMALL(Order_Form!$C:$C,1+($C812))),(VLOOKUP(SMALL(Order_Form!$C:$C,1+($C812)),Order_Form!$B:$Q,7,FALSE)),"")</f>
        <v/>
      </c>
      <c r="I812" s="15"/>
      <c r="J812" s="15"/>
      <c r="K812" s="35" t="str">
        <f>IF(ISNUMBER(SMALL(Order_Form!$C:$C,1+($C812))),(VLOOKUP(SMALL(Order_Form!$C:$C,1+($C812)),Order_Form!$B:$Q,8,FALSE)),"")</f>
        <v/>
      </c>
      <c r="L812" s="35" t="str">
        <f>IF(ISNUMBER(SMALL(Order_Form!$C:$C,1+($C812))),(VLOOKUP(SMALL(Order_Form!$C:$C,1+($C812)),Order_Form!$B:$Q,9,FALSE)),"")</f>
        <v/>
      </c>
      <c r="M812" s="35" t="str">
        <f>IF(ISNUMBER(SMALL(Order_Form!$C:$C,1+($C812))),(VLOOKUP(SMALL(Order_Form!$C:$C,1+($C812)),Order_Form!$B:$Q,10,FALSE)),"")</f>
        <v/>
      </c>
      <c r="N812" s="35" t="str">
        <f>IF(ISNUMBER(SMALL(Order_Form!$C:$C,1+($C812))),(VLOOKUP(SMALL(Order_Form!$C:$C,1+($C812)),Order_Form!$B:$Q,11,FALSE)),"")</f>
        <v/>
      </c>
      <c r="O812" s="35" t="str">
        <f>IF(ISNUMBER(SMALL(Order_Form!$C:$C,1+($C812))),(VLOOKUP(SMALL(Order_Form!$C:$C,1+($C812)),Order_Form!$B:$Q,12,FALSE)),"")</f>
        <v/>
      </c>
      <c r="P812" s="35" t="str">
        <f>IF(ISNUMBER(SMALL(Order_Form!$C:$C,1+($C812))),(VLOOKUP(SMALL(Order_Form!$C:$C,1+($C812)),Order_Form!$B:$Q,13,FALSE)),"")</f>
        <v/>
      </c>
      <c r="Q812" s="35" t="str">
        <f>IF(ISNUMBER(SMALL(Order_Form!$C:$C,1+($C812))),(VLOOKUP(SMALL(Order_Form!$C:$C,1+($C812)),Order_Form!$B:$Q,14,FALSE)),"")</f>
        <v/>
      </c>
      <c r="R812" s="35" t="str">
        <f>IF(ISNUMBER(SMALL(Order_Form!$C:$C,1+($C812))),(VLOOKUP(SMALL(Order_Form!$C:$C,1+($C812)),Order_Form!$B:$Q,15,FALSE)),"")</f>
        <v/>
      </c>
      <c r="U812" s="14">
        <f t="shared" si="36"/>
        <v>0</v>
      </c>
      <c r="V812" s="14">
        <f t="shared" si="37"/>
        <v>0</v>
      </c>
      <c r="W812" s="14">
        <f t="shared" si="38"/>
        <v>0</v>
      </c>
    </row>
    <row r="813" spans="3:23" ht="19.149999999999999" customHeight="1" x14ac:dyDescent="0.2">
      <c r="C813" s="14">
        <v>795</v>
      </c>
      <c r="D813" s="15" t="str">
        <f>IF(ISNUMBER(SMALL(Order_Form!$C:$C,1+($C813))),(VLOOKUP(SMALL(Order_Form!$C:$C,1+($C813)),Order_Form!$B:$Q,3,FALSE)),"")</f>
        <v/>
      </c>
      <c r="E813" s="35" t="str">
        <f>IF(ISNUMBER(SMALL(Order_Form!$C:$C,1+($C813))),(VLOOKUP(SMALL(Order_Form!$C:$C,1+($C813)),Order_Form!$B:$Q,4,FALSE)),"")</f>
        <v/>
      </c>
      <c r="F813" s="35" t="str">
        <f>IF(ISNUMBER(SMALL(Order_Form!$C:$C,1+($C813))),(VLOOKUP(SMALL(Order_Form!$C:$C,1+($C813)),Order_Form!$B:$Q,5,FALSE)),"")</f>
        <v/>
      </c>
      <c r="G813" s="35" t="str">
        <f>IF(ISNUMBER(SMALL(Order_Form!$C:$C,1+($C813))),(VLOOKUP(SMALL(Order_Form!$C:$C,1+($C813)),Order_Form!$B:$Q,6,FALSE)),"")</f>
        <v/>
      </c>
      <c r="H813" s="32" t="str">
        <f>IF(ISNUMBER(SMALL(Order_Form!$C:$C,1+($C813))),(VLOOKUP(SMALL(Order_Form!$C:$C,1+($C813)),Order_Form!$B:$Q,7,FALSE)),"")</f>
        <v/>
      </c>
      <c r="I813" s="15"/>
      <c r="J813" s="15"/>
      <c r="K813" s="35" t="str">
        <f>IF(ISNUMBER(SMALL(Order_Form!$C:$C,1+($C813))),(VLOOKUP(SMALL(Order_Form!$C:$C,1+($C813)),Order_Form!$B:$Q,8,FALSE)),"")</f>
        <v/>
      </c>
      <c r="L813" s="35" t="str">
        <f>IF(ISNUMBER(SMALL(Order_Form!$C:$C,1+($C813))),(VLOOKUP(SMALL(Order_Form!$C:$C,1+($C813)),Order_Form!$B:$Q,9,FALSE)),"")</f>
        <v/>
      </c>
      <c r="M813" s="35" t="str">
        <f>IF(ISNUMBER(SMALL(Order_Form!$C:$C,1+($C813))),(VLOOKUP(SMALL(Order_Form!$C:$C,1+($C813)),Order_Form!$B:$Q,10,FALSE)),"")</f>
        <v/>
      </c>
      <c r="N813" s="35" t="str">
        <f>IF(ISNUMBER(SMALL(Order_Form!$C:$C,1+($C813))),(VLOOKUP(SMALL(Order_Form!$C:$C,1+($C813)),Order_Form!$B:$Q,11,FALSE)),"")</f>
        <v/>
      </c>
      <c r="O813" s="35" t="str">
        <f>IF(ISNUMBER(SMALL(Order_Form!$C:$C,1+($C813))),(VLOOKUP(SMALL(Order_Form!$C:$C,1+($C813)),Order_Form!$B:$Q,12,FALSE)),"")</f>
        <v/>
      </c>
      <c r="P813" s="35" t="str">
        <f>IF(ISNUMBER(SMALL(Order_Form!$C:$C,1+($C813))),(VLOOKUP(SMALL(Order_Form!$C:$C,1+($C813)),Order_Form!$B:$Q,13,FALSE)),"")</f>
        <v/>
      </c>
      <c r="Q813" s="35" t="str">
        <f>IF(ISNUMBER(SMALL(Order_Form!$C:$C,1+($C813))),(VLOOKUP(SMALL(Order_Form!$C:$C,1+($C813)),Order_Form!$B:$Q,14,FALSE)),"")</f>
        <v/>
      </c>
      <c r="R813" s="35" t="str">
        <f>IF(ISNUMBER(SMALL(Order_Form!$C:$C,1+($C813))),(VLOOKUP(SMALL(Order_Form!$C:$C,1+($C813)),Order_Form!$B:$Q,15,FALSE)),"")</f>
        <v/>
      </c>
      <c r="U813" s="14">
        <f t="shared" si="36"/>
        <v>0</v>
      </c>
      <c r="V813" s="14">
        <f t="shared" si="37"/>
        <v>0</v>
      </c>
      <c r="W813" s="14">
        <f t="shared" si="38"/>
        <v>0</v>
      </c>
    </row>
    <row r="814" spans="3:23" ht="19.149999999999999" customHeight="1" x14ac:dyDescent="0.2">
      <c r="C814" s="14">
        <v>796</v>
      </c>
      <c r="D814" s="15" t="str">
        <f>IF(ISNUMBER(SMALL(Order_Form!$C:$C,1+($C814))),(VLOOKUP(SMALL(Order_Form!$C:$C,1+($C814)),Order_Form!$B:$Q,3,FALSE)),"")</f>
        <v/>
      </c>
      <c r="E814" s="35" t="str">
        <f>IF(ISNUMBER(SMALL(Order_Form!$C:$C,1+($C814))),(VLOOKUP(SMALL(Order_Form!$C:$C,1+($C814)),Order_Form!$B:$Q,4,FALSE)),"")</f>
        <v/>
      </c>
      <c r="F814" s="35" t="str">
        <f>IF(ISNUMBER(SMALL(Order_Form!$C:$C,1+($C814))),(VLOOKUP(SMALL(Order_Form!$C:$C,1+($C814)),Order_Form!$B:$Q,5,FALSE)),"")</f>
        <v/>
      </c>
      <c r="G814" s="35" t="str">
        <f>IF(ISNUMBER(SMALL(Order_Form!$C:$C,1+($C814))),(VLOOKUP(SMALL(Order_Form!$C:$C,1+($C814)),Order_Form!$B:$Q,6,FALSE)),"")</f>
        <v/>
      </c>
      <c r="H814" s="32" t="str">
        <f>IF(ISNUMBER(SMALL(Order_Form!$C:$C,1+($C814))),(VLOOKUP(SMALL(Order_Form!$C:$C,1+($C814)),Order_Form!$B:$Q,7,FALSE)),"")</f>
        <v/>
      </c>
      <c r="I814" s="15"/>
      <c r="J814" s="15"/>
      <c r="K814" s="35" t="str">
        <f>IF(ISNUMBER(SMALL(Order_Form!$C:$C,1+($C814))),(VLOOKUP(SMALL(Order_Form!$C:$C,1+($C814)),Order_Form!$B:$Q,8,FALSE)),"")</f>
        <v/>
      </c>
      <c r="L814" s="35" t="str">
        <f>IF(ISNUMBER(SMALL(Order_Form!$C:$C,1+($C814))),(VLOOKUP(SMALL(Order_Form!$C:$C,1+($C814)),Order_Form!$B:$Q,9,FALSE)),"")</f>
        <v/>
      </c>
      <c r="M814" s="35" t="str">
        <f>IF(ISNUMBER(SMALL(Order_Form!$C:$C,1+($C814))),(VLOOKUP(SMALL(Order_Form!$C:$C,1+($C814)),Order_Form!$B:$Q,10,FALSE)),"")</f>
        <v/>
      </c>
      <c r="N814" s="35" t="str">
        <f>IF(ISNUMBER(SMALL(Order_Form!$C:$C,1+($C814))),(VLOOKUP(SMALL(Order_Form!$C:$C,1+($C814)),Order_Form!$B:$Q,11,FALSE)),"")</f>
        <v/>
      </c>
      <c r="O814" s="35" t="str">
        <f>IF(ISNUMBER(SMALL(Order_Form!$C:$C,1+($C814))),(VLOOKUP(SMALL(Order_Form!$C:$C,1+($C814)),Order_Form!$B:$Q,12,FALSE)),"")</f>
        <v/>
      </c>
      <c r="P814" s="35" t="str">
        <f>IF(ISNUMBER(SMALL(Order_Form!$C:$C,1+($C814))),(VLOOKUP(SMALL(Order_Form!$C:$C,1+($C814)),Order_Form!$B:$Q,13,FALSE)),"")</f>
        <v/>
      </c>
      <c r="Q814" s="35" t="str">
        <f>IF(ISNUMBER(SMALL(Order_Form!$C:$C,1+($C814))),(VLOOKUP(SMALL(Order_Form!$C:$C,1+($C814)),Order_Form!$B:$Q,14,FALSE)),"")</f>
        <v/>
      </c>
      <c r="R814" s="35" t="str">
        <f>IF(ISNUMBER(SMALL(Order_Form!$C:$C,1+($C814))),(VLOOKUP(SMALL(Order_Form!$C:$C,1+($C814)),Order_Form!$B:$Q,15,FALSE)),"")</f>
        <v/>
      </c>
      <c r="U814" s="14">
        <f t="shared" si="36"/>
        <v>0</v>
      </c>
      <c r="V814" s="14">
        <f t="shared" si="37"/>
        <v>0</v>
      </c>
      <c r="W814" s="14">
        <f t="shared" si="38"/>
        <v>0</v>
      </c>
    </row>
    <row r="815" spans="3:23" ht="19.149999999999999" customHeight="1" x14ac:dyDescent="0.2">
      <c r="C815" s="14">
        <v>797</v>
      </c>
      <c r="D815" s="15" t="str">
        <f>IF(ISNUMBER(SMALL(Order_Form!$C:$C,1+($C815))),(VLOOKUP(SMALL(Order_Form!$C:$C,1+($C815)),Order_Form!$B:$Q,3,FALSE)),"")</f>
        <v/>
      </c>
      <c r="E815" s="35" t="str">
        <f>IF(ISNUMBER(SMALL(Order_Form!$C:$C,1+($C815))),(VLOOKUP(SMALL(Order_Form!$C:$C,1+($C815)),Order_Form!$B:$Q,4,FALSE)),"")</f>
        <v/>
      </c>
      <c r="F815" s="35" t="str">
        <f>IF(ISNUMBER(SMALL(Order_Form!$C:$C,1+($C815))),(VLOOKUP(SMALL(Order_Form!$C:$C,1+($C815)),Order_Form!$B:$Q,5,FALSE)),"")</f>
        <v/>
      </c>
      <c r="G815" s="35" t="str">
        <f>IF(ISNUMBER(SMALL(Order_Form!$C:$C,1+($C815))),(VLOOKUP(SMALL(Order_Form!$C:$C,1+($C815)),Order_Form!$B:$Q,6,FALSE)),"")</f>
        <v/>
      </c>
      <c r="H815" s="32" t="str">
        <f>IF(ISNUMBER(SMALL(Order_Form!$C:$C,1+($C815))),(VLOOKUP(SMALL(Order_Form!$C:$C,1+($C815)),Order_Form!$B:$Q,7,FALSE)),"")</f>
        <v/>
      </c>
      <c r="I815" s="15"/>
      <c r="J815" s="15"/>
      <c r="K815" s="35" t="str">
        <f>IF(ISNUMBER(SMALL(Order_Form!$C:$C,1+($C815))),(VLOOKUP(SMALL(Order_Form!$C:$C,1+($C815)),Order_Form!$B:$Q,8,FALSE)),"")</f>
        <v/>
      </c>
      <c r="L815" s="35" t="str">
        <f>IF(ISNUMBER(SMALL(Order_Form!$C:$C,1+($C815))),(VLOOKUP(SMALL(Order_Form!$C:$C,1+($C815)),Order_Form!$B:$Q,9,FALSE)),"")</f>
        <v/>
      </c>
      <c r="M815" s="35" t="str">
        <f>IF(ISNUMBER(SMALL(Order_Form!$C:$C,1+($C815))),(VLOOKUP(SMALL(Order_Form!$C:$C,1+($C815)),Order_Form!$B:$Q,10,FALSE)),"")</f>
        <v/>
      </c>
      <c r="N815" s="35" t="str">
        <f>IF(ISNUMBER(SMALL(Order_Form!$C:$C,1+($C815))),(VLOOKUP(SMALL(Order_Form!$C:$C,1+($C815)),Order_Form!$B:$Q,11,FALSE)),"")</f>
        <v/>
      </c>
      <c r="O815" s="35" t="str">
        <f>IF(ISNUMBER(SMALL(Order_Form!$C:$C,1+($C815))),(VLOOKUP(SMALL(Order_Form!$C:$C,1+($C815)),Order_Form!$B:$Q,12,FALSE)),"")</f>
        <v/>
      </c>
      <c r="P815" s="35" t="str">
        <f>IF(ISNUMBER(SMALL(Order_Form!$C:$C,1+($C815))),(VLOOKUP(SMALL(Order_Form!$C:$C,1+($C815)),Order_Form!$B:$Q,13,FALSE)),"")</f>
        <v/>
      </c>
      <c r="Q815" s="35" t="str">
        <f>IF(ISNUMBER(SMALL(Order_Form!$C:$C,1+($C815))),(VLOOKUP(SMALL(Order_Form!$C:$C,1+($C815)),Order_Form!$B:$Q,14,FALSE)),"")</f>
        <v/>
      </c>
      <c r="R815" s="35" t="str">
        <f>IF(ISNUMBER(SMALL(Order_Form!$C:$C,1+($C815))),(VLOOKUP(SMALL(Order_Form!$C:$C,1+($C815)),Order_Form!$B:$Q,15,FALSE)),"")</f>
        <v/>
      </c>
      <c r="U815" s="14">
        <f t="shared" si="36"/>
        <v>0</v>
      </c>
      <c r="V815" s="14">
        <f t="shared" si="37"/>
        <v>0</v>
      </c>
      <c r="W815" s="14">
        <f t="shared" si="38"/>
        <v>0</v>
      </c>
    </row>
    <row r="816" spans="3:23" ht="19.149999999999999" customHeight="1" x14ac:dyDescent="0.2">
      <c r="C816" s="14">
        <v>798</v>
      </c>
      <c r="D816" s="15" t="str">
        <f>IF(ISNUMBER(SMALL(Order_Form!$C:$C,1+($C816))),(VLOOKUP(SMALL(Order_Form!$C:$C,1+($C816)),Order_Form!$B:$Q,3,FALSE)),"")</f>
        <v/>
      </c>
      <c r="E816" s="35" t="str">
        <f>IF(ISNUMBER(SMALL(Order_Form!$C:$C,1+($C816))),(VLOOKUP(SMALL(Order_Form!$C:$C,1+($C816)),Order_Form!$B:$Q,4,FALSE)),"")</f>
        <v/>
      </c>
      <c r="F816" s="35" t="str">
        <f>IF(ISNUMBER(SMALL(Order_Form!$C:$C,1+($C816))),(VLOOKUP(SMALL(Order_Form!$C:$C,1+($C816)),Order_Form!$B:$Q,5,FALSE)),"")</f>
        <v/>
      </c>
      <c r="G816" s="35" t="str">
        <f>IF(ISNUMBER(SMALL(Order_Form!$C:$C,1+($C816))),(VLOOKUP(SMALL(Order_Form!$C:$C,1+($C816)),Order_Form!$B:$Q,6,FALSE)),"")</f>
        <v/>
      </c>
      <c r="H816" s="32" t="str">
        <f>IF(ISNUMBER(SMALL(Order_Form!$C:$C,1+($C816))),(VLOOKUP(SMALL(Order_Form!$C:$C,1+($C816)),Order_Form!$B:$Q,7,FALSE)),"")</f>
        <v/>
      </c>
      <c r="I816" s="15"/>
      <c r="J816" s="15"/>
      <c r="K816" s="35" t="str">
        <f>IF(ISNUMBER(SMALL(Order_Form!$C:$C,1+($C816))),(VLOOKUP(SMALL(Order_Form!$C:$C,1+($C816)),Order_Form!$B:$Q,8,FALSE)),"")</f>
        <v/>
      </c>
      <c r="L816" s="35" t="str">
        <f>IF(ISNUMBER(SMALL(Order_Form!$C:$C,1+($C816))),(VLOOKUP(SMALL(Order_Form!$C:$C,1+($C816)),Order_Form!$B:$Q,9,FALSE)),"")</f>
        <v/>
      </c>
      <c r="M816" s="35" t="str">
        <f>IF(ISNUMBER(SMALL(Order_Form!$C:$C,1+($C816))),(VLOOKUP(SMALL(Order_Form!$C:$C,1+($C816)),Order_Form!$B:$Q,10,FALSE)),"")</f>
        <v/>
      </c>
      <c r="N816" s="35" t="str">
        <f>IF(ISNUMBER(SMALL(Order_Form!$C:$C,1+($C816))),(VLOOKUP(SMALL(Order_Form!$C:$C,1+($C816)),Order_Form!$B:$Q,11,FALSE)),"")</f>
        <v/>
      </c>
      <c r="O816" s="35" t="str">
        <f>IF(ISNUMBER(SMALL(Order_Form!$C:$C,1+($C816))),(VLOOKUP(SMALL(Order_Form!$C:$C,1+($C816)),Order_Form!$B:$Q,12,FALSE)),"")</f>
        <v/>
      </c>
      <c r="P816" s="35" t="str">
        <f>IF(ISNUMBER(SMALL(Order_Form!$C:$C,1+($C816))),(VLOOKUP(SMALL(Order_Form!$C:$C,1+($C816)),Order_Form!$B:$Q,13,FALSE)),"")</f>
        <v/>
      </c>
      <c r="Q816" s="35" t="str">
        <f>IF(ISNUMBER(SMALL(Order_Form!$C:$C,1+($C816))),(VLOOKUP(SMALL(Order_Form!$C:$C,1+($C816)),Order_Form!$B:$Q,14,FALSE)),"")</f>
        <v/>
      </c>
      <c r="R816" s="35" t="str">
        <f>IF(ISNUMBER(SMALL(Order_Form!$C:$C,1+($C816))),(VLOOKUP(SMALL(Order_Form!$C:$C,1+($C816)),Order_Form!$B:$Q,15,FALSE)),"")</f>
        <v/>
      </c>
      <c r="U816" s="14">
        <f t="shared" si="36"/>
        <v>0</v>
      </c>
      <c r="V816" s="14">
        <f t="shared" si="37"/>
        <v>0</v>
      </c>
      <c r="W816" s="14">
        <f t="shared" si="38"/>
        <v>0</v>
      </c>
    </row>
    <row r="817" spans="3:23" ht="19.149999999999999" customHeight="1" x14ac:dyDescent="0.2">
      <c r="C817" s="14">
        <v>799</v>
      </c>
      <c r="D817" s="15" t="str">
        <f>IF(ISNUMBER(SMALL(Order_Form!$C:$C,1+($C817))),(VLOOKUP(SMALL(Order_Form!$C:$C,1+($C817)),Order_Form!$B:$Q,3,FALSE)),"")</f>
        <v/>
      </c>
      <c r="E817" s="35" t="str">
        <f>IF(ISNUMBER(SMALL(Order_Form!$C:$C,1+($C817))),(VLOOKUP(SMALL(Order_Form!$C:$C,1+($C817)),Order_Form!$B:$Q,4,FALSE)),"")</f>
        <v/>
      </c>
      <c r="F817" s="35" t="str">
        <f>IF(ISNUMBER(SMALL(Order_Form!$C:$C,1+($C817))),(VLOOKUP(SMALL(Order_Form!$C:$C,1+($C817)),Order_Form!$B:$Q,5,FALSE)),"")</f>
        <v/>
      </c>
      <c r="G817" s="35" t="str">
        <f>IF(ISNUMBER(SMALL(Order_Form!$C:$C,1+($C817))),(VLOOKUP(SMALL(Order_Form!$C:$C,1+($C817)),Order_Form!$B:$Q,6,FALSE)),"")</f>
        <v/>
      </c>
      <c r="H817" s="32" t="str">
        <f>IF(ISNUMBER(SMALL(Order_Form!$C:$C,1+($C817))),(VLOOKUP(SMALL(Order_Form!$C:$C,1+($C817)),Order_Form!$B:$Q,7,FALSE)),"")</f>
        <v/>
      </c>
      <c r="I817" s="15"/>
      <c r="J817" s="15"/>
      <c r="K817" s="35" t="str">
        <f>IF(ISNUMBER(SMALL(Order_Form!$C:$C,1+($C817))),(VLOOKUP(SMALL(Order_Form!$C:$C,1+($C817)),Order_Form!$B:$Q,8,FALSE)),"")</f>
        <v/>
      </c>
      <c r="L817" s="35" t="str">
        <f>IF(ISNUMBER(SMALL(Order_Form!$C:$C,1+($C817))),(VLOOKUP(SMALL(Order_Form!$C:$C,1+($C817)),Order_Form!$B:$Q,9,FALSE)),"")</f>
        <v/>
      </c>
      <c r="M817" s="35" t="str">
        <f>IF(ISNUMBER(SMALL(Order_Form!$C:$C,1+($C817))),(VLOOKUP(SMALL(Order_Form!$C:$C,1+($C817)),Order_Form!$B:$Q,10,FALSE)),"")</f>
        <v/>
      </c>
      <c r="N817" s="35" t="str">
        <f>IF(ISNUMBER(SMALL(Order_Form!$C:$C,1+($C817))),(VLOOKUP(SMALL(Order_Form!$C:$C,1+($C817)),Order_Form!$B:$Q,11,FALSE)),"")</f>
        <v/>
      </c>
      <c r="O817" s="35" t="str">
        <f>IF(ISNUMBER(SMALL(Order_Form!$C:$C,1+($C817))),(VLOOKUP(SMALL(Order_Form!$C:$C,1+($C817)),Order_Form!$B:$Q,12,FALSE)),"")</f>
        <v/>
      </c>
      <c r="P817" s="35" t="str">
        <f>IF(ISNUMBER(SMALL(Order_Form!$C:$C,1+($C817))),(VLOOKUP(SMALL(Order_Form!$C:$C,1+($C817)),Order_Form!$B:$Q,13,FALSE)),"")</f>
        <v/>
      </c>
      <c r="Q817" s="35" t="str">
        <f>IF(ISNUMBER(SMALL(Order_Form!$C:$C,1+($C817))),(VLOOKUP(SMALL(Order_Form!$C:$C,1+($C817)),Order_Form!$B:$Q,14,FALSE)),"")</f>
        <v/>
      </c>
      <c r="R817" s="35" t="str">
        <f>IF(ISNUMBER(SMALL(Order_Form!$C:$C,1+($C817))),(VLOOKUP(SMALL(Order_Form!$C:$C,1+($C817)),Order_Form!$B:$Q,15,FALSE)),"")</f>
        <v/>
      </c>
      <c r="U817" s="14">
        <f t="shared" si="36"/>
        <v>0</v>
      </c>
      <c r="V817" s="14">
        <f t="shared" si="37"/>
        <v>0</v>
      </c>
      <c r="W817" s="14">
        <f t="shared" si="38"/>
        <v>0</v>
      </c>
    </row>
    <row r="818" spans="3:23" ht="19.149999999999999" customHeight="1" x14ac:dyDescent="0.2">
      <c r="C818" s="14">
        <v>800</v>
      </c>
      <c r="D818" s="15" t="str">
        <f>IF(ISNUMBER(SMALL(Order_Form!$C:$C,1+($C818))),(VLOOKUP(SMALL(Order_Form!$C:$C,1+($C818)),Order_Form!$B:$Q,3,FALSE)),"")</f>
        <v/>
      </c>
      <c r="E818" s="35" t="str">
        <f>IF(ISNUMBER(SMALL(Order_Form!$C:$C,1+($C818))),(VLOOKUP(SMALL(Order_Form!$C:$C,1+($C818)),Order_Form!$B:$Q,4,FALSE)),"")</f>
        <v/>
      </c>
      <c r="F818" s="35" t="str">
        <f>IF(ISNUMBER(SMALL(Order_Form!$C:$C,1+($C818))),(VLOOKUP(SMALL(Order_Form!$C:$C,1+($C818)),Order_Form!$B:$Q,5,FALSE)),"")</f>
        <v/>
      </c>
      <c r="G818" s="35" t="str">
        <f>IF(ISNUMBER(SMALL(Order_Form!$C:$C,1+($C818))),(VLOOKUP(SMALL(Order_Form!$C:$C,1+($C818)),Order_Form!$B:$Q,6,FALSE)),"")</f>
        <v/>
      </c>
      <c r="H818" s="32" t="str">
        <f>IF(ISNUMBER(SMALL(Order_Form!$C:$C,1+($C818))),(VLOOKUP(SMALL(Order_Form!$C:$C,1+($C818)),Order_Form!$B:$Q,7,FALSE)),"")</f>
        <v/>
      </c>
      <c r="I818" s="15"/>
      <c r="J818" s="15"/>
      <c r="K818" s="35" t="str">
        <f>IF(ISNUMBER(SMALL(Order_Form!$C:$C,1+($C818))),(VLOOKUP(SMALL(Order_Form!$C:$C,1+($C818)),Order_Form!$B:$Q,8,FALSE)),"")</f>
        <v/>
      </c>
      <c r="L818" s="35" t="str">
        <f>IF(ISNUMBER(SMALL(Order_Form!$C:$C,1+($C818))),(VLOOKUP(SMALL(Order_Form!$C:$C,1+($C818)),Order_Form!$B:$Q,9,FALSE)),"")</f>
        <v/>
      </c>
      <c r="M818" s="35" t="str">
        <f>IF(ISNUMBER(SMALL(Order_Form!$C:$C,1+($C818))),(VLOOKUP(SMALL(Order_Form!$C:$C,1+($C818)),Order_Form!$B:$Q,10,FALSE)),"")</f>
        <v/>
      </c>
      <c r="N818" s="35" t="str">
        <f>IF(ISNUMBER(SMALL(Order_Form!$C:$C,1+($C818))),(VLOOKUP(SMALL(Order_Form!$C:$C,1+($C818)),Order_Form!$B:$Q,11,FALSE)),"")</f>
        <v/>
      </c>
      <c r="O818" s="35" t="str">
        <f>IF(ISNUMBER(SMALL(Order_Form!$C:$C,1+($C818))),(VLOOKUP(SMALL(Order_Form!$C:$C,1+($C818)),Order_Form!$B:$Q,12,FALSE)),"")</f>
        <v/>
      </c>
      <c r="P818" s="35" t="str">
        <f>IF(ISNUMBER(SMALL(Order_Form!$C:$C,1+($C818))),(VLOOKUP(SMALL(Order_Form!$C:$C,1+($C818)),Order_Form!$B:$Q,13,FALSE)),"")</f>
        <v/>
      </c>
      <c r="Q818" s="35" t="str">
        <f>IF(ISNUMBER(SMALL(Order_Form!$C:$C,1+($C818))),(VLOOKUP(SMALL(Order_Form!$C:$C,1+($C818)),Order_Form!$B:$Q,14,FALSE)),"")</f>
        <v/>
      </c>
      <c r="R818" s="35" t="str">
        <f>IF(ISNUMBER(SMALL(Order_Form!$C:$C,1+($C818))),(VLOOKUP(SMALL(Order_Form!$C:$C,1+($C818)),Order_Form!$B:$Q,15,FALSE)),"")</f>
        <v/>
      </c>
      <c r="U818" s="14">
        <f t="shared" si="36"/>
        <v>0</v>
      </c>
      <c r="V818" s="14">
        <f t="shared" si="37"/>
        <v>0</v>
      </c>
      <c r="W818" s="14">
        <f t="shared" si="38"/>
        <v>0</v>
      </c>
    </row>
    <row r="819" spans="3:23" ht="19.149999999999999" customHeight="1" x14ac:dyDescent="0.2">
      <c r="C819" s="14">
        <v>801</v>
      </c>
      <c r="D819" s="15" t="str">
        <f>IF(ISNUMBER(SMALL(Order_Form!$C:$C,1+($C819))),(VLOOKUP(SMALL(Order_Form!$C:$C,1+($C819)),Order_Form!$B:$Q,3,FALSE)),"")</f>
        <v/>
      </c>
      <c r="E819" s="35" t="str">
        <f>IF(ISNUMBER(SMALL(Order_Form!$C:$C,1+($C819))),(VLOOKUP(SMALL(Order_Form!$C:$C,1+($C819)),Order_Form!$B:$Q,4,FALSE)),"")</f>
        <v/>
      </c>
      <c r="F819" s="35" t="str">
        <f>IF(ISNUMBER(SMALL(Order_Form!$C:$C,1+($C819))),(VLOOKUP(SMALL(Order_Form!$C:$C,1+($C819)),Order_Form!$B:$Q,5,FALSE)),"")</f>
        <v/>
      </c>
      <c r="G819" s="35" t="str">
        <f>IF(ISNUMBER(SMALL(Order_Form!$C:$C,1+($C819))),(VLOOKUP(SMALL(Order_Form!$C:$C,1+($C819)),Order_Form!$B:$Q,6,FALSE)),"")</f>
        <v/>
      </c>
      <c r="H819" s="32" t="str">
        <f>IF(ISNUMBER(SMALL(Order_Form!$C:$C,1+($C819))),(VLOOKUP(SMALL(Order_Form!$C:$C,1+($C819)),Order_Form!$B:$Q,7,FALSE)),"")</f>
        <v/>
      </c>
      <c r="I819" s="15"/>
      <c r="J819" s="15"/>
      <c r="K819" s="35" t="str">
        <f>IF(ISNUMBER(SMALL(Order_Form!$C:$C,1+($C819))),(VLOOKUP(SMALL(Order_Form!$C:$C,1+($C819)),Order_Form!$B:$Q,8,FALSE)),"")</f>
        <v/>
      </c>
      <c r="L819" s="35" t="str">
        <f>IF(ISNUMBER(SMALL(Order_Form!$C:$C,1+($C819))),(VLOOKUP(SMALL(Order_Form!$C:$C,1+($C819)),Order_Form!$B:$Q,9,FALSE)),"")</f>
        <v/>
      </c>
      <c r="M819" s="35" t="str">
        <f>IF(ISNUMBER(SMALL(Order_Form!$C:$C,1+($C819))),(VLOOKUP(SMALL(Order_Form!$C:$C,1+($C819)),Order_Form!$B:$Q,10,FALSE)),"")</f>
        <v/>
      </c>
      <c r="N819" s="35" t="str">
        <f>IF(ISNUMBER(SMALL(Order_Form!$C:$C,1+($C819))),(VLOOKUP(SMALL(Order_Form!$C:$C,1+($C819)),Order_Form!$B:$Q,11,FALSE)),"")</f>
        <v/>
      </c>
      <c r="O819" s="35" t="str">
        <f>IF(ISNUMBER(SMALL(Order_Form!$C:$C,1+($C819))),(VLOOKUP(SMALL(Order_Form!$C:$C,1+($C819)),Order_Form!$B:$Q,12,FALSE)),"")</f>
        <v/>
      </c>
      <c r="P819" s="35" t="str">
        <f>IF(ISNUMBER(SMALL(Order_Form!$C:$C,1+($C819))),(VLOOKUP(SMALL(Order_Form!$C:$C,1+($C819)),Order_Form!$B:$Q,13,FALSE)),"")</f>
        <v/>
      </c>
      <c r="Q819" s="35" t="str">
        <f>IF(ISNUMBER(SMALL(Order_Form!$C:$C,1+($C819))),(VLOOKUP(SMALL(Order_Form!$C:$C,1+($C819)),Order_Form!$B:$Q,14,FALSE)),"")</f>
        <v/>
      </c>
      <c r="R819" s="35" t="str">
        <f>IF(ISNUMBER(SMALL(Order_Form!$C:$C,1+($C819))),(VLOOKUP(SMALL(Order_Form!$C:$C,1+($C819)),Order_Form!$B:$Q,15,FALSE)),"")</f>
        <v/>
      </c>
      <c r="U819" s="14">
        <f t="shared" si="36"/>
        <v>0</v>
      </c>
      <c r="V819" s="14">
        <f t="shared" si="37"/>
        <v>0</v>
      </c>
      <c r="W819" s="14">
        <f t="shared" si="38"/>
        <v>0</v>
      </c>
    </row>
    <row r="820" spans="3:23" ht="19.149999999999999" customHeight="1" x14ac:dyDescent="0.2">
      <c r="C820" s="14">
        <v>802</v>
      </c>
      <c r="D820" s="15" t="str">
        <f>IF(ISNUMBER(SMALL(Order_Form!$C:$C,1+($C820))),(VLOOKUP(SMALL(Order_Form!$C:$C,1+($C820)),Order_Form!$B:$Q,3,FALSE)),"")</f>
        <v/>
      </c>
      <c r="E820" s="35" t="str">
        <f>IF(ISNUMBER(SMALL(Order_Form!$C:$C,1+($C820))),(VLOOKUP(SMALL(Order_Form!$C:$C,1+($C820)),Order_Form!$B:$Q,4,FALSE)),"")</f>
        <v/>
      </c>
      <c r="F820" s="35" t="str">
        <f>IF(ISNUMBER(SMALL(Order_Form!$C:$C,1+($C820))),(VLOOKUP(SMALL(Order_Form!$C:$C,1+($C820)),Order_Form!$B:$Q,5,FALSE)),"")</f>
        <v/>
      </c>
      <c r="G820" s="35" t="str">
        <f>IF(ISNUMBER(SMALL(Order_Form!$C:$C,1+($C820))),(VLOOKUP(SMALL(Order_Form!$C:$C,1+($C820)),Order_Form!$B:$Q,6,FALSE)),"")</f>
        <v/>
      </c>
      <c r="H820" s="32" t="str">
        <f>IF(ISNUMBER(SMALL(Order_Form!$C:$C,1+($C820))),(VLOOKUP(SMALL(Order_Form!$C:$C,1+($C820)),Order_Form!$B:$Q,7,FALSE)),"")</f>
        <v/>
      </c>
      <c r="I820" s="15"/>
      <c r="J820" s="15"/>
      <c r="K820" s="35" t="str">
        <f>IF(ISNUMBER(SMALL(Order_Form!$C:$C,1+($C820))),(VLOOKUP(SMALL(Order_Form!$C:$C,1+($C820)),Order_Form!$B:$Q,8,FALSE)),"")</f>
        <v/>
      </c>
      <c r="L820" s="35" t="str">
        <f>IF(ISNUMBER(SMALL(Order_Form!$C:$C,1+($C820))),(VLOOKUP(SMALL(Order_Form!$C:$C,1+($C820)),Order_Form!$B:$Q,9,FALSE)),"")</f>
        <v/>
      </c>
      <c r="M820" s="35" t="str">
        <f>IF(ISNUMBER(SMALL(Order_Form!$C:$C,1+($C820))),(VLOOKUP(SMALL(Order_Form!$C:$C,1+($C820)),Order_Form!$B:$Q,10,FALSE)),"")</f>
        <v/>
      </c>
      <c r="N820" s="35" t="str">
        <f>IF(ISNUMBER(SMALL(Order_Form!$C:$C,1+($C820))),(VLOOKUP(SMALL(Order_Form!$C:$C,1+($C820)),Order_Form!$B:$Q,11,FALSE)),"")</f>
        <v/>
      </c>
      <c r="O820" s="35" t="str">
        <f>IF(ISNUMBER(SMALL(Order_Form!$C:$C,1+($C820))),(VLOOKUP(SMALL(Order_Form!$C:$C,1+($C820)),Order_Form!$B:$Q,12,FALSE)),"")</f>
        <v/>
      </c>
      <c r="P820" s="35" t="str">
        <f>IF(ISNUMBER(SMALL(Order_Form!$C:$C,1+($C820))),(VLOOKUP(SMALL(Order_Form!$C:$C,1+($C820)),Order_Form!$B:$Q,13,FALSE)),"")</f>
        <v/>
      </c>
      <c r="Q820" s="35" t="str">
        <f>IF(ISNUMBER(SMALL(Order_Form!$C:$C,1+($C820))),(VLOOKUP(SMALL(Order_Form!$C:$C,1+($C820)),Order_Form!$B:$Q,14,FALSE)),"")</f>
        <v/>
      </c>
      <c r="R820" s="35" t="str">
        <f>IF(ISNUMBER(SMALL(Order_Form!$C:$C,1+($C820))),(VLOOKUP(SMALL(Order_Form!$C:$C,1+($C820)),Order_Form!$B:$Q,15,FALSE)),"")</f>
        <v/>
      </c>
      <c r="U820" s="14">
        <f t="shared" si="36"/>
        <v>0</v>
      </c>
      <c r="V820" s="14">
        <f t="shared" si="37"/>
        <v>0</v>
      </c>
      <c r="W820" s="14">
        <f t="shared" si="38"/>
        <v>0</v>
      </c>
    </row>
    <row r="821" spans="3:23" ht="19.149999999999999" customHeight="1" x14ac:dyDescent="0.2">
      <c r="C821" s="14">
        <v>803</v>
      </c>
      <c r="D821" s="15" t="str">
        <f>IF(ISNUMBER(SMALL(Order_Form!$C:$C,1+($C821))),(VLOOKUP(SMALL(Order_Form!$C:$C,1+($C821)),Order_Form!$B:$Q,3,FALSE)),"")</f>
        <v/>
      </c>
      <c r="E821" s="35" t="str">
        <f>IF(ISNUMBER(SMALL(Order_Form!$C:$C,1+($C821))),(VLOOKUP(SMALL(Order_Form!$C:$C,1+($C821)),Order_Form!$B:$Q,4,FALSE)),"")</f>
        <v/>
      </c>
      <c r="F821" s="35" t="str">
        <f>IF(ISNUMBER(SMALL(Order_Form!$C:$C,1+($C821))),(VLOOKUP(SMALL(Order_Form!$C:$C,1+($C821)),Order_Form!$B:$Q,5,FALSE)),"")</f>
        <v/>
      </c>
      <c r="G821" s="35" t="str">
        <f>IF(ISNUMBER(SMALL(Order_Form!$C:$C,1+($C821))),(VLOOKUP(SMALL(Order_Form!$C:$C,1+($C821)),Order_Form!$B:$Q,6,FALSE)),"")</f>
        <v/>
      </c>
      <c r="H821" s="32" t="str">
        <f>IF(ISNUMBER(SMALL(Order_Form!$C:$C,1+($C821))),(VLOOKUP(SMALL(Order_Form!$C:$C,1+($C821)),Order_Form!$B:$Q,7,FALSE)),"")</f>
        <v/>
      </c>
      <c r="I821" s="15"/>
      <c r="J821" s="15"/>
      <c r="K821" s="35" t="str">
        <f>IF(ISNUMBER(SMALL(Order_Form!$C:$C,1+($C821))),(VLOOKUP(SMALL(Order_Form!$C:$C,1+($C821)),Order_Form!$B:$Q,8,FALSE)),"")</f>
        <v/>
      </c>
      <c r="L821" s="35" t="str">
        <f>IF(ISNUMBER(SMALL(Order_Form!$C:$C,1+($C821))),(VLOOKUP(SMALL(Order_Form!$C:$C,1+($C821)),Order_Form!$B:$Q,9,FALSE)),"")</f>
        <v/>
      </c>
      <c r="M821" s="35" t="str">
        <f>IF(ISNUMBER(SMALL(Order_Form!$C:$C,1+($C821))),(VLOOKUP(SMALL(Order_Form!$C:$C,1+($C821)),Order_Form!$B:$Q,10,FALSE)),"")</f>
        <v/>
      </c>
      <c r="N821" s="35" t="str">
        <f>IF(ISNUMBER(SMALL(Order_Form!$C:$C,1+($C821))),(VLOOKUP(SMALL(Order_Form!$C:$C,1+($C821)),Order_Form!$B:$Q,11,FALSE)),"")</f>
        <v/>
      </c>
      <c r="O821" s="35" t="str">
        <f>IF(ISNUMBER(SMALL(Order_Form!$C:$C,1+($C821))),(VLOOKUP(SMALL(Order_Form!$C:$C,1+($C821)),Order_Form!$B:$Q,12,FALSE)),"")</f>
        <v/>
      </c>
      <c r="P821" s="35" t="str">
        <f>IF(ISNUMBER(SMALL(Order_Form!$C:$C,1+($C821))),(VLOOKUP(SMALL(Order_Form!$C:$C,1+($C821)),Order_Form!$B:$Q,13,FALSE)),"")</f>
        <v/>
      </c>
      <c r="Q821" s="35" t="str">
        <f>IF(ISNUMBER(SMALL(Order_Form!$C:$C,1+($C821))),(VLOOKUP(SMALL(Order_Form!$C:$C,1+($C821)),Order_Form!$B:$Q,14,FALSE)),"")</f>
        <v/>
      </c>
      <c r="R821" s="35" t="str">
        <f>IF(ISNUMBER(SMALL(Order_Form!$C:$C,1+($C821))),(VLOOKUP(SMALL(Order_Form!$C:$C,1+($C821)),Order_Form!$B:$Q,15,FALSE)),"")</f>
        <v/>
      </c>
      <c r="U821" s="14">
        <f t="shared" si="36"/>
        <v>0</v>
      </c>
      <c r="V821" s="14">
        <f t="shared" si="37"/>
        <v>0</v>
      </c>
      <c r="W821" s="14">
        <f t="shared" si="38"/>
        <v>0</v>
      </c>
    </row>
    <row r="822" spans="3:23" ht="19.149999999999999" customHeight="1" x14ac:dyDescent="0.2">
      <c r="C822" s="14">
        <v>804</v>
      </c>
      <c r="D822" s="15" t="str">
        <f>IF(ISNUMBER(SMALL(Order_Form!$C:$C,1+($C822))),(VLOOKUP(SMALL(Order_Form!$C:$C,1+($C822)),Order_Form!$B:$Q,3,FALSE)),"")</f>
        <v/>
      </c>
      <c r="E822" s="35" t="str">
        <f>IF(ISNUMBER(SMALL(Order_Form!$C:$C,1+($C822))),(VLOOKUP(SMALL(Order_Form!$C:$C,1+($C822)),Order_Form!$B:$Q,4,FALSE)),"")</f>
        <v/>
      </c>
      <c r="F822" s="35" t="str">
        <f>IF(ISNUMBER(SMALL(Order_Form!$C:$C,1+($C822))),(VLOOKUP(SMALL(Order_Form!$C:$C,1+($C822)),Order_Form!$B:$Q,5,FALSE)),"")</f>
        <v/>
      </c>
      <c r="G822" s="35" t="str">
        <f>IF(ISNUMBER(SMALL(Order_Form!$C:$C,1+($C822))),(VLOOKUP(SMALL(Order_Form!$C:$C,1+($C822)),Order_Form!$B:$Q,6,FALSE)),"")</f>
        <v/>
      </c>
      <c r="H822" s="32" t="str">
        <f>IF(ISNUMBER(SMALL(Order_Form!$C:$C,1+($C822))),(VLOOKUP(SMALL(Order_Form!$C:$C,1+($C822)),Order_Form!$B:$Q,7,FALSE)),"")</f>
        <v/>
      </c>
      <c r="I822" s="15"/>
      <c r="J822" s="15"/>
      <c r="K822" s="35" t="str">
        <f>IF(ISNUMBER(SMALL(Order_Form!$C:$C,1+($C822))),(VLOOKUP(SMALL(Order_Form!$C:$C,1+($C822)),Order_Form!$B:$Q,8,FALSE)),"")</f>
        <v/>
      </c>
      <c r="L822" s="35" t="str">
        <f>IF(ISNUMBER(SMALL(Order_Form!$C:$C,1+($C822))),(VLOOKUP(SMALL(Order_Form!$C:$C,1+($C822)),Order_Form!$B:$Q,9,FALSE)),"")</f>
        <v/>
      </c>
      <c r="M822" s="35" t="str">
        <f>IF(ISNUMBER(SMALL(Order_Form!$C:$C,1+($C822))),(VLOOKUP(SMALL(Order_Form!$C:$C,1+($C822)),Order_Form!$B:$Q,10,FALSE)),"")</f>
        <v/>
      </c>
      <c r="N822" s="35" t="str">
        <f>IF(ISNUMBER(SMALL(Order_Form!$C:$C,1+($C822))),(VLOOKUP(SMALL(Order_Form!$C:$C,1+($C822)),Order_Form!$B:$Q,11,FALSE)),"")</f>
        <v/>
      </c>
      <c r="O822" s="35" t="str">
        <f>IF(ISNUMBER(SMALL(Order_Form!$C:$C,1+($C822))),(VLOOKUP(SMALL(Order_Form!$C:$C,1+($C822)),Order_Form!$B:$Q,12,FALSE)),"")</f>
        <v/>
      </c>
      <c r="P822" s="35" t="str">
        <f>IF(ISNUMBER(SMALL(Order_Form!$C:$C,1+($C822))),(VLOOKUP(SMALL(Order_Form!$C:$C,1+($C822)),Order_Form!$B:$Q,13,FALSE)),"")</f>
        <v/>
      </c>
      <c r="Q822" s="35" t="str">
        <f>IF(ISNUMBER(SMALL(Order_Form!$C:$C,1+($C822))),(VLOOKUP(SMALL(Order_Form!$C:$C,1+($C822)),Order_Form!$B:$Q,14,FALSE)),"")</f>
        <v/>
      </c>
      <c r="R822" s="35" t="str">
        <f>IF(ISNUMBER(SMALL(Order_Form!$C:$C,1+($C822))),(VLOOKUP(SMALL(Order_Form!$C:$C,1+($C822)),Order_Form!$B:$Q,15,FALSE)),"")</f>
        <v/>
      </c>
      <c r="U822" s="14">
        <f t="shared" si="36"/>
        <v>0</v>
      </c>
      <c r="V822" s="14">
        <f t="shared" si="37"/>
        <v>0</v>
      </c>
      <c r="W822" s="14">
        <f t="shared" si="38"/>
        <v>0</v>
      </c>
    </row>
    <row r="823" spans="3:23" ht="19.149999999999999" customHeight="1" x14ac:dyDescent="0.2">
      <c r="C823" s="14">
        <v>805</v>
      </c>
      <c r="D823" s="15" t="str">
        <f>IF(ISNUMBER(SMALL(Order_Form!$C:$C,1+($C823))),(VLOOKUP(SMALL(Order_Form!$C:$C,1+($C823)),Order_Form!$B:$Q,3,FALSE)),"")</f>
        <v/>
      </c>
      <c r="E823" s="35" t="str">
        <f>IF(ISNUMBER(SMALL(Order_Form!$C:$C,1+($C823))),(VLOOKUP(SMALL(Order_Form!$C:$C,1+($C823)),Order_Form!$B:$Q,4,FALSE)),"")</f>
        <v/>
      </c>
      <c r="F823" s="35" t="str">
        <f>IF(ISNUMBER(SMALL(Order_Form!$C:$C,1+($C823))),(VLOOKUP(SMALL(Order_Form!$C:$C,1+($C823)),Order_Form!$B:$Q,5,FALSE)),"")</f>
        <v/>
      </c>
      <c r="G823" s="35" t="str">
        <f>IF(ISNUMBER(SMALL(Order_Form!$C:$C,1+($C823))),(VLOOKUP(SMALL(Order_Form!$C:$C,1+($C823)),Order_Form!$B:$Q,6,FALSE)),"")</f>
        <v/>
      </c>
      <c r="H823" s="32" t="str">
        <f>IF(ISNUMBER(SMALL(Order_Form!$C:$C,1+($C823))),(VLOOKUP(SMALL(Order_Form!$C:$C,1+($C823)),Order_Form!$B:$Q,7,FALSE)),"")</f>
        <v/>
      </c>
      <c r="I823" s="15"/>
      <c r="J823" s="15"/>
      <c r="K823" s="35" t="str">
        <f>IF(ISNUMBER(SMALL(Order_Form!$C:$C,1+($C823))),(VLOOKUP(SMALL(Order_Form!$C:$C,1+($C823)),Order_Form!$B:$Q,8,FALSE)),"")</f>
        <v/>
      </c>
      <c r="L823" s="35" t="str">
        <f>IF(ISNUMBER(SMALL(Order_Form!$C:$C,1+($C823))),(VLOOKUP(SMALL(Order_Form!$C:$C,1+($C823)),Order_Form!$B:$Q,9,FALSE)),"")</f>
        <v/>
      </c>
      <c r="M823" s="35" t="str">
        <f>IF(ISNUMBER(SMALL(Order_Form!$C:$C,1+($C823))),(VLOOKUP(SMALL(Order_Form!$C:$C,1+($C823)),Order_Form!$B:$Q,10,FALSE)),"")</f>
        <v/>
      </c>
      <c r="N823" s="35" t="str">
        <f>IF(ISNUMBER(SMALL(Order_Form!$C:$C,1+($C823))),(VLOOKUP(SMALL(Order_Form!$C:$C,1+($C823)),Order_Form!$B:$Q,11,FALSE)),"")</f>
        <v/>
      </c>
      <c r="O823" s="35" t="str">
        <f>IF(ISNUMBER(SMALL(Order_Form!$C:$C,1+($C823))),(VLOOKUP(SMALL(Order_Form!$C:$C,1+($C823)),Order_Form!$B:$Q,12,FALSE)),"")</f>
        <v/>
      </c>
      <c r="P823" s="35" t="str">
        <f>IF(ISNUMBER(SMALL(Order_Form!$C:$C,1+($C823))),(VLOOKUP(SMALL(Order_Form!$C:$C,1+($C823)),Order_Form!$B:$Q,13,FALSE)),"")</f>
        <v/>
      </c>
      <c r="Q823" s="35" t="str">
        <f>IF(ISNUMBER(SMALL(Order_Form!$C:$C,1+($C823))),(VLOOKUP(SMALL(Order_Form!$C:$C,1+($C823)),Order_Form!$B:$Q,14,FALSE)),"")</f>
        <v/>
      </c>
      <c r="R823" s="35" t="str">
        <f>IF(ISNUMBER(SMALL(Order_Form!$C:$C,1+($C823))),(VLOOKUP(SMALL(Order_Form!$C:$C,1+($C823)),Order_Form!$B:$Q,15,FALSE)),"")</f>
        <v/>
      </c>
      <c r="U823" s="14">
        <f t="shared" si="36"/>
        <v>0</v>
      </c>
      <c r="V823" s="14">
        <f t="shared" si="37"/>
        <v>0</v>
      </c>
      <c r="W823" s="14">
        <f t="shared" si="38"/>
        <v>0</v>
      </c>
    </row>
    <row r="824" spans="3:23" ht="19.149999999999999" customHeight="1" x14ac:dyDescent="0.2">
      <c r="C824" s="14">
        <v>806</v>
      </c>
      <c r="D824" s="15" t="str">
        <f>IF(ISNUMBER(SMALL(Order_Form!$C:$C,1+($C824))),(VLOOKUP(SMALL(Order_Form!$C:$C,1+($C824)),Order_Form!$B:$Q,3,FALSE)),"")</f>
        <v/>
      </c>
      <c r="E824" s="35" t="str">
        <f>IF(ISNUMBER(SMALL(Order_Form!$C:$C,1+($C824))),(VLOOKUP(SMALL(Order_Form!$C:$C,1+($C824)),Order_Form!$B:$Q,4,FALSE)),"")</f>
        <v/>
      </c>
      <c r="F824" s="35" t="str">
        <f>IF(ISNUMBER(SMALL(Order_Form!$C:$C,1+($C824))),(VLOOKUP(SMALL(Order_Form!$C:$C,1+($C824)),Order_Form!$B:$Q,5,FALSE)),"")</f>
        <v/>
      </c>
      <c r="G824" s="35" t="str">
        <f>IF(ISNUMBER(SMALL(Order_Form!$C:$C,1+($C824))),(VLOOKUP(SMALL(Order_Form!$C:$C,1+($C824)),Order_Form!$B:$Q,6,FALSE)),"")</f>
        <v/>
      </c>
      <c r="H824" s="32" t="str">
        <f>IF(ISNUMBER(SMALL(Order_Form!$C:$C,1+($C824))),(VLOOKUP(SMALL(Order_Form!$C:$C,1+($C824)),Order_Form!$B:$Q,7,FALSE)),"")</f>
        <v/>
      </c>
      <c r="I824" s="15"/>
      <c r="J824" s="15"/>
      <c r="K824" s="35" t="str">
        <f>IF(ISNUMBER(SMALL(Order_Form!$C:$C,1+($C824))),(VLOOKUP(SMALL(Order_Form!$C:$C,1+($C824)),Order_Form!$B:$Q,8,FALSE)),"")</f>
        <v/>
      </c>
      <c r="L824" s="35" t="str">
        <f>IF(ISNUMBER(SMALL(Order_Form!$C:$C,1+($C824))),(VLOOKUP(SMALL(Order_Form!$C:$C,1+($C824)),Order_Form!$B:$Q,9,FALSE)),"")</f>
        <v/>
      </c>
      <c r="M824" s="35" t="str">
        <f>IF(ISNUMBER(SMALL(Order_Form!$C:$C,1+($C824))),(VLOOKUP(SMALL(Order_Form!$C:$C,1+($C824)),Order_Form!$B:$Q,10,FALSE)),"")</f>
        <v/>
      </c>
      <c r="N824" s="35" t="str">
        <f>IF(ISNUMBER(SMALL(Order_Form!$C:$C,1+($C824))),(VLOOKUP(SMALL(Order_Form!$C:$C,1+($C824)),Order_Form!$B:$Q,11,FALSE)),"")</f>
        <v/>
      </c>
      <c r="O824" s="35" t="str">
        <f>IF(ISNUMBER(SMALL(Order_Form!$C:$C,1+($C824))),(VLOOKUP(SMALL(Order_Form!$C:$C,1+($C824)),Order_Form!$B:$Q,12,FALSE)),"")</f>
        <v/>
      </c>
      <c r="P824" s="35" t="str">
        <f>IF(ISNUMBER(SMALL(Order_Form!$C:$C,1+($C824))),(VLOOKUP(SMALL(Order_Form!$C:$C,1+($C824)),Order_Form!$B:$Q,13,FALSE)),"")</f>
        <v/>
      </c>
      <c r="Q824" s="35" t="str">
        <f>IF(ISNUMBER(SMALL(Order_Form!$C:$C,1+($C824))),(VLOOKUP(SMALL(Order_Form!$C:$C,1+($C824)),Order_Form!$B:$Q,14,FALSE)),"")</f>
        <v/>
      </c>
      <c r="R824" s="35" t="str">
        <f>IF(ISNUMBER(SMALL(Order_Form!$C:$C,1+($C824))),(VLOOKUP(SMALL(Order_Form!$C:$C,1+($C824)),Order_Form!$B:$Q,15,FALSE)),"")</f>
        <v/>
      </c>
      <c r="U824" s="14">
        <f t="shared" si="36"/>
        <v>0</v>
      </c>
      <c r="V824" s="14">
        <f t="shared" si="37"/>
        <v>0</v>
      </c>
      <c r="W824" s="14">
        <f t="shared" si="38"/>
        <v>0</v>
      </c>
    </row>
    <row r="825" spans="3:23" ht="19.149999999999999" customHeight="1" x14ac:dyDescent="0.2">
      <c r="C825" s="14">
        <v>807</v>
      </c>
      <c r="D825" s="15" t="str">
        <f>IF(ISNUMBER(SMALL(Order_Form!$C:$C,1+($C825))),(VLOOKUP(SMALL(Order_Form!$C:$C,1+($C825)),Order_Form!$B:$Q,3,FALSE)),"")</f>
        <v/>
      </c>
      <c r="E825" s="35" t="str">
        <f>IF(ISNUMBER(SMALL(Order_Form!$C:$C,1+($C825))),(VLOOKUP(SMALL(Order_Form!$C:$C,1+($C825)),Order_Form!$B:$Q,4,FALSE)),"")</f>
        <v/>
      </c>
      <c r="F825" s="35" t="str">
        <f>IF(ISNUMBER(SMALL(Order_Form!$C:$C,1+($C825))),(VLOOKUP(SMALL(Order_Form!$C:$C,1+($C825)),Order_Form!$B:$Q,5,FALSE)),"")</f>
        <v/>
      </c>
      <c r="G825" s="35" t="str">
        <f>IF(ISNUMBER(SMALL(Order_Form!$C:$C,1+($C825))),(VLOOKUP(SMALL(Order_Form!$C:$C,1+($C825)),Order_Form!$B:$Q,6,FALSE)),"")</f>
        <v/>
      </c>
      <c r="H825" s="32" t="str">
        <f>IF(ISNUMBER(SMALL(Order_Form!$C:$C,1+($C825))),(VLOOKUP(SMALL(Order_Form!$C:$C,1+($C825)),Order_Form!$B:$Q,7,FALSE)),"")</f>
        <v/>
      </c>
      <c r="I825" s="15"/>
      <c r="J825" s="15"/>
      <c r="K825" s="35" t="str">
        <f>IF(ISNUMBER(SMALL(Order_Form!$C:$C,1+($C825))),(VLOOKUP(SMALL(Order_Form!$C:$C,1+($C825)),Order_Form!$B:$Q,8,FALSE)),"")</f>
        <v/>
      </c>
      <c r="L825" s="35" t="str">
        <f>IF(ISNUMBER(SMALL(Order_Form!$C:$C,1+($C825))),(VLOOKUP(SMALL(Order_Form!$C:$C,1+($C825)),Order_Form!$B:$Q,9,FALSE)),"")</f>
        <v/>
      </c>
      <c r="M825" s="35" t="str">
        <f>IF(ISNUMBER(SMALL(Order_Form!$C:$C,1+($C825))),(VLOOKUP(SMALL(Order_Form!$C:$C,1+($C825)),Order_Form!$B:$Q,10,FALSE)),"")</f>
        <v/>
      </c>
      <c r="N825" s="35" t="str">
        <f>IF(ISNUMBER(SMALL(Order_Form!$C:$C,1+($C825))),(VLOOKUP(SMALL(Order_Form!$C:$C,1+($C825)),Order_Form!$B:$Q,11,FALSE)),"")</f>
        <v/>
      </c>
      <c r="O825" s="35" t="str">
        <f>IF(ISNUMBER(SMALL(Order_Form!$C:$C,1+($C825))),(VLOOKUP(SMALL(Order_Form!$C:$C,1+($C825)),Order_Form!$B:$Q,12,FALSE)),"")</f>
        <v/>
      </c>
      <c r="P825" s="35" t="str">
        <f>IF(ISNUMBER(SMALL(Order_Form!$C:$C,1+($C825))),(VLOOKUP(SMALL(Order_Form!$C:$C,1+($C825)),Order_Form!$B:$Q,13,FALSE)),"")</f>
        <v/>
      </c>
      <c r="Q825" s="35" t="str">
        <f>IF(ISNUMBER(SMALL(Order_Form!$C:$C,1+($C825))),(VLOOKUP(SMALL(Order_Form!$C:$C,1+($C825)),Order_Form!$B:$Q,14,FALSE)),"")</f>
        <v/>
      </c>
      <c r="R825" s="35" t="str">
        <f>IF(ISNUMBER(SMALL(Order_Form!$C:$C,1+($C825))),(VLOOKUP(SMALL(Order_Form!$C:$C,1+($C825)),Order_Form!$B:$Q,15,FALSE)),"")</f>
        <v/>
      </c>
      <c r="U825" s="14">
        <f t="shared" si="36"/>
        <v>0</v>
      </c>
      <c r="V825" s="14">
        <f t="shared" si="37"/>
        <v>0</v>
      </c>
      <c r="W825" s="14">
        <f t="shared" si="38"/>
        <v>0</v>
      </c>
    </row>
    <row r="826" spans="3:23" ht="19.149999999999999" customHeight="1" x14ac:dyDescent="0.2">
      <c r="C826" s="14">
        <v>808</v>
      </c>
      <c r="D826" s="15" t="str">
        <f>IF(ISNUMBER(SMALL(Order_Form!$C:$C,1+($C826))),(VLOOKUP(SMALL(Order_Form!$C:$C,1+($C826)),Order_Form!$B:$Q,3,FALSE)),"")</f>
        <v/>
      </c>
      <c r="E826" s="35" t="str">
        <f>IF(ISNUMBER(SMALL(Order_Form!$C:$C,1+($C826))),(VLOOKUP(SMALL(Order_Form!$C:$C,1+($C826)),Order_Form!$B:$Q,4,FALSE)),"")</f>
        <v/>
      </c>
      <c r="F826" s="35" t="str">
        <f>IF(ISNUMBER(SMALL(Order_Form!$C:$C,1+($C826))),(VLOOKUP(SMALL(Order_Form!$C:$C,1+($C826)),Order_Form!$B:$Q,5,FALSE)),"")</f>
        <v/>
      </c>
      <c r="G826" s="35" t="str">
        <f>IF(ISNUMBER(SMALL(Order_Form!$C:$C,1+($C826))),(VLOOKUP(SMALL(Order_Form!$C:$C,1+($C826)),Order_Form!$B:$Q,6,FALSE)),"")</f>
        <v/>
      </c>
      <c r="H826" s="32" t="str">
        <f>IF(ISNUMBER(SMALL(Order_Form!$C:$C,1+($C826))),(VLOOKUP(SMALL(Order_Form!$C:$C,1+($C826)),Order_Form!$B:$Q,7,FALSE)),"")</f>
        <v/>
      </c>
      <c r="I826" s="15"/>
      <c r="J826" s="15"/>
      <c r="K826" s="35" t="str">
        <f>IF(ISNUMBER(SMALL(Order_Form!$C:$C,1+($C826))),(VLOOKUP(SMALL(Order_Form!$C:$C,1+($C826)),Order_Form!$B:$Q,8,FALSE)),"")</f>
        <v/>
      </c>
      <c r="L826" s="35" t="str">
        <f>IF(ISNUMBER(SMALL(Order_Form!$C:$C,1+($C826))),(VLOOKUP(SMALL(Order_Form!$C:$C,1+($C826)),Order_Form!$B:$Q,9,FALSE)),"")</f>
        <v/>
      </c>
      <c r="M826" s="35" t="str">
        <f>IF(ISNUMBER(SMALL(Order_Form!$C:$C,1+($C826))),(VLOOKUP(SMALL(Order_Form!$C:$C,1+($C826)),Order_Form!$B:$Q,10,FALSE)),"")</f>
        <v/>
      </c>
      <c r="N826" s="35" t="str">
        <f>IF(ISNUMBER(SMALL(Order_Form!$C:$C,1+($C826))),(VLOOKUP(SMALL(Order_Form!$C:$C,1+($C826)),Order_Form!$B:$Q,11,FALSE)),"")</f>
        <v/>
      </c>
      <c r="O826" s="35" t="str">
        <f>IF(ISNUMBER(SMALL(Order_Form!$C:$C,1+($C826))),(VLOOKUP(SMALL(Order_Form!$C:$C,1+($C826)),Order_Form!$B:$Q,12,FALSE)),"")</f>
        <v/>
      </c>
      <c r="P826" s="35" t="str">
        <f>IF(ISNUMBER(SMALL(Order_Form!$C:$C,1+($C826))),(VLOOKUP(SMALL(Order_Form!$C:$C,1+($C826)),Order_Form!$B:$Q,13,FALSE)),"")</f>
        <v/>
      </c>
      <c r="Q826" s="35" t="str">
        <f>IF(ISNUMBER(SMALL(Order_Form!$C:$C,1+($C826))),(VLOOKUP(SMALL(Order_Form!$C:$C,1+($C826)),Order_Form!$B:$Q,14,FALSE)),"")</f>
        <v/>
      </c>
      <c r="R826" s="35" t="str">
        <f>IF(ISNUMBER(SMALL(Order_Form!$C:$C,1+($C826))),(VLOOKUP(SMALL(Order_Form!$C:$C,1+($C826)),Order_Form!$B:$Q,15,FALSE)),"")</f>
        <v/>
      </c>
      <c r="U826" s="14">
        <f t="shared" si="36"/>
        <v>0</v>
      </c>
      <c r="V826" s="14">
        <f t="shared" si="37"/>
        <v>0</v>
      </c>
      <c r="W826" s="14">
        <f t="shared" si="38"/>
        <v>0</v>
      </c>
    </row>
    <row r="827" spans="3:23" ht="19.149999999999999" customHeight="1" x14ac:dyDescent="0.2">
      <c r="C827" s="14">
        <v>809</v>
      </c>
      <c r="D827" s="15" t="str">
        <f>IF(ISNUMBER(SMALL(Order_Form!$C:$C,1+($C827))),(VLOOKUP(SMALL(Order_Form!$C:$C,1+($C827)),Order_Form!$B:$Q,3,FALSE)),"")</f>
        <v/>
      </c>
      <c r="E827" s="35" t="str">
        <f>IF(ISNUMBER(SMALL(Order_Form!$C:$C,1+($C827))),(VLOOKUP(SMALL(Order_Form!$C:$C,1+($C827)),Order_Form!$B:$Q,4,FALSE)),"")</f>
        <v/>
      </c>
      <c r="F827" s="35" t="str">
        <f>IF(ISNUMBER(SMALL(Order_Form!$C:$C,1+($C827))),(VLOOKUP(SMALL(Order_Form!$C:$C,1+($C827)),Order_Form!$B:$Q,5,FALSE)),"")</f>
        <v/>
      </c>
      <c r="G827" s="35" t="str">
        <f>IF(ISNUMBER(SMALL(Order_Form!$C:$C,1+($C827))),(VLOOKUP(SMALL(Order_Form!$C:$C,1+($C827)),Order_Form!$B:$Q,6,FALSE)),"")</f>
        <v/>
      </c>
      <c r="H827" s="32" t="str">
        <f>IF(ISNUMBER(SMALL(Order_Form!$C:$C,1+($C827))),(VLOOKUP(SMALL(Order_Form!$C:$C,1+($C827)),Order_Form!$B:$Q,7,FALSE)),"")</f>
        <v/>
      </c>
      <c r="I827" s="15"/>
      <c r="J827" s="15"/>
      <c r="K827" s="35" t="str">
        <f>IF(ISNUMBER(SMALL(Order_Form!$C:$C,1+($C827))),(VLOOKUP(SMALL(Order_Form!$C:$C,1+($C827)),Order_Form!$B:$Q,8,FALSE)),"")</f>
        <v/>
      </c>
      <c r="L827" s="35" t="str">
        <f>IF(ISNUMBER(SMALL(Order_Form!$C:$C,1+($C827))),(VLOOKUP(SMALL(Order_Form!$C:$C,1+($C827)),Order_Form!$B:$Q,9,FALSE)),"")</f>
        <v/>
      </c>
      <c r="M827" s="35" t="str">
        <f>IF(ISNUMBER(SMALL(Order_Form!$C:$C,1+($C827))),(VLOOKUP(SMALL(Order_Form!$C:$C,1+($C827)),Order_Form!$B:$Q,10,FALSE)),"")</f>
        <v/>
      </c>
      <c r="N827" s="35" t="str">
        <f>IF(ISNUMBER(SMALL(Order_Form!$C:$C,1+($C827))),(VLOOKUP(SMALL(Order_Form!$C:$C,1+($C827)),Order_Form!$B:$Q,11,FALSE)),"")</f>
        <v/>
      </c>
      <c r="O827" s="35" t="str">
        <f>IF(ISNUMBER(SMALL(Order_Form!$C:$C,1+($C827))),(VLOOKUP(SMALL(Order_Form!$C:$C,1+($C827)),Order_Form!$B:$Q,12,FALSE)),"")</f>
        <v/>
      </c>
      <c r="P827" s="35" t="str">
        <f>IF(ISNUMBER(SMALL(Order_Form!$C:$C,1+($C827))),(VLOOKUP(SMALL(Order_Form!$C:$C,1+($C827)),Order_Form!$B:$Q,13,FALSE)),"")</f>
        <v/>
      </c>
      <c r="Q827" s="35" t="str">
        <f>IF(ISNUMBER(SMALL(Order_Form!$C:$C,1+($C827))),(VLOOKUP(SMALL(Order_Form!$C:$C,1+($C827)),Order_Form!$B:$Q,14,FALSE)),"")</f>
        <v/>
      </c>
      <c r="R827" s="35" t="str">
        <f>IF(ISNUMBER(SMALL(Order_Form!$C:$C,1+($C827))),(VLOOKUP(SMALL(Order_Form!$C:$C,1+($C827)),Order_Form!$B:$Q,15,FALSE)),"")</f>
        <v/>
      </c>
      <c r="U827" s="14">
        <f t="shared" si="36"/>
        <v>0</v>
      </c>
      <c r="V827" s="14">
        <f t="shared" si="37"/>
        <v>0</v>
      </c>
      <c r="W827" s="14">
        <f t="shared" si="38"/>
        <v>0</v>
      </c>
    </row>
    <row r="828" spans="3:23" ht="19.149999999999999" customHeight="1" x14ac:dyDescent="0.2">
      <c r="C828" s="14">
        <v>810</v>
      </c>
      <c r="D828" s="15" t="str">
        <f>IF(ISNUMBER(SMALL(Order_Form!$C:$C,1+($C828))),(VLOOKUP(SMALL(Order_Form!$C:$C,1+($C828)),Order_Form!$B:$Q,3,FALSE)),"")</f>
        <v/>
      </c>
      <c r="E828" s="35" t="str">
        <f>IF(ISNUMBER(SMALL(Order_Form!$C:$C,1+($C828))),(VLOOKUP(SMALL(Order_Form!$C:$C,1+($C828)),Order_Form!$B:$Q,4,FALSE)),"")</f>
        <v/>
      </c>
      <c r="F828" s="35" t="str">
        <f>IF(ISNUMBER(SMALL(Order_Form!$C:$C,1+($C828))),(VLOOKUP(SMALL(Order_Form!$C:$C,1+($C828)),Order_Form!$B:$Q,5,FALSE)),"")</f>
        <v/>
      </c>
      <c r="G828" s="35" t="str">
        <f>IF(ISNUMBER(SMALL(Order_Form!$C:$C,1+($C828))),(VLOOKUP(SMALL(Order_Form!$C:$C,1+($C828)),Order_Form!$B:$Q,6,FALSE)),"")</f>
        <v/>
      </c>
      <c r="H828" s="32" t="str">
        <f>IF(ISNUMBER(SMALL(Order_Form!$C:$C,1+($C828))),(VLOOKUP(SMALL(Order_Form!$C:$C,1+($C828)),Order_Form!$B:$Q,7,FALSE)),"")</f>
        <v/>
      </c>
      <c r="I828" s="15"/>
      <c r="J828" s="15"/>
      <c r="K828" s="35" t="str">
        <f>IF(ISNUMBER(SMALL(Order_Form!$C:$C,1+($C828))),(VLOOKUP(SMALL(Order_Form!$C:$C,1+($C828)),Order_Form!$B:$Q,8,FALSE)),"")</f>
        <v/>
      </c>
      <c r="L828" s="35" t="str">
        <f>IF(ISNUMBER(SMALL(Order_Form!$C:$C,1+($C828))),(VLOOKUP(SMALL(Order_Form!$C:$C,1+($C828)),Order_Form!$B:$Q,9,FALSE)),"")</f>
        <v/>
      </c>
      <c r="M828" s="35" t="str">
        <f>IF(ISNUMBER(SMALL(Order_Form!$C:$C,1+($C828))),(VLOOKUP(SMALL(Order_Form!$C:$C,1+($C828)),Order_Form!$B:$Q,10,FALSE)),"")</f>
        <v/>
      </c>
      <c r="N828" s="35" t="str">
        <f>IF(ISNUMBER(SMALL(Order_Form!$C:$C,1+($C828))),(VLOOKUP(SMALL(Order_Form!$C:$C,1+($C828)),Order_Form!$B:$Q,11,FALSE)),"")</f>
        <v/>
      </c>
      <c r="O828" s="35" t="str">
        <f>IF(ISNUMBER(SMALL(Order_Form!$C:$C,1+($C828))),(VLOOKUP(SMALL(Order_Form!$C:$C,1+($C828)),Order_Form!$B:$Q,12,FALSE)),"")</f>
        <v/>
      </c>
      <c r="P828" s="35" t="str">
        <f>IF(ISNUMBER(SMALL(Order_Form!$C:$C,1+($C828))),(VLOOKUP(SMALL(Order_Form!$C:$C,1+($C828)),Order_Form!$B:$Q,13,FALSE)),"")</f>
        <v/>
      </c>
      <c r="Q828" s="35" t="str">
        <f>IF(ISNUMBER(SMALL(Order_Form!$C:$C,1+($C828))),(VLOOKUP(SMALL(Order_Form!$C:$C,1+($C828)),Order_Form!$B:$Q,14,FALSE)),"")</f>
        <v/>
      </c>
      <c r="R828" s="35" t="str">
        <f>IF(ISNUMBER(SMALL(Order_Form!$C:$C,1+($C828))),(VLOOKUP(SMALL(Order_Form!$C:$C,1+($C828)),Order_Form!$B:$Q,15,FALSE)),"")</f>
        <v/>
      </c>
      <c r="U828" s="14">
        <f t="shared" si="36"/>
        <v>0</v>
      </c>
      <c r="V828" s="14">
        <f t="shared" si="37"/>
        <v>0</v>
      </c>
      <c r="W828" s="14">
        <f t="shared" si="38"/>
        <v>0</v>
      </c>
    </row>
    <row r="829" spans="3:23" ht="19.149999999999999" customHeight="1" x14ac:dyDescent="0.2">
      <c r="C829" s="14">
        <v>811</v>
      </c>
      <c r="D829" s="15" t="str">
        <f>IF(ISNUMBER(SMALL(Order_Form!$C:$C,1+($C829))),(VLOOKUP(SMALL(Order_Form!$C:$C,1+($C829)),Order_Form!$B:$Q,3,FALSE)),"")</f>
        <v/>
      </c>
      <c r="E829" s="35" t="str">
        <f>IF(ISNUMBER(SMALL(Order_Form!$C:$C,1+($C829))),(VLOOKUP(SMALL(Order_Form!$C:$C,1+($C829)),Order_Form!$B:$Q,4,FALSE)),"")</f>
        <v/>
      </c>
      <c r="F829" s="35" t="str">
        <f>IF(ISNUMBER(SMALL(Order_Form!$C:$C,1+($C829))),(VLOOKUP(SMALL(Order_Form!$C:$C,1+($C829)),Order_Form!$B:$Q,5,FALSE)),"")</f>
        <v/>
      </c>
      <c r="G829" s="35" t="str">
        <f>IF(ISNUMBER(SMALL(Order_Form!$C:$C,1+($C829))),(VLOOKUP(SMALL(Order_Form!$C:$C,1+($C829)),Order_Form!$B:$Q,6,FALSE)),"")</f>
        <v/>
      </c>
      <c r="H829" s="32" t="str">
        <f>IF(ISNUMBER(SMALL(Order_Form!$C:$C,1+($C829))),(VLOOKUP(SMALL(Order_Form!$C:$C,1+($C829)),Order_Form!$B:$Q,7,FALSE)),"")</f>
        <v/>
      </c>
      <c r="I829" s="15"/>
      <c r="J829" s="15"/>
      <c r="K829" s="35" t="str">
        <f>IF(ISNUMBER(SMALL(Order_Form!$C:$C,1+($C829))),(VLOOKUP(SMALL(Order_Form!$C:$C,1+($C829)),Order_Form!$B:$Q,8,FALSE)),"")</f>
        <v/>
      </c>
      <c r="L829" s="35" t="str">
        <f>IF(ISNUMBER(SMALL(Order_Form!$C:$C,1+($C829))),(VLOOKUP(SMALL(Order_Form!$C:$C,1+($C829)),Order_Form!$B:$Q,9,FALSE)),"")</f>
        <v/>
      </c>
      <c r="M829" s="35" t="str">
        <f>IF(ISNUMBER(SMALL(Order_Form!$C:$C,1+($C829))),(VLOOKUP(SMALL(Order_Form!$C:$C,1+($C829)),Order_Form!$B:$Q,10,FALSE)),"")</f>
        <v/>
      </c>
      <c r="N829" s="35" t="str">
        <f>IF(ISNUMBER(SMALL(Order_Form!$C:$C,1+($C829))),(VLOOKUP(SMALL(Order_Form!$C:$C,1+($C829)),Order_Form!$B:$Q,11,FALSE)),"")</f>
        <v/>
      </c>
      <c r="O829" s="35" t="str">
        <f>IF(ISNUMBER(SMALL(Order_Form!$C:$C,1+($C829))),(VLOOKUP(SMALL(Order_Form!$C:$C,1+($C829)),Order_Form!$B:$Q,12,FALSE)),"")</f>
        <v/>
      </c>
      <c r="P829" s="35" t="str">
        <f>IF(ISNUMBER(SMALL(Order_Form!$C:$C,1+($C829))),(VLOOKUP(SMALL(Order_Form!$C:$C,1+($C829)),Order_Form!$B:$Q,13,FALSE)),"")</f>
        <v/>
      </c>
      <c r="Q829" s="35" t="str">
        <f>IF(ISNUMBER(SMALL(Order_Form!$C:$C,1+($C829))),(VLOOKUP(SMALL(Order_Form!$C:$C,1+($C829)),Order_Form!$B:$Q,14,FALSE)),"")</f>
        <v/>
      </c>
      <c r="R829" s="35" t="str">
        <f>IF(ISNUMBER(SMALL(Order_Form!$C:$C,1+($C829))),(VLOOKUP(SMALL(Order_Form!$C:$C,1+($C829)),Order_Form!$B:$Q,15,FALSE)),"")</f>
        <v/>
      </c>
      <c r="U829" s="14">
        <f t="shared" si="36"/>
        <v>0</v>
      </c>
      <c r="V829" s="14">
        <f t="shared" si="37"/>
        <v>0</v>
      </c>
      <c r="W829" s="14">
        <f t="shared" si="38"/>
        <v>0</v>
      </c>
    </row>
    <row r="830" spans="3:23" ht="19.149999999999999" customHeight="1" x14ac:dyDescent="0.2">
      <c r="C830" s="14">
        <v>812</v>
      </c>
      <c r="D830" s="15" t="str">
        <f>IF(ISNUMBER(SMALL(Order_Form!$C:$C,1+($C830))),(VLOOKUP(SMALL(Order_Form!$C:$C,1+($C830)),Order_Form!$B:$Q,3,FALSE)),"")</f>
        <v/>
      </c>
      <c r="E830" s="35" t="str">
        <f>IF(ISNUMBER(SMALL(Order_Form!$C:$C,1+($C830))),(VLOOKUP(SMALL(Order_Form!$C:$C,1+($C830)),Order_Form!$B:$Q,4,FALSE)),"")</f>
        <v/>
      </c>
      <c r="F830" s="35" t="str">
        <f>IF(ISNUMBER(SMALL(Order_Form!$C:$C,1+($C830))),(VLOOKUP(SMALL(Order_Form!$C:$C,1+($C830)),Order_Form!$B:$Q,5,FALSE)),"")</f>
        <v/>
      </c>
      <c r="G830" s="35" t="str">
        <f>IF(ISNUMBER(SMALL(Order_Form!$C:$C,1+($C830))),(VLOOKUP(SMALL(Order_Form!$C:$C,1+($C830)),Order_Form!$B:$Q,6,FALSE)),"")</f>
        <v/>
      </c>
      <c r="H830" s="32" t="str">
        <f>IF(ISNUMBER(SMALL(Order_Form!$C:$C,1+($C830))),(VLOOKUP(SMALL(Order_Form!$C:$C,1+($C830)),Order_Form!$B:$Q,7,FALSE)),"")</f>
        <v/>
      </c>
      <c r="I830" s="15"/>
      <c r="J830" s="15"/>
      <c r="K830" s="35" t="str">
        <f>IF(ISNUMBER(SMALL(Order_Form!$C:$C,1+($C830))),(VLOOKUP(SMALL(Order_Form!$C:$C,1+($C830)),Order_Form!$B:$Q,8,FALSE)),"")</f>
        <v/>
      </c>
      <c r="L830" s="35" t="str">
        <f>IF(ISNUMBER(SMALL(Order_Form!$C:$C,1+($C830))),(VLOOKUP(SMALL(Order_Form!$C:$C,1+($C830)),Order_Form!$B:$Q,9,FALSE)),"")</f>
        <v/>
      </c>
      <c r="M830" s="35" t="str">
        <f>IF(ISNUMBER(SMALL(Order_Form!$C:$C,1+($C830))),(VLOOKUP(SMALL(Order_Form!$C:$C,1+($C830)),Order_Form!$B:$Q,10,FALSE)),"")</f>
        <v/>
      </c>
      <c r="N830" s="35" t="str">
        <f>IF(ISNUMBER(SMALL(Order_Form!$C:$C,1+($C830))),(VLOOKUP(SMALL(Order_Form!$C:$C,1+($C830)),Order_Form!$B:$Q,11,FALSE)),"")</f>
        <v/>
      </c>
      <c r="O830" s="35" t="str">
        <f>IF(ISNUMBER(SMALL(Order_Form!$C:$C,1+($C830))),(VLOOKUP(SMALL(Order_Form!$C:$C,1+($C830)),Order_Form!$B:$Q,12,FALSE)),"")</f>
        <v/>
      </c>
      <c r="P830" s="35" t="str">
        <f>IF(ISNUMBER(SMALL(Order_Form!$C:$C,1+($C830))),(VLOOKUP(SMALL(Order_Form!$C:$C,1+($C830)),Order_Form!$B:$Q,13,FALSE)),"")</f>
        <v/>
      </c>
      <c r="Q830" s="35" t="str">
        <f>IF(ISNUMBER(SMALL(Order_Form!$C:$C,1+($C830))),(VLOOKUP(SMALL(Order_Form!$C:$C,1+($C830)),Order_Form!$B:$Q,14,FALSE)),"")</f>
        <v/>
      </c>
      <c r="R830" s="35" t="str">
        <f>IF(ISNUMBER(SMALL(Order_Form!$C:$C,1+($C830))),(VLOOKUP(SMALL(Order_Form!$C:$C,1+($C830)),Order_Form!$B:$Q,15,FALSE)),"")</f>
        <v/>
      </c>
      <c r="U830" s="14">
        <f t="shared" si="36"/>
        <v>0</v>
      </c>
      <c r="V830" s="14">
        <f t="shared" si="37"/>
        <v>0</v>
      </c>
      <c r="W830" s="14">
        <f t="shared" si="38"/>
        <v>0</v>
      </c>
    </row>
    <row r="831" spans="3:23" ht="19.149999999999999" customHeight="1" x14ac:dyDescent="0.2">
      <c r="C831" s="14">
        <v>813</v>
      </c>
      <c r="D831" s="15" t="str">
        <f>IF(ISNUMBER(SMALL(Order_Form!$C:$C,1+($C831))),(VLOOKUP(SMALL(Order_Form!$C:$C,1+($C831)),Order_Form!$B:$Q,3,FALSE)),"")</f>
        <v/>
      </c>
      <c r="E831" s="35" t="str">
        <f>IF(ISNUMBER(SMALL(Order_Form!$C:$C,1+($C831))),(VLOOKUP(SMALL(Order_Form!$C:$C,1+($C831)),Order_Form!$B:$Q,4,FALSE)),"")</f>
        <v/>
      </c>
      <c r="F831" s="35" t="str">
        <f>IF(ISNUMBER(SMALL(Order_Form!$C:$C,1+($C831))),(VLOOKUP(SMALL(Order_Form!$C:$C,1+($C831)),Order_Form!$B:$Q,5,FALSE)),"")</f>
        <v/>
      </c>
      <c r="G831" s="35" t="str">
        <f>IF(ISNUMBER(SMALL(Order_Form!$C:$C,1+($C831))),(VLOOKUP(SMALL(Order_Form!$C:$C,1+($C831)),Order_Form!$B:$Q,6,FALSE)),"")</f>
        <v/>
      </c>
      <c r="H831" s="32" t="str">
        <f>IF(ISNUMBER(SMALL(Order_Form!$C:$C,1+($C831))),(VLOOKUP(SMALL(Order_Form!$C:$C,1+($C831)),Order_Form!$B:$Q,7,FALSE)),"")</f>
        <v/>
      </c>
      <c r="I831" s="15"/>
      <c r="J831" s="15"/>
      <c r="K831" s="35" t="str">
        <f>IF(ISNUMBER(SMALL(Order_Form!$C:$C,1+($C831))),(VLOOKUP(SMALL(Order_Form!$C:$C,1+($C831)),Order_Form!$B:$Q,8,FALSE)),"")</f>
        <v/>
      </c>
      <c r="L831" s="35" t="str">
        <f>IF(ISNUMBER(SMALL(Order_Form!$C:$C,1+($C831))),(VLOOKUP(SMALL(Order_Form!$C:$C,1+($C831)),Order_Form!$B:$Q,9,FALSE)),"")</f>
        <v/>
      </c>
      <c r="M831" s="35" t="str">
        <f>IF(ISNUMBER(SMALL(Order_Form!$C:$C,1+($C831))),(VLOOKUP(SMALL(Order_Form!$C:$C,1+($C831)),Order_Form!$B:$Q,10,FALSE)),"")</f>
        <v/>
      </c>
      <c r="N831" s="35" t="str">
        <f>IF(ISNUMBER(SMALL(Order_Form!$C:$C,1+($C831))),(VLOOKUP(SMALL(Order_Form!$C:$C,1+($C831)),Order_Form!$B:$Q,11,FALSE)),"")</f>
        <v/>
      </c>
      <c r="O831" s="35" t="str">
        <f>IF(ISNUMBER(SMALL(Order_Form!$C:$C,1+($C831))),(VLOOKUP(SMALL(Order_Form!$C:$C,1+($C831)),Order_Form!$B:$Q,12,FALSE)),"")</f>
        <v/>
      </c>
      <c r="P831" s="35" t="str">
        <f>IF(ISNUMBER(SMALL(Order_Form!$C:$C,1+($C831))),(VLOOKUP(SMALL(Order_Form!$C:$C,1+($C831)),Order_Form!$B:$Q,13,FALSE)),"")</f>
        <v/>
      </c>
      <c r="Q831" s="35" t="str">
        <f>IF(ISNUMBER(SMALL(Order_Form!$C:$C,1+($C831))),(VLOOKUP(SMALL(Order_Form!$C:$C,1+($C831)),Order_Form!$B:$Q,14,FALSE)),"")</f>
        <v/>
      </c>
      <c r="R831" s="35" t="str">
        <f>IF(ISNUMBER(SMALL(Order_Form!$C:$C,1+($C831))),(VLOOKUP(SMALL(Order_Form!$C:$C,1+($C831)),Order_Form!$B:$Q,15,FALSE)),"")</f>
        <v/>
      </c>
      <c r="U831" s="14">
        <f t="shared" si="36"/>
        <v>0</v>
      </c>
      <c r="V831" s="14">
        <f t="shared" si="37"/>
        <v>0</v>
      </c>
      <c r="W831" s="14">
        <f t="shared" si="38"/>
        <v>0</v>
      </c>
    </row>
    <row r="832" spans="3:23" ht="19.149999999999999" customHeight="1" x14ac:dyDescent="0.2">
      <c r="C832" s="14">
        <v>814</v>
      </c>
      <c r="D832" s="15" t="str">
        <f>IF(ISNUMBER(SMALL(Order_Form!$C:$C,1+($C832))),(VLOOKUP(SMALL(Order_Form!$C:$C,1+($C832)),Order_Form!$B:$Q,3,FALSE)),"")</f>
        <v/>
      </c>
      <c r="E832" s="35" t="str">
        <f>IF(ISNUMBER(SMALL(Order_Form!$C:$C,1+($C832))),(VLOOKUP(SMALL(Order_Form!$C:$C,1+($C832)),Order_Form!$B:$Q,4,FALSE)),"")</f>
        <v/>
      </c>
      <c r="F832" s="35" t="str">
        <f>IF(ISNUMBER(SMALL(Order_Form!$C:$C,1+($C832))),(VLOOKUP(SMALL(Order_Form!$C:$C,1+($C832)),Order_Form!$B:$Q,5,FALSE)),"")</f>
        <v/>
      </c>
      <c r="G832" s="35" t="str">
        <f>IF(ISNUMBER(SMALL(Order_Form!$C:$C,1+($C832))),(VLOOKUP(SMALL(Order_Form!$C:$C,1+($C832)),Order_Form!$B:$Q,6,FALSE)),"")</f>
        <v/>
      </c>
      <c r="H832" s="32" t="str">
        <f>IF(ISNUMBER(SMALL(Order_Form!$C:$C,1+($C832))),(VLOOKUP(SMALL(Order_Form!$C:$C,1+($C832)),Order_Form!$B:$Q,7,FALSE)),"")</f>
        <v/>
      </c>
      <c r="I832" s="15"/>
      <c r="J832" s="15"/>
      <c r="K832" s="35" t="str">
        <f>IF(ISNUMBER(SMALL(Order_Form!$C:$C,1+($C832))),(VLOOKUP(SMALL(Order_Form!$C:$C,1+($C832)),Order_Form!$B:$Q,8,FALSE)),"")</f>
        <v/>
      </c>
      <c r="L832" s="35" t="str">
        <f>IF(ISNUMBER(SMALL(Order_Form!$C:$C,1+($C832))),(VLOOKUP(SMALL(Order_Form!$C:$C,1+($C832)),Order_Form!$B:$Q,9,FALSE)),"")</f>
        <v/>
      </c>
      <c r="M832" s="35" t="str">
        <f>IF(ISNUMBER(SMALL(Order_Form!$C:$C,1+($C832))),(VLOOKUP(SMALL(Order_Form!$C:$C,1+($C832)),Order_Form!$B:$Q,10,FALSE)),"")</f>
        <v/>
      </c>
      <c r="N832" s="35" t="str">
        <f>IF(ISNUMBER(SMALL(Order_Form!$C:$C,1+($C832))),(VLOOKUP(SMALL(Order_Form!$C:$C,1+($C832)),Order_Form!$B:$Q,11,FALSE)),"")</f>
        <v/>
      </c>
      <c r="O832" s="35" t="str">
        <f>IF(ISNUMBER(SMALL(Order_Form!$C:$C,1+($C832))),(VLOOKUP(SMALL(Order_Form!$C:$C,1+($C832)),Order_Form!$B:$Q,12,FALSE)),"")</f>
        <v/>
      </c>
      <c r="P832" s="35" t="str">
        <f>IF(ISNUMBER(SMALL(Order_Form!$C:$C,1+($C832))),(VLOOKUP(SMALL(Order_Form!$C:$C,1+($C832)),Order_Form!$B:$Q,13,FALSE)),"")</f>
        <v/>
      </c>
      <c r="Q832" s="35" t="str">
        <f>IF(ISNUMBER(SMALL(Order_Form!$C:$C,1+($C832))),(VLOOKUP(SMALL(Order_Form!$C:$C,1+($C832)),Order_Form!$B:$Q,14,FALSE)),"")</f>
        <v/>
      </c>
      <c r="R832" s="35" t="str">
        <f>IF(ISNUMBER(SMALL(Order_Form!$C:$C,1+($C832))),(VLOOKUP(SMALL(Order_Form!$C:$C,1+($C832)),Order_Form!$B:$Q,15,FALSE)),"")</f>
        <v/>
      </c>
      <c r="U832" s="14">
        <f t="shared" si="36"/>
        <v>0</v>
      </c>
      <c r="V832" s="14">
        <f t="shared" si="37"/>
        <v>0</v>
      </c>
      <c r="W832" s="14">
        <f t="shared" si="38"/>
        <v>0</v>
      </c>
    </row>
    <row r="833" spans="3:23" ht="19.149999999999999" customHeight="1" x14ac:dyDescent="0.2">
      <c r="C833" s="14">
        <v>815</v>
      </c>
      <c r="D833" s="15" t="str">
        <f>IF(ISNUMBER(SMALL(Order_Form!$C:$C,1+($C833))),(VLOOKUP(SMALL(Order_Form!$C:$C,1+($C833)),Order_Form!$B:$Q,3,FALSE)),"")</f>
        <v/>
      </c>
      <c r="E833" s="35" t="str">
        <f>IF(ISNUMBER(SMALL(Order_Form!$C:$C,1+($C833))),(VLOOKUP(SMALL(Order_Form!$C:$C,1+($C833)),Order_Form!$B:$Q,4,FALSE)),"")</f>
        <v/>
      </c>
      <c r="F833" s="35" t="str">
        <f>IF(ISNUMBER(SMALL(Order_Form!$C:$C,1+($C833))),(VLOOKUP(SMALL(Order_Form!$C:$C,1+($C833)),Order_Form!$B:$Q,5,FALSE)),"")</f>
        <v/>
      </c>
      <c r="G833" s="35" t="str">
        <f>IF(ISNUMBER(SMALL(Order_Form!$C:$C,1+($C833))),(VLOOKUP(SMALL(Order_Form!$C:$C,1+($C833)),Order_Form!$B:$Q,6,FALSE)),"")</f>
        <v/>
      </c>
      <c r="H833" s="32" t="str">
        <f>IF(ISNUMBER(SMALL(Order_Form!$C:$C,1+($C833))),(VLOOKUP(SMALL(Order_Form!$C:$C,1+($C833)),Order_Form!$B:$Q,7,FALSE)),"")</f>
        <v/>
      </c>
      <c r="I833" s="15"/>
      <c r="J833" s="15"/>
      <c r="K833" s="35" t="str">
        <f>IF(ISNUMBER(SMALL(Order_Form!$C:$C,1+($C833))),(VLOOKUP(SMALL(Order_Form!$C:$C,1+($C833)),Order_Form!$B:$Q,8,FALSE)),"")</f>
        <v/>
      </c>
      <c r="L833" s="35" t="str">
        <f>IF(ISNUMBER(SMALL(Order_Form!$C:$C,1+($C833))),(VLOOKUP(SMALL(Order_Form!$C:$C,1+($C833)),Order_Form!$B:$Q,9,FALSE)),"")</f>
        <v/>
      </c>
      <c r="M833" s="35" t="str">
        <f>IF(ISNUMBER(SMALL(Order_Form!$C:$C,1+($C833))),(VLOOKUP(SMALL(Order_Form!$C:$C,1+($C833)),Order_Form!$B:$Q,10,FALSE)),"")</f>
        <v/>
      </c>
      <c r="N833" s="35" t="str">
        <f>IF(ISNUMBER(SMALL(Order_Form!$C:$C,1+($C833))),(VLOOKUP(SMALL(Order_Form!$C:$C,1+($C833)),Order_Form!$B:$Q,11,FALSE)),"")</f>
        <v/>
      </c>
      <c r="O833" s="35" t="str">
        <f>IF(ISNUMBER(SMALL(Order_Form!$C:$C,1+($C833))),(VLOOKUP(SMALL(Order_Form!$C:$C,1+($C833)),Order_Form!$B:$Q,12,FALSE)),"")</f>
        <v/>
      </c>
      <c r="P833" s="35" t="str">
        <f>IF(ISNUMBER(SMALL(Order_Form!$C:$C,1+($C833))),(VLOOKUP(SMALL(Order_Form!$C:$C,1+($C833)),Order_Form!$B:$Q,13,FALSE)),"")</f>
        <v/>
      </c>
      <c r="Q833" s="35" t="str">
        <f>IF(ISNUMBER(SMALL(Order_Form!$C:$C,1+($C833))),(VLOOKUP(SMALL(Order_Form!$C:$C,1+($C833)),Order_Form!$B:$Q,14,FALSE)),"")</f>
        <v/>
      </c>
      <c r="R833" s="35" t="str">
        <f>IF(ISNUMBER(SMALL(Order_Form!$C:$C,1+($C833))),(VLOOKUP(SMALL(Order_Form!$C:$C,1+($C833)),Order_Form!$B:$Q,15,FALSE)),"")</f>
        <v/>
      </c>
      <c r="U833" s="14">
        <f t="shared" si="36"/>
        <v>0</v>
      </c>
      <c r="V833" s="14">
        <f t="shared" si="37"/>
        <v>0</v>
      </c>
      <c r="W833" s="14">
        <f t="shared" si="38"/>
        <v>0</v>
      </c>
    </row>
    <row r="834" spans="3:23" ht="19.149999999999999" customHeight="1" x14ac:dyDescent="0.2">
      <c r="C834" s="14">
        <v>816</v>
      </c>
      <c r="D834" s="15" t="str">
        <f>IF(ISNUMBER(SMALL(Order_Form!$C:$C,1+($C834))),(VLOOKUP(SMALL(Order_Form!$C:$C,1+($C834)),Order_Form!$B:$Q,3,FALSE)),"")</f>
        <v/>
      </c>
      <c r="E834" s="35" t="str">
        <f>IF(ISNUMBER(SMALL(Order_Form!$C:$C,1+($C834))),(VLOOKUP(SMALL(Order_Form!$C:$C,1+($C834)),Order_Form!$B:$Q,4,FALSE)),"")</f>
        <v/>
      </c>
      <c r="F834" s="35" t="str">
        <f>IF(ISNUMBER(SMALL(Order_Form!$C:$C,1+($C834))),(VLOOKUP(SMALL(Order_Form!$C:$C,1+($C834)),Order_Form!$B:$Q,5,FALSE)),"")</f>
        <v/>
      </c>
      <c r="G834" s="35" t="str">
        <f>IF(ISNUMBER(SMALL(Order_Form!$C:$C,1+($C834))),(VLOOKUP(SMALL(Order_Form!$C:$C,1+($C834)),Order_Form!$B:$Q,6,FALSE)),"")</f>
        <v/>
      </c>
      <c r="H834" s="32" t="str">
        <f>IF(ISNUMBER(SMALL(Order_Form!$C:$C,1+($C834))),(VLOOKUP(SMALL(Order_Form!$C:$C,1+($C834)),Order_Form!$B:$Q,7,FALSE)),"")</f>
        <v/>
      </c>
      <c r="I834" s="15"/>
      <c r="J834" s="15"/>
      <c r="K834" s="35" t="str">
        <f>IF(ISNUMBER(SMALL(Order_Form!$C:$C,1+($C834))),(VLOOKUP(SMALL(Order_Form!$C:$C,1+($C834)),Order_Form!$B:$Q,8,FALSE)),"")</f>
        <v/>
      </c>
      <c r="L834" s="35" t="str">
        <f>IF(ISNUMBER(SMALL(Order_Form!$C:$C,1+($C834))),(VLOOKUP(SMALL(Order_Form!$C:$C,1+($C834)),Order_Form!$B:$Q,9,FALSE)),"")</f>
        <v/>
      </c>
      <c r="M834" s="35" t="str">
        <f>IF(ISNUMBER(SMALL(Order_Form!$C:$C,1+($C834))),(VLOOKUP(SMALL(Order_Form!$C:$C,1+($C834)),Order_Form!$B:$Q,10,FALSE)),"")</f>
        <v/>
      </c>
      <c r="N834" s="35" t="str">
        <f>IF(ISNUMBER(SMALL(Order_Form!$C:$C,1+($C834))),(VLOOKUP(SMALL(Order_Form!$C:$C,1+($C834)),Order_Form!$B:$Q,11,FALSE)),"")</f>
        <v/>
      </c>
      <c r="O834" s="35" t="str">
        <f>IF(ISNUMBER(SMALL(Order_Form!$C:$C,1+($C834))),(VLOOKUP(SMALL(Order_Form!$C:$C,1+($C834)),Order_Form!$B:$Q,12,FALSE)),"")</f>
        <v/>
      </c>
      <c r="P834" s="35" t="str">
        <f>IF(ISNUMBER(SMALL(Order_Form!$C:$C,1+($C834))),(VLOOKUP(SMALL(Order_Form!$C:$C,1+($C834)),Order_Form!$B:$Q,13,FALSE)),"")</f>
        <v/>
      </c>
      <c r="Q834" s="35" t="str">
        <f>IF(ISNUMBER(SMALL(Order_Form!$C:$C,1+($C834))),(VLOOKUP(SMALL(Order_Form!$C:$C,1+($C834)),Order_Form!$B:$Q,14,FALSE)),"")</f>
        <v/>
      </c>
      <c r="R834" s="35" t="str">
        <f>IF(ISNUMBER(SMALL(Order_Form!$C:$C,1+($C834))),(VLOOKUP(SMALL(Order_Form!$C:$C,1+($C834)),Order_Form!$B:$Q,15,FALSE)),"")</f>
        <v/>
      </c>
      <c r="U834" s="14">
        <f t="shared" si="36"/>
        <v>0</v>
      </c>
      <c r="V834" s="14">
        <f t="shared" si="37"/>
        <v>0</v>
      </c>
      <c r="W834" s="14">
        <f t="shared" si="38"/>
        <v>0</v>
      </c>
    </row>
    <row r="835" spans="3:23" ht="19.149999999999999" customHeight="1" x14ac:dyDescent="0.2">
      <c r="C835" s="14">
        <v>817</v>
      </c>
      <c r="D835" s="15" t="str">
        <f>IF(ISNUMBER(SMALL(Order_Form!$C:$C,1+($C835))),(VLOOKUP(SMALL(Order_Form!$C:$C,1+($C835)),Order_Form!$B:$Q,3,FALSE)),"")</f>
        <v/>
      </c>
      <c r="E835" s="35" t="str">
        <f>IF(ISNUMBER(SMALL(Order_Form!$C:$C,1+($C835))),(VLOOKUP(SMALL(Order_Form!$C:$C,1+($C835)),Order_Form!$B:$Q,4,FALSE)),"")</f>
        <v/>
      </c>
      <c r="F835" s="35" t="str">
        <f>IF(ISNUMBER(SMALL(Order_Form!$C:$C,1+($C835))),(VLOOKUP(SMALL(Order_Form!$C:$C,1+($C835)),Order_Form!$B:$Q,5,FALSE)),"")</f>
        <v/>
      </c>
      <c r="G835" s="35" t="str">
        <f>IF(ISNUMBER(SMALL(Order_Form!$C:$C,1+($C835))),(VLOOKUP(SMALL(Order_Form!$C:$C,1+($C835)),Order_Form!$B:$Q,6,FALSE)),"")</f>
        <v/>
      </c>
      <c r="H835" s="32" t="str">
        <f>IF(ISNUMBER(SMALL(Order_Form!$C:$C,1+($C835))),(VLOOKUP(SMALL(Order_Form!$C:$C,1+($C835)),Order_Form!$B:$Q,7,FALSE)),"")</f>
        <v/>
      </c>
      <c r="I835" s="15"/>
      <c r="J835" s="15"/>
      <c r="K835" s="35" t="str">
        <f>IF(ISNUMBER(SMALL(Order_Form!$C:$C,1+($C835))),(VLOOKUP(SMALL(Order_Form!$C:$C,1+($C835)),Order_Form!$B:$Q,8,FALSE)),"")</f>
        <v/>
      </c>
      <c r="L835" s="35" t="str">
        <f>IF(ISNUMBER(SMALL(Order_Form!$C:$C,1+($C835))),(VLOOKUP(SMALL(Order_Form!$C:$C,1+($C835)),Order_Form!$B:$Q,9,FALSE)),"")</f>
        <v/>
      </c>
      <c r="M835" s="35" t="str">
        <f>IF(ISNUMBER(SMALL(Order_Form!$C:$C,1+($C835))),(VLOOKUP(SMALL(Order_Form!$C:$C,1+($C835)),Order_Form!$B:$Q,10,FALSE)),"")</f>
        <v/>
      </c>
      <c r="N835" s="35" t="str">
        <f>IF(ISNUMBER(SMALL(Order_Form!$C:$C,1+($C835))),(VLOOKUP(SMALL(Order_Form!$C:$C,1+($C835)),Order_Form!$B:$Q,11,FALSE)),"")</f>
        <v/>
      </c>
      <c r="O835" s="35" t="str">
        <f>IF(ISNUMBER(SMALL(Order_Form!$C:$C,1+($C835))),(VLOOKUP(SMALL(Order_Form!$C:$C,1+($C835)),Order_Form!$B:$Q,12,FALSE)),"")</f>
        <v/>
      </c>
      <c r="P835" s="35" t="str">
        <f>IF(ISNUMBER(SMALL(Order_Form!$C:$C,1+($C835))),(VLOOKUP(SMALL(Order_Form!$C:$C,1+($C835)),Order_Form!$B:$Q,13,FALSE)),"")</f>
        <v/>
      </c>
      <c r="Q835" s="35" t="str">
        <f>IF(ISNUMBER(SMALL(Order_Form!$C:$C,1+($C835))),(VLOOKUP(SMALL(Order_Form!$C:$C,1+($C835)),Order_Form!$B:$Q,14,FALSE)),"")</f>
        <v/>
      </c>
      <c r="R835" s="35" t="str">
        <f>IF(ISNUMBER(SMALL(Order_Form!$C:$C,1+($C835))),(VLOOKUP(SMALL(Order_Form!$C:$C,1+($C835)),Order_Form!$B:$Q,15,FALSE)),"")</f>
        <v/>
      </c>
      <c r="U835" s="14">
        <f t="shared" si="36"/>
        <v>0</v>
      </c>
      <c r="V835" s="14">
        <f t="shared" si="37"/>
        <v>0</v>
      </c>
      <c r="W835" s="14">
        <f t="shared" si="38"/>
        <v>0</v>
      </c>
    </row>
    <row r="836" spans="3:23" ht="19.149999999999999" customHeight="1" x14ac:dyDescent="0.2">
      <c r="C836" s="14">
        <v>818</v>
      </c>
      <c r="D836" s="15" t="str">
        <f>IF(ISNUMBER(SMALL(Order_Form!$C:$C,1+($C836))),(VLOOKUP(SMALL(Order_Form!$C:$C,1+($C836)),Order_Form!$B:$Q,3,FALSE)),"")</f>
        <v/>
      </c>
      <c r="E836" s="35" t="str">
        <f>IF(ISNUMBER(SMALL(Order_Form!$C:$C,1+($C836))),(VLOOKUP(SMALL(Order_Form!$C:$C,1+($C836)),Order_Form!$B:$Q,4,FALSE)),"")</f>
        <v/>
      </c>
      <c r="F836" s="35" t="str">
        <f>IF(ISNUMBER(SMALL(Order_Form!$C:$C,1+($C836))),(VLOOKUP(SMALL(Order_Form!$C:$C,1+($C836)),Order_Form!$B:$Q,5,FALSE)),"")</f>
        <v/>
      </c>
      <c r="G836" s="35" t="str">
        <f>IF(ISNUMBER(SMALL(Order_Form!$C:$C,1+($C836))),(VLOOKUP(SMALL(Order_Form!$C:$C,1+($C836)),Order_Form!$B:$Q,6,FALSE)),"")</f>
        <v/>
      </c>
      <c r="H836" s="32" t="str">
        <f>IF(ISNUMBER(SMALL(Order_Form!$C:$C,1+($C836))),(VLOOKUP(SMALL(Order_Form!$C:$C,1+($C836)),Order_Form!$B:$Q,7,FALSE)),"")</f>
        <v/>
      </c>
      <c r="I836" s="15"/>
      <c r="J836" s="15"/>
      <c r="K836" s="35" t="str">
        <f>IF(ISNUMBER(SMALL(Order_Form!$C:$C,1+($C836))),(VLOOKUP(SMALL(Order_Form!$C:$C,1+($C836)),Order_Form!$B:$Q,8,FALSE)),"")</f>
        <v/>
      </c>
      <c r="L836" s="35" t="str">
        <f>IF(ISNUMBER(SMALL(Order_Form!$C:$C,1+($C836))),(VLOOKUP(SMALL(Order_Form!$C:$C,1+($C836)),Order_Form!$B:$Q,9,FALSE)),"")</f>
        <v/>
      </c>
      <c r="M836" s="35" t="str">
        <f>IF(ISNUMBER(SMALL(Order_Form!$C:$C,1+($C836))),(VLOOKUP(SMALL(Order_Form!$C:$C,1+($C836)),Order_Form!$B:$Q,10,FALSE)),"")</f>
        <v/>
      </c>
      <c r="N836" s="35" t="str">
        <f>IF(ISNUMBER(SMALL(Order_Form!$C:$C,1+($C836))),(VLOOKUP(SMALL(Order_Form!$C:$C,1+($C836)),Order_Form!$B:$Q,11,FALSE)),"")</f>
        <v/>
      </c>
      <c r="O836" s="35" t="str">
        <f>IF(ISNUMBER(SMALL(Order_Form!$C:$C,1+($C836))),(VLOOKUP(SMALL(Order_Form!$C:$C,1+($C836)),Order_Form!$B:$Q,12,FALSE)),"")</f>
        <v/>
      </c>
      <c r="P836" s="35" t="str">
        <f>IF(ISNUMBER(SMALL(Order_Form!$C:$C,1+($C836))),(VLOOKUP(SMALL(Order_Form!$C:$C,1+($C836)),Order_Form!$B:$Q,13,FALSE)),"")</f>
        <v/>
      </c>
      <c r="Q836" s="35" t="str">
        <f>IF(ISNUMBER(SMALL(Order_Form!$C:$C,1+($C836))),(VLOOKUP(SMALL(Order_Form!$C:$C,1+($C836)),Order_Form!$B:$Q,14,FALSE)),"")</f>
        <v/>
      </c>
      <c r="R836" s="35" t="str">
        <f>IF(ISNUMBER(SMALL(Order_Form!$C:$C,1+($C836))),(VLOOKUP(SMALL(Order_Form!$C:$C,1+($C836)),Order_Form!$B:$Q,15,FALSE)),"")</f>
        <v/>
      </c>
      <c r="U836" s="14">
        <f t="shared" si="36"/>
        <v>0</v>
      </c>
      <c r="V836" s="14">
        <f t="shared" si="37"/>
        <v>0</v>
      </c>
      <c r="W836" s="14">
        <f t="shared" si="38"/>
        <v>0</v>
      </c>
    </row>
    <row r="837" spans="3:23" ht="19.149999999999999" customHeight="1" x14ac:dyDescent="0.2">
      <c r="C837" s="14">
        <v>819</v>
      </c>
      <c r="D837" s="15" t="str">
        <f>IF(ISNUMBER(SMALL(Order_Form!$C:$C,1+($C837))),(VLOOKUP(SMALL(Order_Form!$C:$C,1+($C837)),Order_Form!$B:$Q,3,FALSE)),"")</f>
        <v/>
      </c>
      <c r="E837" s="35" t="str">
        <f>IF(ISNUMBER(SMALL(Order_Form!$C:$C,1+($C837))),(VLOOKUP(SMALL(Order_Form!$C:$C,1+($C837)),Order_Form!$B:$Q,4,FALSE)),"")</f>
        <v/>
      </c>
      <c r="F837" s="35" t="str">
        <f>IF(ISNUMBER(SMALL(Order_Form!$C:$C,1+($C837))),(VLOOKUP(SMALL(Order_Form!$C:$C,1+($C837)),Order_Form!$B:$Q,5,FALSE)),"")</f>
        <v/>
      </c>
      <c r="G837" s="35" t="str">
        <f>IF(ISNUMBER(SMALL(Order_Form!$C:$C,1+($C837))),(VLOOKUP(SMALL(Order_Form!$C:$C,1+($C837)),Order_Form!$B:$Q,6,FALSE)),"")</f>
        <v/>
      </c>
      <c r="H837" s="32" t="str">
        <f>IF(ISNUMBER(SMALL(Order_Form!$C:$C,1+($C837))),(VLOOKUP(SMALL(Order_Form!$C:$C,1+($C837)),Order_Form!$B:$Q,7,FALSE)),"")</f>
        <v/>
      </c>
      <c r="I837" s="15"/>
      <c r="J837" s="15"/>
      <c r="K837" s="35" t="str">
        <f>IF(ISNUMBER(SMALL(Order_Form!$C:$C,1+($C837))),(VLOOKUP(SMALL(Order_Form!$C:$C,1+($C837)),Order_Form!$B:$Q,8,FALSE)),"")</f>
        <v/>
      </c>
      <c r="L837" s="35" t="str">
        <f>IF(ISNUMBER(SMALL(Order_Form!$C:$C,1+($C837))),(VLOOKUP(SMALL(Order_Form!$C:$C,1+($C837)),Order_Form!$B:$Q,9,FALSE)),"")</f>
        <v/>
      </c>
      <c r="M837" s="35" t="str">
        <f>IF(ISNUMBER(SMALL(Order_Form!$C:$C,1+($C837))),(VLOOKUP(SMALL(Order_Form!$C:$C,1+($C837)),Order_Form!$B:$Q,10,FALSE)),"")</f>
        <v/>
      </c>
      <c r="N837" s="35" t="str">
        <f>IF(ISNUMBER(SMALL(Order_Form!$C:$C,1+($C837))),(VLOOKUP(SMALL(Order_Form!$C:$C,1+($C837)),Order_Form!$B:$Q,11,FALSE)),"")</f>
        <v/>
      </c>
      <c r="O837" s="35" t="str">
        <f>IF(ISNUMBER(SMALL(Order_Form!$C:$C,1+($C837))),(VLOOKUP(SMALL(Order_Form!$C:$C,1+($C837)),Order_Form!$B:$Q,12,FALSE)),"")</f>
        <v/>
      </c>
      <c r="P837" s="35" t="str">
        <f>IF(ISNUMBER(SMALL(Order_Form!$C:$C,1+($C837))),(VLOOKUP(SMALL(Order_Form!$C:$C,1+($C837)),Order_Form!$B:$Q,13,FALSE)),"")</f>
        <v/>
      </c>
      <c r="Q837" s="35" t="str">
        <f>IF(ISNUMBER(SMALL(Order_Form!$C:$C,1+($C837))),(VLOOKUP(SMALL(Order_Form!$C:$C,1+($C837)),Order_Form!$B:$Q,14,FALSE)),"")</f>
        <v/>
      </c>
      <c r="R837" s="35" t="str">
        <f>IF(ISNUMBER(SMALL(Order_Form!$C:$C,1+($C837))),(VLOOKUP(SMALL(Order_Form!$C:$C,1+($C837)),Order_Form!$B:$Q,15,FALSE)),"")</f>
        <v/>
      </c>
      <c r="U837" s="14">
        <f t="shared" si="36"/>
        <v>0</v>
      </c>
      <c r="V837" s="14">
        <f t="shared" si="37"/>
        <v>0</v>
      </c>
      <c r="W837" s="14">
        <f t="shared" si="38"/>
        <v>0</v>
      </c>
    </row>
    <row r="838" spans="3:23" ht="19.149999999999999" customHeight="1" x14ac:dyDescent="0.2">
      <c r="C838" s="14">
        <v>820</v>
      </c>
      <c r="D838" s="15" t="str">
        <f>IF(ISNUMBER(SMALL(Order_Form!$C:$C,1+($C838))),(VLOOKUP(SMALL(Order_Form!$C:$C,1+($C838)),Order_Form!$B:$Q,3,FALSE)),"")</f>
        <v/>
      </c>
      <c r="E838" s="35" t="str">
        <f>IF(ISNUMBER(SMALL(Order_Form!$C:$C,1+($C838))),(VLOOKUP(SMALL(Order_Form!$C:$C,1+($C838)),Order_Form!$B:$Q,4,FALSE)),"")</f>
        <v/>
      </c>
      <c r="F838" s="35" t="str">
        <f>IF(ISNUMBER(SMALL(Order_Form!$C:$C,1+($C838))),(VLOOKUP(SMALL(Order_Form!$C:$C,1+($C838)),Order_Form!$B:$Q,5,FALSE)),"")</f>
        <v/>
      </c>
      <c r="G838" s="35" t="str">
        <f>IF(ISNUMBER(SMALL(Order_Form!$C:$C,1+($C838))),(VLOOKUP(SMALL(Order_Form!$C:$C,1+($C838)),Order_Form!$B:$Q,6,FALSE)),"")</f>
        <v/>
      </c>
      <c r="H838" s="32" t="str">
        <f>IF(ISNUMBER(SMALL(Order_Form!$C:$C,1+($C838))),(VLOOKUP(SMALL(Order_Form!$C:$C,1+($C838)),Order_Form!$B:$Q,7,FALSE)),"")</f>
        <v/>
      </c>
      <c r="I838" s="15"/>
      <c r="J838" s="15"/>
      <c r="K838" s="35" t="str">
        <f>IF(ISNUMBER(SMALL(Order_Form!$C:$C,1+($C838))),(VLOOKUP(SMALL(Order_Form!$C:$C,1+($C838)),Order_Form!$B:$Q,8,FALSE)),"")</f>
        <v/>
      </c>
      <c r="L838" s="35" t="str">
        <f>IF(ISNUMBER(SMALL(Order_Form!$C:$C,1+($C838))),(VLOOKUP(SMALL(Order_Form!$C:$C,1+($C838)),Order_Form!$B:$Q,9,FALSE)),"")</f>
        <v/>
      </c>
      <c r="M838" s="35" t="str">
        <f>IF(ISNUMBER(SMALL(Order_Form!$C:$C,1+($C838))),(VLOOKUP(SMALL(Order_Form!$C:$C,1+($C838)),Order_Form!$B:$Q,10,FALSE)),"")</f>
        <v/>
      </c>
      <c r="N838" s="35" t="str">
        <f>IF(ISNUMBER(SMALL(Order_Form!$C:$C,1+($C838))),(VLOOKUP(SMALL(Order_Form!$C:$C,1+($C838)),Order_Form!$B:$Q,11,FALSE)),"")</f>
        <v/>
      </c>
      <c r="O838" s="35" t="str">
        <f>IF(ISNUMBER(SMALL(Order_Form!$C:$C,1+($C838))),(VLOOKUP(SMALL(Order_Form!$C:$C,1+($C838)),Order_Form!$B:$Q,12,FALSE)),"")</f>
        <v/>
      </c>
      <c r="P838" s="35" t="str">
        <f>IF(ISNUMBER(SMALL(Order_Form!$C:$C,1+($C838))),(VLOOKUP(SMALL(Order_Form!$C:$C,1+($C838)),Order_Form!$B:$Q,13,FALSE)),"")</f>
        <v/>
      </c>
      <c r="Q838" s="35" t="str">
        <f>IF(ISNUMBER(SMALL(Order_Form!$C:$C,1+($C838))),(VLOOKUP(SMALL(Order_Form!$C:$C,1+($C838)),Order_Form!$B:$Q,14,FALSE)),"")</f>
        <v/>
      </c>
      <c r="R838" s="35" t="str">
        <f>IF(ISNUMBER(SMALL(Order_Form!$C:$C,1+($C838))),(VLOOKUP(SMALL(Order_Form!$C:$C,1+($C838)),Order_Form!$B:$Q,15,FALSE)),"")</f>
        <v/>
      </c>
      <c r="U838" s="14">
        <f t="shared" si="36"/>
        <v>0</v>
      </c>
      <c r="V838" s="14">
        <f t="shared" si="37"/>
        <v>0</v>
      </c>
      <c r="W838" s="14">
        <f t="shared" si="38"/>
        <v>0</v>
      </c>
    </row>
    <row r="839" spans="3:23" ht="19.149999999999999" customHeight="1" x14ac:dyDescent="0.2">
      <c r="C839" s="14">
        <v>821</v>
      </c>
      <c r="D839" s="15" t="str">
        <f>IF(ISNUMBER(SMALL(Order_Form!$C:$C,1+($C839))),(VLOOKUP(SMALL(Order_Form!$C:$C,1+($C839)),Order_Form!$B:$Q,3,FALSE)),"")</f>
        <v/>
      </c>
      <c r="E839" s="35" t="str">
        <f>IF(ISNUMBER(SMALL(Order_Form!$C:$C,1+($C839))),(VLOOKUP(SMALL(Order_Form!$C:$C,1+($C839)),Order_Form!$B:$Q,4,FALSE)),"")</f>
        <v/>
      </c>
      <c r="F839" s="35" t="str">
        <f>IF(ISNUMBER(SMALL(Order_Form!$C:$C,1+($C839))),(VLOOKUP(SMALL(Order_Form!$C:$C,1+($C839)),Order_Form!$B:$Q,5,FALSE)),"")</f>
        <v/>
      </c>
      <c r="G839" s="35" t="str">
        <f>IF(ISNUMBER(SMALL(Order_Form!$C:$C,1+($C839))),(VLOOKUP(SMALL(Order_Form!$C:$C,1+($C839)),Order_Form!$B:$Q,6,FALSE)),"")</f>
        <v/>
      </c>
      <c r="H839" s="32" t="str">
        <f>IF(ISNUMBER(SMALL(Order_Form!$C:$C,1+($C839))),(VLOOKUP(SMALL(Order_Form!$C:$C,1+($C839)),Order_Form!$B:$Q,7,FALSE)),"")</f>
        <v/>
      </c>
      <c r="I839" s="15"/>
      <c r="J839" s="15"/>
      <c r="K839" s="35" t="str">
        <f>IF(ISNUMBER(SMALL(Order_Form!$C:$C,1+($C839))),(VLOOKUP(SMALL(Order_Form!$C:$C,1+($C839)),Order_Form!$B:$Q,8,FALSE)),"")</f>
        <v/>
      </c>
      <c r="L839" s="35" t="str">
        <f>IF(ISNUMBER(SMALL(Order_Form!$C:$C,1+($C839))),(VLOOKUP(SMALL(Order_Form!$C:$C,1+($C839)),Order_Form!$B:$Q,9,FALSE)),"")</f>
        <v/>
      </c>
      <c r="M839" s="35" t="str">
        <f>IF(ISNUMBER(SMALL(Order_Form!$C:$C,1+($C839))),(VLOOKUP(SMALL(Order_Form!$C:$C,1+($C839)),Order_Form!$B:$Q,10,FALSE)),"")</f>
        <v/>
      </c>
      <c r="N839" s="35" t="str">
        <f>IF(ISNUMBER(SMALL(Order_Form!$C:$C,1+($C839))),(VLOOKUP(SMALL(Order_Form!$C:$C,1+($C839)),Order_Form!$B:$Q,11,FALSE)),"")</f>
        <v/>
      </c>
      <c r="O839" s="35" t="str">
        <f>IF(ISNUMBER(SMALL(Order_Form!$C:$C,1+($C839))),(VLOOKUP(SMALL(Order_Form!$C:$C,1+($C839)),Order_Form!$B:$Q,12,FALSE)),"")</f>
        <v/>
      </c>
      <c r="P839" s="35" t="str">
        <f>IF(ISNUMBER(SMALL(Order_Form!$C:$C,1+($C839))),(VLOOKUP(SMALL(Order_Form!$C:$C,1+($C839)),Order_Form!$B:$Q,13,FALSE)),"")</f>
        <v/>
      </c>
      <c r="Q839" s="35" t="str">
        <f>IF(ISNUMBER(SMALL(Order_Form!$C:$C,1+($C839))),(VLOOKUP(SMALL(Order_Form!$C:$C,1+($C839)),Order_Form!$B:$Q,14,FALSE)),"")</f>
        <v/>
      </c>
      <c r="R839" s="35" t="str">
        <f>IF(ISNUMBER(SMALL(Order_Form!$C:$C,1+($C839))),(VLOOKUP(SMALL(Order_Form!$C:$C,1+($C839)),Order_Form!$B:$Q,15,FALSE)),"")</f>
        <v/>
      </c>
      <c r="U839" s="14">
        <f t="shared" si="36"/>
        <v>0</v>
      </c>
      <c r="V839" s="14">
        <f t="shared" si="37"/>
        <v>0</v>
      </c>
      <c r="W839" s="14">
        <f t="shared" si="38"/>
        <v>0</v>
      </c>
    </row>
    <row r="840" spans="3:23" ht="19.149999999999999" customHeight="1" x14ac:dyDescent="0.2">
      <c r="C840" s="14">
        <v>822</v>
      </c>
      <c r="D840" s="15" t="str">
        <f>IF(ISNUMBER(SMALL(Order_Form!$C:$C,1+($C840))),(VLOOKUP(SMALL(Order_Form!$C:$C,1+($C840)),Order_Form!$B:$Q,3,FALSE)),"")</f>
        <v/>
      </c>
      <c r="E840" s="35" t="str">
        <f>IF(ISNUMBER(SMALL(Order_Form!$C:$C,1+($C840))),(VLOOKUP(SMALL(Order_Form!$C:$C,1+($C840)),Order_Form!$B:$Q,4,FALSE)),"")</f>
        <v/>
      </c>
      <c r="F840" s="35" t="str">
        <f>IF(ISNUMBER(SMALL(Order_Form!$C:$C,1+($C840))),(VLOOKUP(SMALL(Order_Form!$C:$C,1+($C840)),Order_Form!$B:$Q,5,FALSE)),"")</f>
        <v/>
      </c>
      <c r="G840" s="35" t="str">
        <f>IF(ISNUMBER(SMALL(Order_Form!$C:$C,1+($C840))),(VLOOKUP(SMALL(Order_Form!$C:$C,1+($C840)),Order_Form!$B:$Q,6,FALSE)),"")</f>
        <v/>
      </c>
      <c r="H840" s="32" t="str">
        <f>IF(ISNUMBER(SMALL(Order_Form!$C:$C,1+($C840))),(VLOOKUP(SMALL(Order_Form!$C:$C,1+($C840)),Order_Form!$B:$Q,7,FALSE)),"")</f>
        <v/>
      </c>
      <c r="I840" s="15"/>
      <c r="J840" s="15"/>
      <c r="K840" s="35" t="str">
        <f>IF(ISNUMBER(SMALL(Order_Form!$C:$C,1+($C840))),(VLOOKUP(SMALL(Order_Form!$C:$C,1+($C840)),Order_Form!$B:$Q,8,FALSE)),"")</f>
        <v/>
      </c>
      <c r="L840" s="35" t="str">
        <f>IF(ISNUMBER(SMALL(Order_Form!$C:$C,1+($C840))),(VLOOKUP(SMALL(Order_Form!$C:$C,1+($C840)),Order_Form!$B:$Q,9,FALSE)),"")</f>
        <v/>
      </c>
      <c r="M840" s="35" t="str">
        <f>IF(ISNUMBER(SMALL(Order_Form!$C:$C,1+($C840))),(VLOOKUP(SMALL(Order_Form!$C:$C,1+($C840)),Order_Form!$B:$Q,10,FALSE)),"")</f>
        <v/>
      </c>
      <c r="N840" s="35" t="str">
        <f>IF(ISNUMBER(SMALL(Order_Form!$C:$C,1+($C840))),(VLOOKUP(SMALL(Order_Form!$C:$C,1+($C840)),Order_Form!$B:$Q,11,FALSE)),"")</f>
        <v/>
      </c>
      <c r="O840" s="35" t="str">
        <f>IF(ISNUMBER(SMALL(Order_Form!$C:$C,1+($C840))),(VLOOKUP(SMALL(Order_Form!$C:$C,1+($C840)),Order_Form!$B:$Q,12,FALSE)),"")</f>
        <v/>
      </c>
      <c r="P840" s="35" t="str">
        <f>IF(ISNUMBER(SMALL(Order_Form!$C:$C,1+($C840))),(VLOOKUP(SMALL(Order_Form!$C:$C,1+($C840)),Order_Form!$B:$Q,13,FALSE)),"")</f>
        <v/>
      </c>
      <c r="Q840" s="35" t="str">
        <f>IF(ISNUMBER(SMALL(Order_Form!$C:$C,1+($C840))),(VLOOKUP(SMALL(Order_Form!$C:$C,1+($C840)),Order_Form!$B:$Q,14,FALSE)),"")</f>
        <v/>
      </c>
      <c r="R840" s="35" t="str">
        <f>IF(ISNUMBER(SMALL(Order_Form!$C:$C,1+($C840))),(VLOOKUP(SMALL(Order_Form!$C:$C,1+($C840)),Order_Form!$B:$Q,15,FALSE)),"")</f>
        <v/>
      </c>
      <c r="U840" s="14">
        <f t="shared" si="36"/>
        <v>0</v>
      </c>
      <c r="V840" s="14">
        <f t="shared" si="37"/>
        <v>0</v>
      </c>
      <c r="W840" s="14">
        <f t="shared" si="38"/>
        <v>0</v>
      </c>
    </row>
    <row r="841" spans="3:23" ht="19.149999999999999" customHeight="1" x14ac:dyDescent="0.2">
      <c r="C841" s="14">
        <v>823</v>
      </c>
      <c r="D841" s="15" t="str">
        <f>IF(ISNUMBER(SMALL(Order_Form!$C:$C,1+($C841))),(VLOOKUP(SMALL(Order_Form!$C:$C,1+($C841)),Order_Form!$B:$Q,3,FALSE)),"")</f>
        <v/>
      </c>
      <c r="E841" s="35" t="str">
        <f>IF(ISNUMBER(SMALL(Order_Form!$C:$C,1+($C841))),(VLOOKUP(SMALL(Order_Form!$C:$C,1+($C841)),Order_Form!$B:$Q,4,FALSE)),"")</f>
        <v/>
      </c>
      <c r="F841" s="35" t="str">
        <f>IF(ISNUMBER(SMALL(Order_Form!$C:$C,1+($C841))),(VLOOKUP(SMALL(Order_Form!$C:$C,1+($C841)),Order_Form!$B:$Q,5,FALSE)),"")</f>
        <v/>
      </c>
      <c r="G841" s="35" t="str">
        <f>IF(ISNUMBER(SMALL(Order_Form!$C:$C,1+($C841))),(VLOOKUP(SMALL(Order_Form!$C:$C,1+($C841)),Order_Form!$B:$Q,6,FALSE)),"")</f>
        <v/>
      </c>
      <c r="H841" s="32" t="str">
        <f>IF(ISNUMBER(SMALL(Order_Form!$C:$C,1+($C841))),(VLOOKUP(SMALL(Order_Form!$C:$C,1+($C841)),Order_Form!$B:$Q,7,FALSE)),"")</f>
        <v/>
      </c>
      <c r="I841" s="15"/>
      <c r="J841" s="15"/>
      <c r="K841" s="35" t="str">
        <f>IF(ISNUMBER(SMALL(Order_Form!$C:$C,1+($C841))),(VLOOKUP(SMALL(Order_Form!$C:$C,1+($C841)),Order_Form!$B:$Q,8,FALSE)),"")</f>
        <v/>
      </c>
      <c r="L841" s="35" t="str">
        <f>IF(ISNUMBER(SMALL(Order_Form!$C:$C,1+($C841))),(VLOOKUP(SMALL(Order_Form!$C:$C,1+($C841)),Order_Form!$B:$Q,9,FALSE)),"")</f>
        <v/>
      </c>
      <c r="M841" s="35" t="str">
        <f>IF(ISNUMBER(SMALL(Order_Form!$C:$C,1+($C841))),(VLOOKUP(SMALL(Order_Form!$C:$C,1+($C841)),Order_Form!$B:$Q,10,FALSE)),"")</f>
        <v/>
      </c>
      <c r="N841" s="35" t="str">
        <f>IF(ISNUMBER(SMALL(Order_Form!$C:$C,1+($C841))),(VLOOKUP(SMALL(Order_Form!$C:$C,1+($C841)),Order_Form!$B:$Q,11,FALSE)),"")</f>
        <v/>
      </c>
      <c r="O841" s="35" t="str">
        <f>IF(ISNUMBER(SMALL(Order_Form!$C:$C,1+($C841))),(VLOOKUP(SMALL(Order_Form!$C:$C,1+($C841)),Order_Form!$B:$Q,12,FALSE)),"")</f>
        <v/>
      </c>
      <c r="P841" s="35" t="str">
        <f>IF(ISNUMBER(SMALL(Order_Form!$C:$C,1+($C841))),(VLOOKUP(SMALL(Order_Form!$C:$C,1+($C841)),Order_Form!$B:$Q,13,FALSE)),"")</f>
        <v/>
      </c>
      <c r="Q841" s="35" t="str">
        <f>IF(ISNUMBER(SMALL(Order_Form!$C:$C,1+($C841))),(VLOOKUP(SMALL(Order_Form!$C:$C,1+($C841)),Order_Form!$B:$Q,14,FALSE)),"")</f>
        <v/>
      </c>
      <c r="R841" s="35" t="str">
        <f>IF(ISNUMBER(SMALL(Order_Form!$C:$C,1+($C841))),(VLOOKUP(SMALL(Order_Form!$C:$C,1+($C841)),Order_Form!$B:$Q,15,FALSE)),"")</f>
        <v/>
      </c>
      <c r="U841" s="14">
        <f t="shared" si="36"/>
        <v>0</v>
      </c>
      <c r="V841" s="14">
        <f t="shared" si="37"/>
        <v>0</v>
      </c>
      <c r="W841" s="14">
        <f t="shared" si="38"/>
        <v>0</v>
      </c>
    </row>
    <row r="842" spans="3:23" ht="19.149999999999999" customHeight="1" x14ac:dyDescent="0.2">
      <c r="C842" s="14">
        <v>824</v>
      </c>
      <c r="D842" s="15" t="str">
        <f>IF(ISNUMBER(SMALL(Order_Form!$C:$C,1+($C842))),(VLOOKUP(SMALL(Order_Form!$C:$C,1+($C842)),Order_Form!$B:$Q,3,FALSE)),"")</f>
        <v/>
      </c>
      <c r="E842" s="35" t="str">
        <f>IF(ISNUMBER(SMALL(Order_Form!$C:$C,1+($C842))),(VLOOKUP(SMALL(Order_Form!$C:$C,1+($C842)),Order_Form!$B:$Q,4,FALSE)),"")</f>
        <v/>
      </c>
      <c r="F842" s="35" t="str">
        <f>IF(ISNUMBER(SMALL(Order_Form!$C:$C,1+($C842))),(VLOOKUP(SMALL(Order_Form!$C:$C,1+($C842)),Order_Form!$B:$Q,5,FALSE)),"")</f>
        <v/>
      </c>
      <c r="G842" s="35" t="str">
        <f>IF(ISNUMBER(SMALL(Order_Form!$C:$C,1+($C842))),(VLOOKUP(SMALL(Order_Form!$C:$C,1+($C842)),Order_Form!$B:$Q,6,FALSE)),"")</f>
        <v/>
      </c>
      <c r="H842" s="32" t="str">
        <f>IF(ISNUMBER(SMALL(Order_Form!$C:$C,1+($C842))),(VLOOKUP(SMALL(Order_Form!$C:$C,1+($C842)),Order_Form!$B:$Q,7,FALSE)),"")</f>
        <v/>
      </c>
      <c r="I842" s="15"/>
      <c r="J842" s="15"/>
      <c r="K842" s="35" t="str">
        <f>IF(ISNUMBER(SMALL(Order_Form!$C:$C,1+($C842))),(VLOOKUP(SMALL(Order_Form!$C:$C,1+($C842)),Order_Form!$B:$Q,8,FALSE)),"")</f>
        <v/>
      </c>
      <c r="L842" s="35" t="str">
        <f>IF(ISNUMBER(SMALL(Order_Form!$C:$C,1+($C842))),(VLOOKUP(SMALL(Order_Form!$C:$C,1+($C842)),Order_Form!$B:$Q,9,FALSE)),"")</f>
        <v/>
      </c>
      <c r="M842" s="35" t="str">
        <f>IF(ISNUMBER(SMALL(Order_Form!$C:$C,1+($C842))),(VLOOKUP(SMALL(Order_Form!$C:$C,1+($C842)),Order_Form!$B:$Q,10,FALSE)),"")</f>
        <v/>
      </c>
      <c r="N842" s="35" t="str">
        <f>IF(ISNUMBER(SMALL(Order_Form!$C:$C,1+($C842))),(VLOOKUP(SMALL(Order_Form!$C:$C,1+($C842)),Order_Form!$B:$Q,11,FALSE)),"")</f>
        <v/>
      </c>
      <c r="O842" s="35" t="str">
        <f>IF(ISNUMBER(SMALL(Order_Form!$C:$C,1+($C842))),(VLOOKUP(SMALL(Order_Form!$C:$C,1+($C842)),Order_Form!$B:$Q,12,FALSE)),"")</f>
        <v/>
      </c>
      <c r="P842" s="35" t="str">
        <f>IF(ISNUMBER(SMALL(Order_Form!$C:$C,1+($C842))),(VLOOKUP(SMALL(Order_Form!$C:$C,1+($C842)),Order_Form!$B:$Q,13,FALSE)),"")</f>
        <v/>
      </c>
      <c r="Q842" s="35" t="str">
        <f>IF(ISNUMBER(SMALL(Order_Form!$C:$C,1+($C842))),(VLOOKUP(SMALL(Order_Form!$C:$C,1+($C842)),Order_Form!$B:$Q,14,FALSE)),"")</f>
        <v/>
      </c>
      <c r="R842" s="35" t="str">
        <f>IF(ISNUMBER(SMALL(Order_Form!$C:$C,1+($C842))),(VLOOKUP(SMALL(Order_Form!$C:$C,1+($C842)),Order_Form!$B:$Q,15,FALSE)),"")</f>
        <v/>
      </c>
      <c r="U842" s="14">
        <f t="shared" si="36"/>
        <v>0</v>
      </c>
      <c r="V842" s="14">
        <f t="shared" si="37"/>
        <v>0</v>
      </c>
      <c r="W842" s="14">
        <f t="shared" si="38"/>
        <v>0</v>
      </c>
    </row>
    <row r="843" spans="3:23" ht="19.149999999999999" customHeight="1" x14ac:dyDescent="0.2">
      <c r="C843" s="14">
        <v>825</v>
      </c>
      <c r="D843" s="15" t="str">
        <f>IF(ISNUMBER(SMALL(Order_Form!$C:$C,1+($C843))),(VLOOKUP(SMALL(Order_Form!$C:$C,1+($C843)),Order_Form!$B:$Q,3,FALSE)),"")</f>
        <v/>
      </c>
      <c r="E843" s="35" t="str">
        <f>IF(ISNUMBER(SMALL(Order_Form!$C:$C,1+($C843))),(VLOOKUP(SMALL(Order_Form!$C:$C,1+($C843)),Order_Form!$B:$Q,4,FALSE)),"")</f>
        <v/>
      </c>
      <c r="F843" s="35" t="str">
        <f>IF(ISNUMBER(SMALL(Order_Form!$C:$C,1+($C843))),(VLOOKUP(SMALL(Order_Form!$C:$C,1+($C843)),Order_Form!$B:$Q,5,FALSE)),"")</f>
        <v/>
      </c>
      <c r="G843" s="35" t="str">
        <f>IF(ISNUMBER(SMALL(Order_Form!$C:$C,1+($C843))),(VLOOKUP(SMALL(Order_Form!$C:$C,1+($C843)),Order_Form!$B:$Q,6,FALSE)),"")</f>
        <v/>
      </c>
      <c r="H843" s="32" t="str">
        <f>IF(ISNUMBER(SMALL(Order_Form!$C:$C,1+($C843))),(VLOOKUP(SMALL(Order_Form!$C:$C,1+($C843)),Order_Form!$B:$Q,7,FALSE)),"")</f>
        <v/>
      </c>
      <c r="I843" s="15"/>
      <c r="J843" s="15"/>
      <c r="K843" s="35" t="str">
        <f>IF(ISNUMBER(SMALL(Order_Form!$C:$C,1+($C843))),(VLOOKUP(SMALL(Order_Form!$C:$C,1+($C843)),Order_Form!$B:$Q,8,FALSE)),"")</f>
        <v/>
      </c>
      <c r="L843" s="35" t="str">
        <f>IF(ISNUMBER(SMALL(Order_Form!$C:$C,1+($C843))),(VLOOKUP(SMALL(Order_Form!$C:$C,1+($C843)),Order_Form!$B:$Q,9,FALSE)),"")</f>
        <v/>
      </c>
      <c r="M843" s="35" t="str">
        <f>IF(ISNUMBER(SMALL(Order_Form!$C:$C,1+($C843))),(VLOOKUP(SMALL(Order_Form!$C:$C,1+($C843)),Order_Form!$B:$Q,10,FALSE)),"")</f>
        <v/>
      </c>
      <c r="N843" s="35" t="str">
        <f>IF(ISNUMBER(SMALL(Order_Form!$C:$C,1+($C843))),(VLOOKUP(SMALL(Order_Form!$C:$C,1+($C843)),Order_Form!$B:$Q,11,FALSE)),"")</f>
        <v/>
      </c>
      <c r="O843" s="35" t="str">
        <f>IF(ISNUMBER(SMALL(Order_Form!$C:$C,1+($C843))),(VLOOKUP(SMALL(Order_Form!$C:$C,1+($C843)),Order_Form!$B:$Q,12,FALSE)),"")</f>
        <v/>
      </c>
      <c r="P843" s="35" t="str">
        <f>IF(ISNUMBER(SMALL(Order_Form!$C:$C,1+($C843))),(VLOOKUP(SMALL(Order_Form!$C:$C,1+($C843)),Order_Form!$B:$Q,13,FALSE)),"")</f>
        <v/>
      </c>
      <c r="Q843" s="35" t="str">
        <f>IF(ISNUMBER(SMALL(Order_Form!$C:$C,1+($C843))),(VLOOKUP(SMALL(Order_Form!$C:$C,1+($C843)),Order_Form!$B:$Q,14,FALSE)),"")</f>
        <v/>
      </c>
      <c r="R843" s="35" t="str">
        <f>IF(ISNUMBER(SMALL(Order_Form!$C:$C,1+($C843))),(VLOOKUP(SMALL(Order_Form!$C:$C,1+($C843)),Order_Form!$B:$Q,15,FALSE)),"")</f>
        <v/>
      </c>
      <c r="U843" s="14">
        <f t="shared" si="36"/>
        <v>0</v>
      </c>
      <c r="V843" s="14">
        <f t="shared" si="37"/>
        <v>0</v>
      </c>
      <c r="W843" s="14">
        <f t="shared" si="38"/>
        <v>0</v>
      </c>
    </row>
    <row r="844" spans="3:23" ht="19.149999999999999" customHeight="1" x14ac:dyDescent="0.2">
      <c r="C844" s="14">
        <v>826</v>
      </c>
      <c r="D844" s="15" t="str">
        <f>IF(ISNUMBER(SMALL(Order_Form!$C:$C,1+($C844))),(VLOOKUP(SMALL(Order_Form!$C:$C,1+($C844)),Order_Form!$B:$Q,3,FALSE)),"")</f>
        <v/>
      </c>
      <c r="E844" s="35" t="str">
        <f>IF(ISNUMBER(SMALL(Order_Form!$C:$C,1+($C844))),(VLOOKUP(SMALL(Order_Form!$C:$C,1+($C844)),Order_Form!$B:$Q,4,FALSE)),"")</f>
        <v/>
      </c>
      <c r="F844" s="35" t="str">
        <f>IF(ISNUMBER(SMALL(Order_Form!$C:$C,1+($C844))),(VLOOKUP(SMALL(Order_Form!$C:$C,1+($C844)),Order_Form!$B:$Q,5,FALSE)),"")</f>
        <v/>
      </c>
      <c r="G844" s="35" t="str">
        <f>IF(ISNUMBER(SMALL(Order_Form!$C:$C,1+($C844))),(VLOOKUP(SMALL(Order_Form!$C:$C,1+($C844)),Order_Form!$B:$Q,6,FALSE)),"")</f>
        <v/>
      </c>
      <c r="H844" s="32" t="str">
        <f>IF(ISNUMBER(SMALL(Order_Form!$C:$C,1+($C844))),(VLOOKUP(SMALL(Order_Form!$C:$C,1+($C844)),Order_Form!$B:$Q,7,FALSE)),"")</f>
        <v/>
      </c>
      <c r="I844" s="15"/>
      <c r="J844" s="15"/>
      <c r="K844" s="35" t="str">
        <f>IF(ISNUMBER(SMALL(Order_Form!$C:$C,1+($C844))),(VLOOKUP(SMALL(Order_Form!$C:$C,1+($C844)),Order_Form!$B:$Q,8,FALSE)),"")</f>
        <v/>
      </c>
      <c r="L844" s="35" t="str">
        <f>IF(ISNUMBER(SMALL(Order_Form!$C:$C,1+($C844))),(VLOOKUP(SMALL(Order_Form!$C:$C,1+($C844)),Order_Form!$B:$Q,9,FALSE)),"")</f>
        <v/>
      </c>
      <c r="M844" s="35" t="str">
        <f>IF(ISNUMBER(SMALL(Order_Form!$C:$C,1+($C844))),(VLOOKUP(SMALL(Order_Form!$C:$C,1+($C844)),Order_Form!$B:$Q,10,FALSE)),"")</f>
        <v/>
      </c>
      <c r="N844" s="35" t="str">
        <f>IF(ISNUMBER(SMALL(Order_Form!$C:$C,1+($C844))),(VLOOKUP(SMALL(Order_Form!$C:$C,1+($C844)),Order_Form!$B:$Q,11,FALSE)),"")</f>
        <v/>
      </c>
      <c r="O844" s="35" t="str">
        <f>IF(ISNUMBER(SMALL(Order_Form!$C:$C,1+($C844))),(VLOOKUP(SMALL(Order_Form!$C:$C,1+($C844)),Order_Form!$B:$Q,12,FALSE)),"")</f>
        <v/>
      </c>
      <c r="P844" s="35" t="str">
        <f>IF(ISNUMBER(SMALL(Order_Form!$C:$C,1+($C844))),(VLOOKUP(SMALL(Order_Form!$C:$C,1+($C844)),Order_Form!$B:$Q,13,FALSE)),"")</f>
        <v/>
      </c>
      <c r="Q844" s="35" t="str">
        <f>IF(ISNUMBER(SMALL(Order_Form!$C:$C,1+($C844))),(VLOOKUP(SMALL(Order_Form!$C:$C,1+($C844)),Order_Form!$B:$Q,14,FALSE)),"")</f>
        <v/>
      </c>
      <c r="R844" s="35" t="str">
        <f>IF(ISNUMBER(SMALL(Order_Form!$C:$C,1+($C844))),(VLOOKUP(SMALL(Order_Form!$C:$C,1+($C844)),Order_Form!$B:$Q,15,FALSE)),"")</f>
        <v/>
      </c>
      <c r="U844" s="14">
        <f t="shared" si="36"/>
        <v>0</v>
      </c>
      <c r="V844" s="14">
        <f t="shared" si="37"/>
        <v>0</v>
      </c>
      <c r="W844" s="14">
        <f t="shared" si="38"/>
        <v>0</v>
      </c>
    </row>
    <row r="845" spans="3:23" ht="19.149999999999999" customHeight="1" x14ac:dyDescent="0.2">
      <c r="C845" s="14">
        <v>827</v>
      </c>
      <c r="D845" s="15" t="str">
        <f>IF(ISNUMBER(SMALL(Order_Form!$C:$C,1+($C845))),(VLOOKUP(SMALL(Order_Form!$C:$C,1+($C845)),Order_Form!$B:$Q,3,FALSE)),"")</f>
        <v/>
      </c>
      <c r="E845" s="35" t="str">
        <f>IF(ISNUMBER(SMALL(Order_Form!$C:$C,1+($C845))),(VLOOKUP(SMALL(Order_Form!$C:$C,1+($C845)),Order_Form!$B:$Q,4,FALSE)),"")</f>
        <v/>
      </c>
      <c r="F845" s="35" t="str">
        <f>IF(ISNUMBER(SMALL(Order_Form!$C:$C,1+($C845))),(VLOOKUP(SMALL(Order_Form!$C:$C,1+($C845)),Order_Form!$B:$Q,5,FALSE)),"")</f>
        <v/>
      </c>
      <c r="G845" s="35" t="str">
        <f>IF(ISNUMBER(SMALL(Order_Form!$C:$C,1+($C845))),(VLOOKUP(SMALL(Order_Form!$C:$C,1+($C845)),Order_Form!$B:$Q,6,FALSE)),"")</f>
        <v/>
      </c>
      <c r="H845" s="32" t="str">
        <f>IF(ISNUMBER(SMALL(Order_Form!$C:$C,1+($C845))),(VLOOKUP(SMALL(Order_Form!$C:$C,1+($C845)),Order_Form!$B:$Q,7,FALSE)),"")</f>
        <v/>
      </c>
      <c r="I845" s="15"/>
      <c r="J845" s="15"/>
      <c r="K845" s="35" t="str">
        <f>IF(ISNUMBER(SMALL(Order_Form!$C:$C,1+($C845))),(VLOOKUP(SMALL(Order_Form!$C:$C,1+($C845)),Order_Form!$B:$Q,8,FALSE)),"")</f>
        <v/>
      </c>
      <c r="L845" s="35" t="str">
        <f>IF(ISNUMBER(SMALL(Order_Form!$C:$C,1+($C845))),(VLOOKUP(SMALL(Order_Form!$C:$C,1+($C845)),Order_Form!$B:$Q,9,FALSE)),"")</f>
        <v/>
      </c>
      <c r="M845" s="35" t="str">
        <f>IF(ISNUMBER(SMALL(Order_Form!$C:$C,1+($C845))),(VLOOKUP(SMALL(Order_Form!$C:$C,1+($C845)),Order_Form!$B:$Q,10,FALSE)),"")</f>
        <v/>
      </c>
      <c r="N845" s="35" t="str">
        <f>IF(ISNUMBER(SMALL(Order_Form!$C:$C,1+($C845))),(VLOOKUP(SMALL(Order_Form!$C:$C,1+($C845)),Order_Form!$B:$Q,11,FALSE)),"")</f>
        <v/>
      </c>
      <c r="O845" s="35" t="str">
        <f>IF(ISNUMBER(SMALL(Order_Form!$C:$C,1+($C845))),(VLOOKUP(SMALL(Order_Form!$C:$C,1+($C845)),Order_Form!$B:$Q,12,FALSE)),"")</f>
        <v/>
      </c>
      <c r="P845" s="35" t="str">
        <f>IF(ISNUMBER(SMALL(Order_Form!$C:$C,1+($C845))),(VLOOKUP(SMALL(Order_Form!$C:$C,1+($C845)),Order_Form!$B:$Q,13,FALSE)),"")</f>
        <v/>
      </c>
      <c r="Q845" s="35" t="str">
        <f>IF(ISNUMBER(SMALL(Order_Form!$C:$C,1+($C845))),(VLOOKUP(SMALL(Order_Form!$C:$C,1+($C845)),Order_Form!$B:$Q,14,FALSE)),"")</f>
        <v/>
      </c>
      <c r="R845" s="35" t="str">
        <f>IF(ISNUMBER(SMALL(Order_Form!$C:$C,1+($C845))),(VLOOKUP(SMALL(Order_Form!$C:$C,1+($C845)),Order_Form!$B:$Q,15,FALSE)),"")</f>
        <v/>
      </c>
      <c r="U845" s="14">
        <f t="shared" si="36"/>
        <v>0</v>
      </c>
      <c r="V845" s="14">
        <f t="shared" si="37"/>
        <v>0</v>
      </c>
      <c r="W845" s="14">
        <f t="shared" si="38"/>
        <v>0</v>
      </c>
    </row>
    <row r="846" spans="3:23" ht="19.149999999999999" customHeight="1" x14ac:dyDescent="0.2">
      <c r="C846" s="14">
        <v>828</v>
      </c>
      <c r="D846" s="15" t="str">
        <f>IF(ISNUMBER(SMALL(Order_Form!$C:$C,1+($C846))),(VLOOKUP(SMALL(Order_Form!$C:$C,1+($C846)),Order_Form!$B:$Q,3,FALSE)),"")</f>
        <v/>
      </c>
      <c r="E846" s="35" t="str">
        <f>IF(ISNUMBER(SMALL(Order_Form!$C:$C,1+($C846))),(VLOOKUP(SMALL(Order_Form!$C:$C,1+($C846)),Order_Form!$B:$Q,4,FALSE)),"")</f>
        <v/>
      </c>
      <c r="F846" s="35" t="str">
        <f>IF(ISNUMBER(SMALL(Order_Form!$C:$C,1+($C846))),(VLOOKUP(SMALL(Order_Form!$C:$C,1+($C846)),Order_Form!$B:$Q,5,FALSE)),"")</f>
        <v/>
      </c>
      <c r="G846" s="35" t="str">
        <f>IF(ISNUMBER(SMALL(Order_Form!$C:$C,1+($C846))),(VLOOKUP(SMALL(Order_Form!$C:$C,1+($C846)),Order_Form!$B:$Q,6,FALSE)),"")</f>
        <v/>
      </c>
      <c r="H846" s="32" t="str">
        <f>IF(ISNUMBER(SMALL(Order_Form!$C:$C,1+($C846))),(VLOOKUP(SMALL(Order_Form!$C:$C,1+($C846)),Order_Form!$B:$Q,7,FALSE)),"")</f>
        <v/>
      </c>
      <c r="I846" s="15"/>
      <c r="J846" s="15"/>
      <c r="K846" s="35" t="str">
        <f>IF(ISNUMBER(SMALL(Order_Form!$C:$C,1+($C846))),(VLOOKUP(SMALL(Order_Form!$C:$C,1+($C846)),Order_Form!$B:$Q,8,FALSE)),"")</f>
        <v/>
      </c>
      <c r="L846" s="35" t="str">
        <f>IF(ISNUMBER(SMALL(Order_Form!$C:$C,1+($C846))),(VLOOKUP(SMALL(Order_Form!$C:$C,1+($C846)),Order_Form!$B:$Q,9,FALSE)),"")</f>
        <v/>
      </c>
      <c r="M846" s="35" t="str">
        <f>IF(ISNUMBER(SMALL(Order_Form!$C:$C,1+($C846))),(VLOOKUP(SMALL(Order_Form!$C:$C,1+($C846)),Order_Form!$B:$Q,10,FALSE)),"")</f>
        <v/>
      </c>
      <c r="N846" s="35" t="str">
        <f>IF(ISNUMBER(SMALL(Order_Form!$C:$C,1+($C846))),(VLOOKUP(SMALL(Order_Form!$C:$C,1+($C846)),Order_Form!$B:$Q,11,FALSE)),"")</f>
        <v/>
      </c>
      <c r="O846" s="35" t="str">
        <f>IF(ISNUMBER(SMALL(Order_Form!$C:$C,1+($C846))),(VLOOKUP(SMALL(Order_Form!$C:$C,1+($C846)),Order_Form!$B:$Q,12,FALSE)),"")</f>
        <v/>
      </c>
      <c r="P846" s="35" t="str">
        <f>IF(ISNUMBER(SMALL(Order_Form!$C:$C,1+($C846))),(VLOOKUP(SMALL(Order_Form!$C:$C,1+($C846)),Order_Form!$B:$Q,13,FALSE)),"")</f>
        <v/>
      </c>
      <c r="Q846" s="35" t="str">
        <f>IF(ISNUMBER(SMALL(Order_Form!$C:$C,1+($C846))),(VLOOKUP(SMALL(Order_Form!$C:$C,1+($C846)),Order_Form!$B:$Q,14,FALSE)),"")</f>
        <v/>
      </c>
      <c r="R846" s="35" t="str">
        <f>IF(ISNUMBER(SMALL(Order_Form!$C:$C,1+($C846))),(VLOOKUP(SMALL(Order_Form!$C:$C,1+($C846)),Order_Form!$B:$Q,15,FALSE)),"")</f>
        <v/>
      </c>
      <c r="U846" s="14">
        <f t="shared" si="36"/>
        <v>0</v>
      </c>
      <c r="V846" s="14">
        <f t="shared" si="37"/>
        <v>0</v>
      </c>
      <c r="W846" s="14">
        <f t="shared" si="38"/>
        <v>0</v>
      </c>
    </row>
    <row r="847" spans="3:23" ht="19.149999999999999" customHeight="1" x14ac:dyDescent="0.2">
      <c r="C847" s="14">
        <v>829</v>
      </c>
      <c r="D847" s="15" t="str">
        <f>IF(ISNUMBER(SMALL(Order_Form!$C:$C,1+($C847))),(VLOOKUP(SMALL(Order_Form!$C:$C,1+($C847)),Order_Form!$B:$Q,3,FALSE)),"")</f>
        <v/>
      </c>
      <c r="E847" s="35" t="str">
        <f>IF(ISNUMBER(SMALL(Order_Form!$C:$C,1+($C847))),(VLOOKUP(SMALL(Order_Form!$C:$C,1+($C847)),Order_Form!$B:$Q,4,FALSE)),"")</f>
        <v/>
      </c>
      <c r="F847" s="35" t="str">
        <f>IF(ISNUMBER(SMALL(Order_Form!$C:$C,1+($C847))),(VLOOKUP(SMALL(Order_Form!$C:$C,1+($C847)),Order_Form!$B:$Q,5,FALSE)),"")</f>
        <v/>
      </c>
      <c r="G847" s="35" t="str">
        <f>IF(ISNUMBER(SMALL(Order_Form!$C:$C,1+($C847))),(VLOOKUP(SMALL(Order_Form!$C:$C,1+($C847)),Order_Form!$B:$Q,6,FALSE)),"")</f>
        <v/>
      </c>
      <c r="H847" s="32" t="str">
        <f>IF(ISNUMBER(SMALL(Order_Form!$C:$C,1+($C847))),(VLOOKUP(SMALL(Order_Form!$C:$C,1+($C847)),Order_Form!$B:$Q,7,FALSE)),"")</f>
        <v/>
      </c>
      <c r="I847" s="15"/>
      <c r="J847" s="15"/>
      <c r="K847" s="35" t="str">
        <f>IF(ISNUMBER(SMALL(Order_Form!$C:$C,1+($C847))),(VLOOKUP(SMALL(Order_Form!$C:$C,1+($C847)),Order_Form!$B:$Q,8,FALSE)),"")</f>
        <v/>
      </c>
      <c r="L847" s="35" t="str">
        <f>IF(ISNUMBER(SMALL(Order_Form!$C:$C,1+($C847))),(VLOOKUP(SMALL(Order_Form!$C:$C,1+($C847)),Order_Form!$B:$Q,9,FALSE)),"")</f>
        <v/>
      </c>
      <c r="M847" s="35" t="str">
        <f>IF(ISNUMBER(SMALL(Order_Form!$C:$C,1+($C847))),(VLOOKUP(SMALL(Order_Form!$C:$C,1+($C847)),Order_Form!$B:$Q,10,FALSE)),"")</f>
        <v/>
      </c>
      <c r="N847" s="35" t="str">
        <f>IF(ISNUMBER(SMALL(Order_Form!$C:$C,1+($C847))),(VLOOKUP(SMALL(Order_Form!$C:$C,1+($C847)),Order_Form!$B:$Q,11,FALSE)),"")</f>
        <v/>
      </c>
      <c r="O847" s="35" t="str">
        <f>IF(ISNUMBER(SMALL(Order_Form!$C:$C,1+($C847))),(VLOOKUP(SMALL(Order_Form!$C:$C,1+($C847)),Order_Form!$B:$Q,12,FALSE)),"")</f>
        <v/>
      </c>
      <c r="P847" s="35" t="str">
        <f>IF(ISNUMBER(SMALL(Order_Form!$C:$C,1+($C847))),(VLOOKUP(SMALL(Order_Form!$C:$C,1+($C847)),Order_Form!$B:$Q,13,FALSE)),"")</f>
        <v/>
      </c>
      <c r="Q847" s="35" t="str">
        <f>IF(ISNUMBER(SMALL(Order_Form!$C:$C,1+($C847))),(VLOOKUP(SMALL(Order_Form!$C:$C,1+($C847)),Order_Form!$B:$Q,14,FALSE)),"")</f>
        <v/>
      </c>
      <c r="R847" s="35" t="str">
        <f>IF(ISNUMBER(SMALL(Order_Form!$C:$C,1+($C847))),(VLOOKUP(SMALL(Order_Form!$C:$C,1+($C847)),Order_Form!$B:$Q,15,FALSE)),"")</f>
        <v/>
      </c>
      <c r="U847" s="14">
        <f t="shared" si="36"/>
        <v>0</v>
      </c>
      <c r="V847" s="14">
        <f t="shared" si="37"/>
        <v>0</v>
      </c>
      <c r="W847" s="14">
        <f t="shared" si="38"/>
        <v>0</v>
      </c>
    </row>
    <row r="848" spans="3:23" ht="19.149999999999999" customHeight="1" x14ac:dyDescent="0.2">
      <c r="C848" s="14">
        <v>830</v>
      </c>
      <c r="D848" s="15" t="str">
        <f>IF(ISNUMBER(SMALL(Order_Form!$C:$C,1+($C848))),(VLOOKUP(SMALL(Order_Form!$C:$C,1+($C848)),Order_Form!$B:$Q,3,FALSE)),"")</f>
        <v/>
      </c>
      <c r="E848" s="35" t="str">
        <f>IF(ISNUMBER(SMALL(Order_Form!$C:$C,1+($C848))),(VLOOKUP(SMALL(Order_Form!$C:$C,1+($C848)),Order_Form!$B:$Q,4,FALSE)),"")</f>
        <v/>
      </c>
      <c r="F848" s="35" t="str">
        <f>IF(ISNUMBER(SMALL(Order_Form!$C:$C,1+($C848))),(VLOOKUP(SMALL(Order_Form!$C:$C,1+($C848)),Order_Form!$B:$Q,5,FALSE)),"")</f>
        <v/>
      </c>
      <c r="G848" s="35" t="str">
        <f>IF(ISNUMBER(SMALL(Order_Form!$C:$C,1+($C848))),(VLOOKUP(SMALL(Order_Form!$C:$C,1+($C848)),Order_Form!$B:$Q,6,FALSE)),"")</f>
        <v/>
      </c>
      <c r="H848" s="32" t="str">
        <f>IF(ISNUMBER(SMALL(Order_Form!$C:$C,1+($C848))),(VLOOKUP(SMALL(Order_Form!$C:$C,1+($C848)),Order_Form!$B:$Q,7,FALSE)),"")</f>
        <v/>
      </c>
      <c r="I848" s="15"/>
      <c r="J848" s="15"/>
      <c r="K848" s="35" t="str">
        <f>IF(ISNUMBER(SMALL(Order_Form!$C:$C,1+($C848))),(VLOOKUP(SMALL(Order_Form!$C:$C,1+($C848)),Order_Form!$B:$Q,8,FALSE)),"")</f>
        <v/>
      </c>
      <c r="L848" s="35" t="str">
        <f>IF(ISNUMBER(SMALL(Order_Form!$C:$C,1+($C848))),(VLOOKUP(SMALL(Order_Form!$C:$C,1+($C848)),Order_Form!$B:$Q,9,FALSE)),"")</f>
        <v/>
      </c>
      <c r="M848" s="35" t="str">
        <f>IF(ISNUMBER(SMALL(Order_Form!$C:$C,1+($C848))),(VLOOKUP(SMALL(Order_Form!$C:$C,1+($C848)),Order_Form!$B:$Q,10,FALSE)),"")</f>
        <v/>
      </c>
      <c r="N848" s="35" t="str">
        <f>IF(ISNUMBER(SMALL(Order_Form!$C:$C,1+($C848))),(VLOOKUP(SMALL(Order_Form!$C:$C,1+($C848)),Order_Form!$B:$Q,11,FALSE)),"")</f>
        <v/>
      </c>
      <c r="O848" s="35" t="str">
        <f>IF(ISNUMBER(SMALL(Order_Form!$C:$C,1+($C848))),(VLOOKUP(SMALL(Order_Form!$C:$C,1+($C848)),Order_Form!$B:$Q,12,FALSE)),"")</f>
        <v/>
      </c>
      <c r="P848" s="35" t="str">
        <f>IF(ISNUMBER(SMALL(Order_Form!$C:$C,1+($C848))),(VLOOKUP(SMALL(Order_Form!$C:$C,1+($C848)),Order_Form!$B:$Q,13,FALSE)),"")</f>
        <v/>
      </c>
      <c r="Q848" s="35" t="str">
        <f>IF(ISNUMBER(SMALL(Order_Form!$C:$C,1+($C848))),(VLOOKUP(SMALL(Order_Form!$C:$C,1+($C848)),Order_Form!$B:$Q,14,FALSE)),"")</f>
        <v/>
      </c>
      <c r="R848" s="35" t="str">
        <f>IF(ISNUMBER(SMALL(Order_Form!$C:$C,1+($C848))),(VLOOKUP(SMALL(Order_Form!$C:$C,1+($C848)),Order_Form!$B:$Q,15,FALSE)),"")</f>
        <v/>
      </c>
      <c r="U848" s="14">
        <f t="shared" si="36"/>
        <v>0</v>
      </c>
      <c r="V848" s="14">
        <f t="shared" si="37"/>
        <v>0</v>
      </c>
      <c r="W848" s="14">
        <f t="shared" si="38"/>
        <v>0</v>
      </c>
    </row>
    <row r="849" spans="3:23" ht="19.149999999999999" customHeight="1" x14ac:dyDescent="0.2">
      <c r="C849" s="14">
        <v>831</v>
      </c>
      <c r="D849" s="15" t="str">
        <f>IF(ISNUMBER(SMALL(Order_Form!$C:$C,1+($C849))),(VLOOKUP(SMALL(Order_Form!$C:$C,1+($C849)),Order_Form!$B:$Q,3,FALSE)),"")</f>
        <v/>
      </c>
      <c r="E849" s="35" t="str">
        <f>IF(ISNUMBER(SMALL(Order_Form!$C:$C,1+($C849))),(VLOOKUP(SMALL(Order_Form!$C:$C,1+($C849)),Order_Form!$B:$Q,4,FALSE)),"")</f>
        <v/>
      </c>
      <c r="F849" s="35" t="str">
        <f>IF(ISNUMBER(SMALL(Order_Form!$C:$C,1+($C849))),(VLOOKUP(SMALL(Order_Form!$C:$C,1+($C849)),Order_Form!$B:$Q,5,FALSE)),"")</f>
        <v/>
      </c>
      <c r="G849" s="35" t="str">
        <f>IF(ISNUMBER(SMALL(Order_Form!$C:$C,1+($C849))),(VLOOKUP(SMALL(Order_Form!$C:$C,1+($C849)),Order_Form!$B:$Q,6,FALSE)),"")</f>
        <v/>
      </c>
      <c r="H849" s="32" t="str">
        <f>IF(ISNUMBER(SMALL(Order_Form!$C:$C,1+($C849))),(VLOOKUP(SMALL(Order_Form!$C:$C,1+($C849)),Order_Form!$B:$Q,7,FALSE)),"")</f>
        <v/>
      </c>
      <c r="I849" s="15"/>
      <c r="J849" s="15"/>
      <c r="K849" s="35" t="str">
        <f>IF(ISNUMBER(SMALL(Order_Form!$C:$C,1+($C849))),(VLOOKUP(SMALL(Order_Form!$C:$C,1+($C849)),Order_Form!$B:$Q,8,FALSE)),"")</f>
        <v/>
      </c>
      <c r="L849" s="35" t="str">
        <f>IF(ISNUMBER(SMALL(Order_Form!$C:$C,1+($C849))),(VLOOKUP(SMALL(Order_Form!$C:$C,1+($C849)),Order_Form!$B:$Q,9,FALSE)),"")</f>
        <v/>
      </c>
      <c r="M849" s="35" t="str">
        <f>IF(ISNUMBER(SMALL(Order_Form!$C:$C,1+($C849))),(VLOOKUP(SMALL(Order_Form!$C:$C,1+($C849)),Order_Form!$B:$Q,10,FALSE)),"")</f>
        <v/>
      </c>
      <c r="N849" s="35" t="str">
        <f>IF(ISNUMBER(SMALL(Order_Form!$C:$C,1+($C849))),(VLOOKUP(SMALL(Order_Form!$C:$C,1+($C849)),Order_Form!$B:$Q,11,FALSE)),"")</f>
        <v/>
      </c>
      <c r="O849" s="35" t="str">
        <f>IF(ISNUMBER(SMALL(Order_Form!$C:$C,1+($C849))),(VLOOKUP(SMALL(Order_Form!$C:$C,1+($C849)),Order_Form!$B:$Q,12,FALSE)),"")</f>
        <v/>
      </c>
      <c r="P849" s="35" t="str">
        <f>IF(ISNUMBER(SMALL(Order_Form!$C:$C,1+($C849))),(VLOOKUP(SMALL(Order_Form!$C:$C,1+($C849)),Order_Form!$B:$Q,13,FALSE)),"")</f>
        <v/>
      </c>
      <c r="Q849" s="35" t="str">
        <f>IF(ISNUMBER(SMALL(Order_Form!$C:$C,1+($C849))),(VLOOKUP(SMALL(Order_Form!$C:$C,1+($C849)),Order_Form!$B:$Q,14,FALSE)),"")</f>
        <v/>
      </c>
      <c r="R849" s="35" t="str">
        <f>IF(ISNUMBER(SMALL(Order_Form!$C:$C,1+($C849))),(VLOOKUP(SMALL(Order_Form!$C:$C,1+($C849)),Order_Form!$B:$Q,15,FALSE)),"")</f>
        <v/>
      </c>
      <c r="U849" s="14">
        <f t="shared" si="36"/>
        <v>0</v>
      </c>
      <c r="V849" s="14">
        <f t="shared" si="37"/>
        <v>0</v>
      </c>
      <c r="W849" s="14">
        <f t="shared" si="38"/>
        <v>0</v>
      </c>
    </row>
    <row r="850" spans="3:23" ht="19.149999999999999" customHeight="1" x14ac:dyDescent="0.2">
      <c r="C850" s="14">
        <v>832</v>
      </c>
      <c r="D850" s="15" t="str">
        <f>IF(ISNUMBER(SMALL(Order_Form!$C:$C,1+($C850))),(VLOOKUP(SMALL(Order_Form!$C:$C,1+($C850)),Order_Form!$B:$Q,3,FALSE)),"")</f>
        <v/>
      </c>
      <c r="E850" s="35" t="str">
        <f>IF(ISNUMBER(SMALL(Order_Form!$C:$C,1+($C850))),(VLOOKUP(SMALL(Order_Form!$C:$C,1+($C850)),Order_Form!$B:$Q,4,FALSE)),"")</f>
        <v/>
      </c>
      <c r="F850" s="35" t="str">
        <f>IF(ISNUMBER(SMALL(Order_Form!$C:$C,1+($C850))),(VLOOKUP(SMALL(Order_Form!$C:$C,1+($C850)),Order_Form!$B:$Q,5,FALSE)),"")</f>
        <v/>
      </c>
      <c r="G850" s="35" t="str">
        <f>IF(ISNUMBER(SMALL(Order_Form!$C:$C,1+($C850))),(VLOOKUP(SMALL(Order_Form!$C:$C,1+($C850)),Order_Form!$B:$Q,6,FALSE)),"")</f>
        <v/>
      </c>
      <c r="H850" s="32" t="str">
        <f>IF(ISNUMBER(SMALL(Order_Form!$C:$C,1+($C850))),(VLOOKUP(SMALL(Order_Form!$C:$C,1+($C850)),Order_Form!$B:$Q,7,FALSE)),"")</f>
        <v/>
      </c>
      <c r="I850" s="15"/>
      <c r="J850" s="15"/>
      <c r="K850" s="35" t="str">
        <f>IF(ISNUMBER(SMALL(Order_Form!$C:$C,1+($C850))),(VLOOKUP(SMALL(Order_Form!$C:$C,1+($C850)),Order_Form!$B:$Q,8,FALSE)),"")</f>
        <v/>
      </c>
      <c r="L850" s="35" t="str">
        <f>IF(ISNUMBER(SMALL(Order_Form!$C:$C,1+($C850))),(VLOOKUP(SMALL(Order_Form!$C:$C,1+($C850)),Order_Form!$B:$Q,9,FALSE)),"")</f>
        <v/>
      </c>
      <c r="M850" s="35" t="str">
        <f>IF(ISNUMBER(SMALL(Order_Form!$C:$C,1+($C850))),(VLOOKUP(SMALL(Order_Form!$C:$C,1+($C850)),Order_Form!$B:$Q,10,FALSE)),"")</f>
        <v/>
      </c>
      <c r="N850" s="35" t="str">
        <f>IF(ISNUMBER(SMALL(Order_Form!$C:$C,1+($C850))),(VLOOKUP(SMALL(Order_Form!$C:$C,1+($C850)),Order_Form!$B:$Q,11,FALSE)),"")</f>
        <v/>
      </c>
      <c r="O850" s="35" t="str">
        <f>IF(ISNUMBER(SMALL(Order_Form!$C:$C,1+($C850))),(VLOOKUP(SMALL(Order_Form!$C:$C,1+($C850)),Order_Form!$B:$Q,12,FALSE)),"")</f>
        <v/>
      </c>
      <c r="P850" s="35" t="str">
        <f>IF(ISNUMBER(SMALL(Order_Form!$C:$C,1+($C850))),(VLOOKUP(SMALL(Order_Form!$C:$C,1+($C850)),Order_Form!$B:$Q,13,FALSE)),"")</f>
        <v/>
      </c>
      <c r="Q850" s="35" t="str">
        <f>IF(ISNUMBER(SMALL(Order_Form!$C:$C,1+($C850))),(VLOOKUP(SMALL(Order_Form!$C:$C,1+($C850)),Order_Form!$B:$Q,14,FALSE)),"")</f>
        <v/>
      </c>
      <c r="R850" s="35" t="str">
        <f>IF(ISNUMBER(SMALL(Order_Form!$C:$C,1+($C850))),(VLOOKUP(SMALL(Order_Form!$C:$C,1+($C850)),Order_Form!$B:$Q,15,FALSE)),"")</f>
        <v/>
      </c>
      <c r="U850" s="14">
        <f t="shared" ref="U850:U862" si="39">IF(AND(G850&gt;0,ISNONTEXT(G850)),1,0)</f>
        <v>0</v>
      </c>
      <c r="V850" s="14">
        <f t="shared" ref="V850:V862" si="40">IF(OR(U850=1,D850=2),1,0)</f>
        <v>0</v>
      </c>
      <c r="W850" s="14">
        <f t="shared" si="38"/>
        <v>0</v>
      </c>
    </row>
    <row r="851" spans="3:23" ht="19.149999999999999" customHeight="1" x14ac:dyDescent="0.2">
      <c r="C851" s="14">
        <v>833</v>
      </c>
      <c r="D851" s="15" t="str">
        <f>IF(ISNUMBER(SMALL(Order_Form!$C:$C,1+($C851))),(VLOOKUP(SMALL(Order_Form!$C:$C,1+($C851)),Order_Form!$B:$Q,3,FALSE)),"")</f>
        <v/>
      </c>
      <c r="E851" s="35" t="str">
        <f>IF(ISNUMBER(SMALL(Order_Form!$C:$C,1+($C851))),(VLOOKUP(SMALL(Order_Form!$C:$C,1+($C851)),Order_Form!$B:$Q,4,FALSE)),"")</f>
        <v/>
      </c>
      <c r="F851" s="35" t="str">
        <f>IF(ISNUMBER(SMALL(Order_Form!$C:$C,1+($C851))),(VLOOKUP(SMALL(Order_Form!$C:$C,1+($C851)),Order_Form!$B:$Q,5,FALSE)),"")</f>
        <v/>
      </c>
      <c r="G851" s="35" t="str">
        <f>IF(ISNUMBER(SMALL(Order_Form!$C:$C,1+($C851))),(VLOOKUP(SMALL(Order_Form!$C:$C,1+($C851)),Order_Form!$B:$Q,6,FALSE)),"")</f>
        <v/>
      </c>
      <c r="H851" s="32" t="str">
        <f>IF(ISNUMBER(SMALL(Order_Form!$C:$C,1+($C851))),(VLOOKUP(SMALL(Order_Form!$C:$C,1+($C851)),Order_Form!$B:$Q,7,FALSE)),"")</f>
        <v/>
      </c>
      <c r="I851" s="15"/>
      <c r="J851" s="15"/>
      <c r="K851" s="35" t="str">
        <f>IF(ISNUMBER(SMALL(Order_Form!$C:$C,1+($C851))),(VLOOKUP(SMALL(Order_Form!$C:$C,1+($C851)),Order_Form!$B:$Q,8,FALSE)),"")</f>
        <v/>
      </c>
      <c r="L851" s="35" t="str">
        <f>IF(ISNUMBER(SMALL(Order_Form!$C:$C,1+($C851))),(VLOOKUP(SMALL(Order_Form!$C:$C,1+($C851)),Order_Form!$B:$Q,9,FALSE)),"")</f>
        <v/>
      </c>
      <c r="M851" s="35" t="str">
        <f>IF(ISNUMBER(SMALL(Order_Form!$C:$C,1+($C851))),(VLOOKUP(SMALL(Order_Form!$C:$C,1+($C851)),Order_Form!$B:$Q,10,FALSE)),"")</f>
        <v/>
      </c>
      <c r="N851" s="35" t="str">
        <f>IF(ISNUMBER(SMALL(Order_Form!$C:$C,1+($C851))),(VLOOKUP(SMALL(Order_Form!$C:$C,1+($C851)),Order_Form!$B:$Q,11,FALSE)),"")</f>
        <v/>
      </c>
      <c r="O851" s="35" t="str">
        <f>IF(ISNUMBER(SMALL(Order_Form!$C:$C,1+($C851))),(VLOOKUP(SMALL(Order_Form!$C:$C,1+($C851)),Order_Form!$B:$Q,12,FALSE)),"")</f>
        <v/>
      </c>
      <c r="P851" s="35" t="str">
        <f>IF(ISNUMBER(SMALL(Order_Form!$C:$C,1+($C851))),(VLOOKUP(SMALL(Order_Form!$C:$C,1+($C851)),Order_Form!$B:$Q,13,FALSE)),"")</f>
        <v/>
      </c>
      <c r="Q851" s="35" t="str">
        <f>IF(ISNUMBER(SMALL(Order_Form!$C:$C,1+($C851))),(VLOOKUP(SMALL(Order_Form!$C:$C,1+($C851)),Order_Form!$B:$Q,14,FALSE)),"")</f>
        <v/>
      </c>
      <c r="R851" s="35" t="str">
        <f>IF(ISNUMBER(SMALL(Order_Form!$C:$C,1+($C851))),(VLOOKUP(SMALL(Order_Form!$C:$C,1+($C851)),Order_Form!$B:$Q,15,FALSE)),"")</f>
        <v/>
      </c>
      <c r="U851" s="14">
        <f t="shared" si="39"/>
        <v>0</v>
      </c>
      <c r="V851" s="14">
        <f t="shared" si="40"/>
        <v>0</v>
      </c>
      <c r="W851" s="14">
        <f t="shared" ref="W851:W914" si="41">IF(OR(AND(K851&gt;0,ISNONTEXT(K851)),K851="Assorted"),1,0)</f>
        <v>0</v>
      </c>
    </row>
    <row r="852" spans="3:23" ht="19.149999999999999" customHeight="1" x14ac:dyDescent="0.2">
      <c r="C852" s="14">
        <v>834</v>
      </c>
      <c r="D852" s="15" t="str">
        <f>IF(ISNUMBER(SMALL(Order_Form!$C:$C,1+($C852))),(VLOOKUP(SMALL(Order_Form!$C:$C,1+($C852)),Order_Form!$B:$Q,3,FALSE)),"")</f>
        <v/>
      </c>
      <c r="E852" s="35" t="str">
        <f>IF(ISNUMBER(SMALL(Order_Form!$C:$C,1+($C852))),(VLOOKUP(SMALL(Order_Form!$C:$C,1+($C852)),Order_Form!$B:$Q,4,FALSE)),"")</f>
        <v/>
      </c>
      <c r="F852" s="35" t="str">
        <f>IF(ISNUMBER(SMALL(Order_Form!$C:$C,1+($C852))),(VLOOKUP(SMALL(Order_Form!$C:$C,1+($C852)),Order_Form!$B:$Q,5,FALSE)),"")</f>
        <v/>
      </c>
      <c r="G852" s="35" t="str">
        <f>IF(ISNUMBER(SMALL(Order_Form!$C:$C,1+($C852))),(VLOOKUP(SMALL(Order_Form!$C:$C,1+($C852)),Order_Form!$B:$Q,6,FALSE)),"")</f>
        <v/>
      </c>
      <c r="H852" s="32" t="str">
        <f>IF(ISNUMBER(SMALL(Order_Form!$C:$C,1+($C852))),(VLOOKUP(SMALL(Order_Form!$C:$C,1+($C852)),Order_Form!$B:$Q,7,FALSE)),"")</f>
        <v/>
      </c>
      <c r="I852" s="15"/>
      <c r="J852" s="15"/>
      <c r="K852" s="35" t="str">
        <f>IF(ISNUMBER(SMALL(Order_Form!$C:$C,1+($C852))),(VLOOKUP(SMALL(Order_Form!$C:$C,1+($C852)),Order_Form!$B:$Q,8,FALSE)),"")</f>
        <v/>
      </c>
      <c r="L852" s="35" t="str">
        <f>IF(ISNUMBER(SMALL(Order_Form!$C:$C,1+($C852))),(VLOOKUP(SMALL(Order_Form!$C:$C,1+($C852)),Order_Form!$B:$Q,9,FALSE)),"")</f>
        <v/>
      </c>
      <c r="M852" s="35" t="str">
        <f>IF(ISNUMBER(SMALL(Order_Form!$C:$C,1+($C852))),(VLOOKUP(SMALL(Order_Form!$C:$C,1+($C852)),Order_Form!$B:$Q,10,FALSE)),"")</f>
        <v/>
      </c>
      <c r="N852" s="35" t="str">
        <f>IF(ISNUMBER(SMALL(Order_Form!$C:$C,1+($C852))),(VLOOKUP(SMALL(Order_Form!$C:$C,1+($C852)),Order_Form!$B:$Q,11,FALSE)),"")</f>
        <v/>
      </c>
      <c r="O852" s="35" t="str">
        <f>IF(ISNUMBER(SMALL(Order_Form!$C:$C,1+($C852))),(VLOOKUP(SMALL(Order_Form!$C:$C,1+($C852)),Order_Form!$B:$Q,12,FALSE)),"")</f>
        <v/>
      </c>
      <c r="P852" s="35" t="str">
        <f>IF(ISNUMBER(SMALL(Order_Form!$C:$C,1+($C852))),(VLOOKUP(SMALL(Order_Form!$C:$C,1+($C852)),Order_Form!$B:$Q,13,FALSE)),"")</f>
        <v/>
      </c>
      <c r="Q852" s="35" t="str">
        <f>IF(ISNUMBER(SMALL(Order_Form!$C:$C,1+($C852))),(VLOOKUP(SMALL(Order_Form!$C:$C,1+($C852)),Order_Form!$B:$Q,14,FALSE)),"")</f>
        <v/>
      </c>
      <c r="R852" s="35" t="str">
        <f>IF(ISNUMBER(SMALL(Order_Form!$C:$C,1+($C852))),(VLOOKUP(SMALL(Order_Form!$C:$C,1+($C852)),Order_Form!$B:$Q,15,FALSE)),"")</f>
        <v/>
      </c>
      <c r="U852" s="14">
        <f t="shared" si="39"/>
        <v>0</v>
      </c>
      <c r="V852" s="14">
        <f t="shared" si="40"/>
        <v>0</v>
      </c>
      <c r="W852" s="14">
        <f t="shared" si="41"/>
        <v>0</v>
      </c>
    </row>
    <row r="853" spans="3:23" ht="19.149999999999999" customHeight="1" x14ac:dyDescent="0.2">
      <c r="C853" s="14">
        <v>835</v>
      </c>
      <c r="D853" s="15" t="str">
        <f>IF(ISNUMBER(SMALL(Order_Form!$C:$C,1+($C853))),(VLOOKUP(SMALL(Order_Form!$C:$C,1+($C853)),Order_Form!$B:$Q,3,FALSE)),"")</f>
        <v/>
      </c>
      <c r="E853" s="35" t="str">
        <f>IF(ISNUMBER(SMALL(Order_Form!$C:$C,1+($C853))),(VLOOKUP(SMALL(Order_Form!$C:$C,1+($C853)),Order_Form!$B:$Q,4,FALSE)),"")</f>
        <v/>
      </c>
      <c r="F853" s="35" t="str">
        <f>IF(ISNUMBER(SMALL(Order_Form!$C:$C,1+($C853))),(VLOOKUP(SMALL(Order_Form!$C:$C,1+($C853)),Order_Form!$B:$Q,5,FALSE)),"")</f>
        <v/>
      </c>
      <c r="G853" s="35" t="str">
        <f>IF(ISNUMBER(SMALL(Order_Form!$C:$C,1+($C853))),(VLOOKUP(SMALL(Order_Form!$C:$C,1+($C853)),Order_Form!$B:$Q,6,FALSE)),"")</f>
        <v/>
      </c>
      <c r="H853" s="32" t="str">
        <f>IF(ISNUMBER(SMALL(Order_Form!$C:$C,1+($C853))),(VLOOKUP(SMALL(Order_Form!$C:$C,1+($C853)),Order_Form!$B:$Q,7,FALSE)),"")</f>
        <v/>
      </c>
      <c r="I853" s="15"/>
      <c r="J853" s="15"/>
      <c r="K853" s="35" t="str">
        <f>IF(ISNUMBER(SMALL(Order_Form!$C:$C,1+($C853))),(VLOOKUP(SMALL(Order_Form!$C:$C,1+($C853)),Order_Form!$B:$Q,8,FALSE)),"")</f>
        <v/>
      </c>
      <c r="L853" s="35" t="str">
        <f>IF(ISNUMBER(SMALL(Order_Form!$C:$C,1+($C853))),(VLOOKUP(SMALL(Order_Form!$C:$C,1+($C853)),Order_Form!$B:$Q,9,FALSE)),"")</f>
        <v/>
      </c>
      <c r="M853" s="35" t="str">
        <f>IF(ISNUMBER(SMALL(Order_Form!$C:$C,1+($C853))),(VLOOKUP(SMALL(Order_Form!$C:$C,1+($C853)),Order_Form!$B:$Q,10,FALSE)),"")</f>
        <v/>
      </c>
      <c r="N853" s="35" t="str">
        <f>IF(ISNUMBER(SMALL(Order_Form!$C:$C,1+($C853))),(VLOOKUP(SMALL(Order_Form!$C:$C,1+($C853)),Order_Form!$B:$Q,11,FALSE)),"")</f>
        <v/>
      </c>
      <c r="O853" s="35" t="str">
        <f>IF(ISNUMBER(SMALL(Order_Form!$C:$C,1+($C853))),(VLOOKUP(SMALL(Order_Form!$C:$C,1+($C853)),Order_Form!$B:$Q,12,FALSE)),"")</f>
        <v/>
      </c>
      <c r="P853" s="35" t="str">
        <f>IF(ISNUMBER(SMALL(Order_Form!$C:$C,1+($C853))),(VLOOKUP(SMALL(Order_Form!$C:$C,1+($C853)),Order_Form!$B:$Q,13,FALSE)),"")</f>
        <v/>
      </c>
      <c r="Q853" s="35" t="str">
        <f>IF(ISNUMBER(SMALL(Order_Form!$C:$C,1+($C853))),(VLOOKUP(SMALL(Order_Form!$C:$C,1+($C853)),Order_Form!$B:$Q,14,FALSE)),"")</f>
        <v/>
      </c>
      <c r="R853" s="35" t="str">
        <f>IF(ISNUMBER(SMALL(Order_Form!$C:$C,1+($C853))),(VLOOKUP(SMALL(Order_Form!$C:$C,1+($C853)),Order_Form!$B:$Q,15,FALSE)),"")</f>
        <v/>
      </c>
      <c r="U853" s="14">
        <f t="shared" si="39"/>
        <v>0</v>
      </c>
      <c r="V853" s="14">
        <f t="shared" si="40"/>
        <v>0</v>
      </c>
      <c r="W853" s="14">
        <f t="shared" si="41"/>
        <v>0</v>
      </c>
    </row>
    <row r="854" spans="3:23" ht="19.149999999999999" customHeight="1" x14ac:dyDescent="0.2">
      <c r="C854" s="14">
        <v>836</v>
      </c>
      <c r="D854" s="15" t="str">
        <f>IF(ISNUMBER(SMALL(Order_Form!$C:$C,1+($C854))),(VLOOKUP(SMALL(Order_Form!$C:$C,1+($C854)),Order_Form!$B:$Q,3,FALSE)),"")</f>
        <v/>
      </c>
      <c r="E854" s="35" t="str">
        <f>IF(ISNUMBER(SMALL(Order_Form!$C:$C,1+($C854))),(VLOOKUP(SMALL(Order_Form!$C:$C,1+($C854)),Order_Form!$B:$Q,4,FALSE)),"")</f>
        <v/>
      </c>
      <c r="F854" s="35" t="str">
        <f>IF(ISNUMBER(SMALL(Order_Form!$C:$C,1+($C854))),(VLOOKUP(SMALL(Order_Form!$C:$C,1+($C854)),Order_Form!$B:$Q,5,FALSE)),"")</f>
        <v/>
      </c>
      <c r="G854" s="35" t="str">
        <f>IF(ISNUMBER(SMALL(Order_Form!$C:$C,1+($C854))),(VLOOKUP(SMALL(Order_Form!$C:$C,1+($C854)),Order_Form!$B:$Q,6,FALSE)),"")</f>
        <v/>
      </c>
      <c r="H854" s="32" t="str">
        <f>IF(ISNUMBER(SMALL(Order_Form!$C:$C,1+($C854))),(VLOOKUP(SMALL(Order_Form!$C:$C,1+($C854)),Order_Form!$B:$Q,7,FALSE)),"")</f>
        <v/>
      </c>
      <c r="I854" s="15"/>
      <c r="J854" s="15"/>
      <c r="K854" s="35" t="str">
        <f>IF(ISNUMBER(SMALL(Order_Form!$C:$C,1+($C854))),(VLOOKUP(SMALL(Order_Form!$C:$C,1+($C854)),Order_Form!$B:$Q,8,FALSE)),"")</f>
        <v/>
      </c>
      <c r="L854" s="35" t="str">
        <f>IF(ISNUMBER(SMALL(Order_Form!$C:$C,1+($C854))),(VLOOKUP(SMALL(Order_Form!$C:$C,1+($C854)),Order_Form!$B:$Q,9,FALSE)),"")</f>
        <v/>
      </c>
      <c r="M854" s="35" t="str">
        <f>IF(ISNUMBER(SMALL(Order_Form!$C:$C,1+($C854))),(VLOOKUP(SMALL(Order_Form!$C:$C,1+($C854)),Order_Form!$B:$Q,10,FALSE)),"")</f>
        <v/>
      </c>
      <c r="N854" s="35" t="str">
        <f>IF(ISNUMBER(SMALL(Order_Form!$C:$C,1+($C854))),(VLOOKUP(SMALL(Order_Form!$C:$C,1+($C854)),Order_Form!$B:$Q,11,FALSE)),"")</f>
        <v/>
      </c>
      <c r="O854" s="35" t="str">
        <f>IF(ISNUMBER(SMALL(Order_Form!$C:$C,1+($C854))),(VLOOKUP(SMALL(Order_Form!$C:$C,1+($C854)),Order_Form!$B:$Q,12,FALSE)),"")</f>
        <v/>
      </c>
      <c r="P854" s="35" t="str">
        <f>IF(ISNUMBER(SMALL(Order_Form!$C:$C,1+($C854))),(VLOOKUP(SMALL(Order_Form!$C:$C,1+($C854)),Order_Form!$B:$Q,13,FALSE)),"")</f>
        <v/>
      </c>
      <c r="Q854" s="35" t="str">
        <f>IF(ISNUMBER(SMALL(Order_Form!$C:$C,1+($C854))),(VLOOKUP(SMALL(Order_Form!$C:$C,1+($C854)),Order_Form!$B:$Q,14,FALSE)),"")</f>
        <v/>
      </c>
      <c r="R854" s="35" t="str">
        <f>IF(ISNUMBER(SMALL(Order_Form!$C:$C,1+($C854))),(VLOOKUP(SMALL(Order_Form!$C:$C,1+($C854)),Order_Form!$B:$Q,15,FALSE)),"")</f>
        <v/>
      </c>
      <c r="U854" s="14">
        <f t="shared" si="39"/>
        <v>0</v>
      </c>
      <c r="V854" s="14">
        <f t="shared" si="40"/>
        <v>0</v>
      </c>
      <c r="W854" s="14">
        <f t="shared" si="41"/>
        <v>0</v>
      </c>
    </row>
    <row r="855" spans="3:23" ht="19.149999999999999" customHeight="1" x14ac:dyDescent="0.2">
      <c r="C855" s="14">
        <v>837</v>
      </c>
      <c r="D855" s="15" t="str">
        <f>IF(ISNUMBER(SMALL(Order_Form!$C:$C,1+($C855))),(VLOOKUP(SMALL(Order_Form!$C:$C,1+($C855)),Order_Form!$B:$Q,3,FALSE)),"")</f>
        <v/>
      </c>
      <c r="E855" s="35" t="str">
        <f>IF(ISNUMBER(SMALL(Order_Form!$C:$C,1+($C855))),(VLOOKUP(SMALL(Order_Form!$C:$C,1+($C855)),Order_Form!$B:$Q,4,FALSE)),"")</f>
        <v/>
      </c>
      <c r="F855" s="35" t="str">
        <f>IF(ISNUMBER(SMALL(Order_Form!$C:$C,1+($C855))),(VLOOKUP(SMALL(Order_Form!$C:$C,1+($C855)),Order_Form!$B:$Q,5,FALSE)),"")</f>
        <v/>
      </c>
      <c r="G855" s="35" t="str">
        <f>IF(ISNUMBER(SMALL(Order_Form!$C:$C,1+($C855))),(VLOOKUP(SMALL(Order_Form!$C:$C,1+($C855)),Order_Form!$B:$Q,6,FALSE)),"")</f>
        <v/>
      </c>
      <c r="H855" s="32" t="str">
        <f>IF(ISNUMBER(SMALL(Order_Form!$C:$C,1+($C855))),(VLOOKUP(SMALL(Order_Form!$C:$C,1+($C855)),Order_Form!$B:$Q,7,FALSE)),"")</f>
        <v/>
      </c>
      <c r="I855" s="15"/>
      <c r="J855" s="15"/>
      <c r="K855" s="35" t="str">
        <f>IF(ISNUMBER(SMALL(Order_Form!$C:$C,1+($C855))),(VLOOKUP(SMALL(Order_Form!$C:$C,1+($C855)),Order_Form!$B:$Q,8,FALSE)),"")</f>
        <v/>
      </c>
      <c r="L855" s="35" t="str">
        <f>IF(ISNUMBER(SMALL(Order_Form!$C:$C,1+($C855))),(VLOOKUP(SMALL(Order_Form!$C:$C,1+($C855)),Order_Form!$B:$Q,9,FALSE)),"")</f>
        <v/>
      </c>
      <c r="M855" s="35" t="str">
        <f>IF(ISNUMBER(SMALL(Order_Form!$C:$C,1+($C855))),(VLOOKUP(SMALL(Order_Form!$C:$C,1+($C855)),Order_Form!$B:$Q,10,FALSE)),"")</f>
        <v/>
      </c>
      <c r="N855" s="35" t="str">
        <f>IF(ISNUMBER(SMALL(Order_Form!$C:$C,1+($C855))),(VLOOKUP(SMALL(Order_Form!$C:$C,1+($C855)),Order_Form!$B:$Q,11,FALSE)),"")</f>
        <v/>
      </c>
      <c r="O855" s="35" t="str">
        <f>IF(ISNUMBER(SMALL(Order_Form!$C:$C,1+($C855))),(VLOOKUP(SMALL(Order_Form!$C:$C,1+($C855)),Order_Form!$B:$Q,12,FALSE)),"")</f>
        <v/>
      </c>
      <c r="P855" s="35" t="str">
        <f>IF(ISNUMBER(SMALL(Order_Form!$C:$C,1+($C855))),(VLOOKUP(SMALL(Order_Form!$C:$C,1+($C855)),Order_Form!$B:$Q,13,FALSE)),"")</f>
        <v/>
      </c>
      <c r="Q855" s="35" t="str">
        <f>IF(ISNUMBER(SMALL(Order_Form!$C:$C,1+($C855))),(VLOOKUP(SMALL(Order_Form!$C:$C,1+($C855)),Order_Form!$B:$Q,14,FALSE)),"")</f>
        <v/>
      </c>
      <c r="R855" s="35" t="str">
        <f>IF(ISNUMBER(SMALL(Order_Form!$C:$C,1+($C855))),(VLOOKUP(SMALL(Order_Form!$C:$C,1+($C855)),Order_Form!$B:$Q,15,FALSE)),"")</f>
        <v/>
      </c>
      <c r="U855" s="14">
        <f t="shared" si="39"/>
        <v>0</v>
      </c>
      <c r="V855" s="14">
        <f t="shared" si="40"/>
        <v>0</v>
      </c>
      <c r="W855" s="14">
        <f t="shared" si="41"/>
        <v>0</v>
      </c>
    </row>
    <row r="856" spans="3:23" ht="19.149999999999999" customHeight="1" x14ac:dyDescent="0.2">
      <c r="C856" s="14">
        <v>838</v>
      </c>
      <c r="D856" s="15" t="str">
        <f>IF(ISNUMBER(SMALL(Order_Form!$C:$C,1+($C856))),(VLOOKUP(SMALL(Order_Form!$C:$C,1+($C856)),Order_Form!$B:$Q,3,FALSE)),"")</f>
        <v/>
      </c>
      <c r="E856" s="35" t="str">
        <f>IF(ISNUMBER(SMALL(Order_Form!$C:$C,1+($C856))),(VLOOKUP(SMALL(Order_Form!$C:$C,1+($C856)),Order_Form!$B:$Q,4,FALSE)),"")</f>
        <v/>
      </c>
      <c r="F856" s="35" t="str">
        <f>IF(ISNUMBER(SMALL(Order_Form!$C:$C,1+($C856))),(VLOOKUP(SMALL(Order_Form!$C:$C,1+($C856)),Order_Form!$B:$Q,5,FALSE)),"")</f>
        <v/>
      </c>
      <c r="G856" s="35" t="str">
        <f>IF(ISNUMBER(SMALL(Order_Form!$C:$C,1+($C856))),(VLOOKUP(SMALL(Order_Form!$C:$C,1+($C856)),Order_Form!$B:$Q,6,FALSE)),"")</f>
        <v/>
      </c>
      <c r="H856" s="32" t="str">
        <f>IF(ISNUMBER(SMALL(Order_Form!$C:$C,1+($C856))),(VLOOKUP(SMALL(Order_Form!$C:$C,1+($C856)),Order_Form!$B:$Q,7,FALSE)),"")</f>
        <v/>
      </c>
      <c r="I856" s="15"/>
      <c r="J856" s="15"/>
      <c r="K856" s="35" t="str">
        <f>IF(ISNUMBER(SMALL(Order_Form!$C:$C,1+($C856))),(VLOOKUP(SMALL(Order_Form!$C:$C,1+($C856)),Order_Form!$B:$Q,8,FALSE)),"")</f>
        <v/>
      </c>
      <c r="L856" s="35" t="str">
        <f>IF(ISNUMBER(SMALL(Order_Form!$C:$C,1+($C856))),(VLOOKUP(SMALL(Order_Form!$C:$C,1+($C856)),Order_Form!$B:$Q,9,FALSE)),"")</f>
        <v/>
      </c>
      <c r="M856" s="35" t="str">
        <f>IF(ISNUMBER(SMALL(Order_Form!$C:$C,1+($C856))),(VLOOKUP(SMALL(Order_Form!$C:$C,1+($C856)),Order_Form!$B:$Q,10,FALSE)),"")</f>
        <v/>
      </c>
      <c r="N856" s="35" t="str">
        <f>IF(ISNUMBER(SMALL(Order_Form!$C:$C,1+($C856))),(VLOOKUP(SMALL(Order_Form!$C:$C,1+($C856)),Order_Form!$B:$Q,11,FALSE)),"")</f>
        <v/>
      </c>
      <c r="O856" s="35" t="str">
        <f>IF(ISNUMBER(SMALL(Order_Form!$C:$C,1+($C856))),(VLOOKUP(SMALL(Order_Form!$C:$C,1+($C856)),Order_Form!$B:$Q,12,FALSE)),"")</f>
        <v/>
      </c>
      <c r="P856" s="35" t="str">
        <f>IF(ISNUMBER(SMALL(Order_Form!$C:$C,1+($C856))),(VLOOKUP(SMALL(Order_Form!$C:$C,1+($C856)),Order_Form!$B:$Q,13,FALSE)),"")</f>
        <v/>
      </c>
      <c r="Q856" s="35" t="str">
        <f>IF(ISNUMBER(SMALL(Order_Form!$C:$C,1+($C856))),(VLOOKUP(SMALL(Order_Form!$C:$C,1+($C856)),Order_Form!$B:$Q,14,FALSE)),"")</f>
        <v/>
      </c>
      <c r="R856" s="35" t="str">
        <f>IF(ISNUMBER(SMALL(Order_Form!$C:$C,1+($C856))),(VLOOKUP(SMALL(Order_Form!$C:$C,1+($C856)),Order_Form!$B:$Q,15,FALSE)),"")</f>
        <v/>
      </c>
      <c r="U856" s="14">
        <f t="shared" si="39"/>
        <v>0</v>
      </c>
      <c r="V856" s="14">
        <f t="shared" si="40"/>
        <v>0</v>
      </c>
      <c r="W856" s="14">
        <f t="shared" si="41"/>
        <v>0</v>
      </c>
    </row>
    <row r="857" spans="3:23" ht="19.149999999999999" customHeight="1" x14ac:dyDescent="0.2">
      <c r="C857" s="14">
        <v>839</v>
      </c>
      <c r="D857" s="15" t="str">
        <f>IF(ISNUMBER(SMALL(Order_Form!$C:$C,1+($C857))),(VLOOKUP(SMALL(Order_Form!$C:$C,1+($C857)),Order_Form!$B:$Q,3,FALSE)),"")</f>
        <v/>
      </c>
      <c r="E857" s="35" t="str">
        <f>IF(ISNUMBER(SMALL(Order_Form!$C:$C,1+($C857))),(VLOOKUP(SMALL(Order_Form!$C:$C,1+($C857)),Order_Form!$B:$Q,4,FALSE)),"")</f>
        <v/>
      </c>
      <c r="F857" s="35" t="str">
        <f>IF(ISNUMBER(SMALL(Order_Form!$C:$C,1+($C857))),(VLOOKUP(SMALL(Order_Form!$C:$C,1+($C857)),Order_Form!$B:$Q,5,FALSE)),"")</f>
        <v/>
      </c>
      <c r="G857" s="35" t="str">
        <f>IF(ISNUMBER(SMALL(Order_Form!$C:$C,1+($C857))),(VLOOKUP(SMALL(Order_Form!$C:$C,1+($C857)),Order_Form!$B:$Q,6,FALSE)),"")</f>
        <v/>
      </c>
      <c r="H857" s="32" t="str">
        <f>IF(ISNUMBER(SMALL(Order_Form!$C:$C,1+($C857))),(VLOOKUP(SMALL(Order_Form!$C:$C,1+($C857)),Order_Form!$B:$Q,7,FALSE)),"")</f>
        <v/>
      </c>
      <c r="I857" s="15"/>
      <c r="J857" s="15"/>
      <c r="K857" s="35" t="str">
        <f>IF(ISNUMBER(SMALL(Order_Form!$C:$C,1+($C857))),(VLOOKUP(SMALL(Order_Form!$C:$C,1+($C857)),Order_Form!$B:$Q,8,FALSE)),"")</f>
        <v/>
      </c>
      <c r="L857" s="35" t="str">
        <f>IF(ISNUMBER(SMALL(Order_Form!$C:$C,1+($C857))),(VLOOKUP(SMALL(Order_Form!$C:$C,1+($C857)),Order_Form!$B:$Q,9,FALSE)),"")</f>
        <v/>
      </c>
      <c r="M857" s="35" t="str">
        <f>IF(ISNUMBER(SMALL(Order_Form!$C:$C,1+($C857))),(VLOOKUP(SMALL(Order_Form!$C:$C,1+($C857)),Order_Form!$B:$Q,10,FALSE)),"")</f>
        <v/>
      </c>
      <c r="N857" s="35" t="str">
        <f>IF(ISNUMBER(SMALL(Order_Form!$C:$C,1+($C857))),(VLOOKUP(SMALL(Order_Form!$C:$C,1+($C857)),Order_Form!$B:$Q,11,FALSE)),"")</f>
        <v/>
      </c>
      <c r="O857" s="35" t="str">
        <f>IF(ISNUMBER(SMALL(Order_Form!$C:$C,1+($C857))),(VLOOKUP(SMALL(Order_Form!$C:$C,1+($C857)),Order_Form!$B:$Q,12,FALSE)),"")</f>
        <v/>
      </c>
      <c r="P857" s="35" t="str">
        <f>IF(ISNUMBER(SMALL(Order_Form!$C:$C,1+($C857))),(VLOOKUP(SMALL(Order_Form!$C:$C,1+($C857)),Order_Form!$B:$Q,13,FALSE)),"")</f>
        <v/>
      </c>
      <c r="Q857" s="35" t="str">
        <f>IF(ISNUMBER(SMALL(Order_Form!$C:$C,1+($C857))),(VLOOKUP(SMALL(Order_Form!$C:$C,1+($C857)),Order_Form!$B:$Q,14,FALSE)),"")</f>
        <v/>
      </c>
      <c r="R857" s="35" t="str">
        <f>IF(ISNUMBER(SMALL(Order_Form!$C:$C,1+($C857))),(VLOOKUP(SMALL(Order_Form!$C:$C,1+($C857)),Order_Form!$B:$Q,15,FALSE)),"")</f>
        <v/>
      </c>
      <c r="U857" s="14">
        <f t="shared" si="39"/>
        <v>0</v>
      </c>
      <c r="V857" s="14">
        <f t="shared" si="40"/>
        <v>0</v>
      </c>
      <c r="W857" s="14">
        <f t="shared" si="41"/>
        <v>0</v>
      </c>
    </row>
    <row r="858" spans="3:23" ht="19.149999999999999" customHeight="1" x14ac:dyDescent="0.2">
      <c r="C858" s="14">
        <v>840</v>
      </c>
      <c r="D858" s="15" t="str">
        <f>IF(ISNUMBER(SMALL(Order_Form!$C:$C,1+($C858))),(VLOOKUP(SMALL(Order_Form!$C:$C,1+($C858)),Order_Form!$B:$Q,3,FALSE)),"")</f>
        <v/>
      </c>
      <c r="E858" s="35" t="str">
        <f>IF(ISNUMBER(SMALL(Order_Form!$C:$C,1+($C858))),(VLOOKUP(SMALL(Order_Form!$C:$C,1+($C858)),Order_Form!$B:$Q,4,FALSE)),"")</f>
        <v/>
      </c>
      <c r="F858" s="35" t="str">
        <f>IF(ISNUMBER(SMALL(Order_Form!$C:$C,1+($C858))),(VLOOKUP(SMALL(Order_Form!$C:$C,1+($C858)),Order_Form!$B:$Q,5,FALSE)),"")</f>
        <v/>
      </c>
      <c r="G858" s="35" t="str">
        <f>IF(ISNUMBER(SMALL(Order_Form!$C:$C,1+($C858))),(VLOOKUP(SMALL(Order_Form!$C:$C,1+($C858)),Order_Form!$B:$Q,6,FALSE)),"")</f>
        <v/>
      </c>
      <c r="H858" s="32" t="str">
        <f>IF(ISNUMBER(SMALL(Order_Form!$C:$C,1+($C858))),(VLOOKUP(SMALL(Order_Form!$C:$C,1+($C858)),Order_Form!$B:$Q,7,FALSE)),"")</f>
        <v/>
      </c>
      <c r="I858" s="15"/>
      <c r="J858" s="15"/>
      <c r="K858" s="35" t="str">
        <f>IF(ISNUMBER(SMALL(Order_Form!$C:$C,1+($C858))),(VLOOKUP(SMALL(Order_Form!$C:$C,1+($C858)),Order_Form!$B:$Q,8,FALSE)),"")</f>
        <v/>
      </c>
      <c r="L858" s="35" t="str">
        <f>IF(ISNUMBER(SMALL(Order_Form!$C:$C,1+($C858))),(VLOOKUP(SMALL(Order_Form!$C:$C,1+($C858)),Order_Form!$B:$Q,9,FALSE)),"")</f>
        <v/>
      </c>
      <c r="M858" s="35" t="str">
        <f>IF(ISNUMBER(SMALL(Order_Form!$C:$C,1+($C858))),(VLOOKUP(SMALL(Order_Form!$C:$C,1+($C858)),Order_Form!$B:$Q,10,FALSE)),"")</f>
        <v/>
      </c>
      <c r="N858" s="35" t="str">
        <f>IF(ISNUMBER(SMALL(Order_Form!$C:$C,1+($C858))),(VLOOKUP(SMALL(Order_Form!$C:$C,1+($C858)),Order_Form!$B:$Q,11,FALSE)),"")</f>
        <v/>
      </c>
      <c r="O858" s="35" t="str">
        <f>IF(ISNUMBER(SMALL(Order_Form!$C:$C,1+($C858))),(VLOOKUP(SMALL(Order_Form!$C:$C,1+($C858)),Order_Form!$B:$Q,12,FALSE)),"")</f>
        <v/>
      </c>
      <c r="P858" s="35" t="str">
        <f>IF(ISNUMBER(SMALL(Order_Form!$C:$C,1+($C858))),(VLOOKUP(SMALL(Order_Form!$C:$C,1+($C858)),Order_Form!$B:$Q,13,FALSE)),"")</f>
        <v/>
      </c>
      <c r="Q858" s="35" t="str">
        <f>IF(ISNUMBER(SMALL(Order_Form!$C:$C,1+($C858))),(VLOOKUP(SMALL(Order_Form!$C:$C,1+($C858)),Order_Form!$B:$Q,14,FALSE)),"")</f>
        <v/>
      </c>
      <c r="R858" s="35" t="str">
        <f>IF(ISNUMBER(SMALL(Order_Form!$C:$C,1+($C858))),(VLOOKUP(SMALL(Order_Form!$C:$C,1+($C858)),Order_Form!$B:$Q,15,FALSE)),"")</f>
        <v/>
      </c>
      <c r="U858" s="14">
        <f t="shared" si="39"/>
        <v>0</v>
      </c>
      <c r="V858" s="14">
        <f t="shared" si="40"/>
        <v>0</v>
      </c>
      <c r="W858" s="14">
        <f t="shared" si="41"/>
        <v>0</v>
      </c>
    </row>
    <row r="859" spans="3:23" ht="19.149999999999999" customHeight="1" x14ac:dyDescent="0.2">
      <c r="C859" s="14">
        <v>841</v>
      </c>
      <c r="D859" s="15" t="str">
        <f>IF(ISNUMBER(SMALL(Order_Form!$C:$C,1+($C859))),(VLOOKUP(SMALL(Order_Form!$C:$C,1+($C859)),Order_Form!$B:$Q,3,FALSE)),"")</f>
        <v/>
      </c>
      <c r="E859" s="35" t="str">
        <f>IF(ISNUMBER(SMALL(Order_Form!$C:$C,1+($C859))),(VLOOKUP(SMALL(Order_Form!$C:$C,1+($C859)),Order_Form!$B:$Q,4,FALSE)),"")</f>
        <v/>
      </c>
      <c r="F859" s="35" t="str">
        <f>IF(ISNUMBER(SMALL(Order_Form!$C:$C,1+($C859))),(VLOOKUP(SMALL(Order_Form!$C:$C,1+($C859)),Order_Form!$B:$Q,5,FALSE)),"")</f>
        <v/>
      </c>
      <c r="G859" s="35" t="str">
        <f>IF(ISNUMBER(SMALL(Order_Form!$C:$C,1+($C859))),(VLOOKUP(SMALL(Order_Form!$C:$C,1+($C859)),Order_Form!$B:$Q,6,FALSE)),"")</f>
        <v/>
      </c>
      <c r="H859" s="32" t="str">
        <f>IF(ISNUMBER(SMALL(Order_Form!$C:$C,1+($C859))),(VLOOKUP(SMALL(Order_Form!$C:$C,1+($C859)),Order_Form!$B:$Q,7,FALSE)),"")</f>
        <v/>
      </c>
      <c r="I859" s="15"/>
      <c r="J859" s="15"/>
      <c r="K859" s="35" t="str">
        <f>IF(ISNUMBER(SMALL(Order_Form!$C:$C,1+($C859))),(VLOOKUP(SMALL(Order_Form!$C:$C,1+($C859)),Order_Form!$B:$Q,8,FALSE)),"")</f>
        <v/>
      </c>
      <c r="L859" s="35" t="str">
        <f>IF(ISNUMBER(SMALL(Order_Form!$C:$C,1+($C859))),(VLOOKUP(SMALL(Order_Form!$C:$C,1+($C859)),Order_Form!$B:$Q,9,FALSE)),"")</f>
        <v/>
      </c>
      <c r="M859" s="35" t="str">
        <f>IF(ISNUMBER(SMALL(Order_Form!$C:$C,1+($C859))),(VLOOKUP(SMALL(Order_Form!$C:$C,1+($C859)),Order_Form!$B:$Q,10,FALSE)),"")</f>
        <v/>
      </c>
      <c r="N859" s="35" t="str">
        <f>IF(ISNUMBER(SMALL(Order_Form!$C:$C,1+($C859))),(VLOOKUP(SMALL(Order_Form!$C:$C,1+($C859)),Order_Form!$B:$Q,11,FALSE)),"")</f>
        <v/>
      </c>
      <c r="O859" s="35" t="str">
        <f>IF(ISNUMBER(SMALL(Order_Form!$C:$C,1+($C859))),(VLOOKUP(SMALL(Order_Form!$C:$C,1+($C859)),Order_Form!$B:$Q,12,FALSE)),"")</f>
        <v/>
      </c>
      <c r="P859" s="35" t="str">
        <f>IF(ISNUMBER(SMALL(Order_Form!$C:$C,1+($C859))),(VLOOKUP(SMALL(Order_Form!$C:$C,1+($C859)),Order_Form!$B:$Q,13,FALSE)),"")</f>
        <v/>
      </c>
      <c r="Q859" s="35" t="str">
        <f>IF(ISNUMBER(SMALL(Order_Form!$C:$C,1+($C859))),(VLOOKUP(SMALL(Order_Form!$C:$C,1+($C859)),Order_Form!$B:$Q,14,FALSE)),"")</f>
        <v/>
      </c>
      <c r="R859" s="35" t="str">
        <f>IF(ISNUMBER(SMALL(Order_Form!$C:$C,1+($C859))),(VLOOKUP(SMALL(Order_Form!$C:$C,1+($C859)),Order_Form!$B:$Q,15,FALSE)),"")</f>
        <v/>
      </c>
      <c r="U859" s="14">
        <f t="shared" si="39"/>
        <v>0</v>
      </c>
      <c r="V859" s="14">
        <f t="shared" si="40"/>
        <v>0</v>
      </c>
      <c r="W859" s="14">
        <f t="shared" si="41"/>
        <v>0</v>
      </c>
    </row>
    <row r="860" spans="3:23" ht="19.149999999999999" customHeight="1" x14ac:dyDescent="0.2">
      <c r="C860" s="14">
        <v>842</v>
      </c>
      <c r="D860" s="15" t="str">
        <f>IF(ISNUMBER(SMALL(Order_Form!$C:$C,1+($C860))),(VLOOKUP(SMALL(Order_Form!$C:$C,1+($C860)),Order_Form!$B:$Q,3,FALSE)),"")</f>
        <v/>
      </c>
      <c r="E860" s="35" t="str">
        <f>IF(ISNUMBER(SMALL(Order_Form!$C:$C,1+($C860))),(VLOOKUP(SMALL(Order_Form!$C:$C,1+($C860)),Order_Form!$B:$Q,4,FALSE)),"")</f>
        <v/>
      </c>
      <c r="F860" s="35" t="str">
        <f>IF(ISNUMBER(SMALL(Order_Form!$C:$C,1+($C860))),(VLOOKUP(SMALL(Order_Form!$C:$C,1+($C860)),Order_Form!$B:$Q,5,FALSE)),"")</f>
        <v/>
      </c>
      <c r="G860" s="35" t="str">
        <f>IF(ISNUMBER(SMALL(Order_Form!$C:$C,1+($C860))),(VLOOKUP(SMALL(Order_Form!$C:$C,1+($C860)),Order_Form!$B:$Q,6,FALSE)),"")</f>
        <v/>
      </c>
      <c r="H860" s="32" t="str">
        <f>IF(ISNUMBER(SMALL(Order_Form!$C:$C,1+($C860))),(VLOOKUP(SMALL(Order_Form!$C:$C,1+($C860)),Order_Form!$B:$Q,7,FALSE)),"")</f>
        <v/>
      </c>
      <c r="I860" s="15"/>
      <c r="J860" s="15"/>
      <c r="K860" s="35" t="str">
        <f>IF(ISNUMBER(SMALL(Order_Form!$C:$C,1+($C860))),(VLOOKUP(SMALL(Order_Form!$C:$C,1+($C860)),Order_Form!$B:$Q,8,FALSE)),"")</f>
        <v/>
      </c>
      <c r="L860" s="35" t="str">
        <f>IF(ISNUMBER(SMALL(Order_Form!$C:$C,1+($C860))),(VLOOKUP(SMALL(Order_Form!$C:$C,1+($C860)),Order_Form!$B:$Q,9,FALSE)),"")</f>
        <v/>
      </c>
      <c r="M860" s="35" t="str">
        <f>IF(ISNUMBER(SMALL(Order_Form!$C:$C,1+($C860))),(VLOOKUP(SMALL(Order_Form!$C:$C,1+($C860)),Order_Form!$B:$Q,10,FALSE)),"")</f>
        <v/>
      </c>
      <c r="N860" s="35" t="str">
        <f>IF(ISNUMBER(SMALL(Order_Form!$C:$C,1+($C860))),(VLOOKUP(SMALL(Order_Form!$C:$C,1+($C860)),Order_Form!$B:$Q,11,FALSE)),"")</f>
        <v/>
      </c>
      <c r="O860" s="35" t="str">
        <f>IF(ISNUMBER(SMALL(Order_Form!$C:$C,1+($C860))),(VLOOKUP(SMALL(Order_Form!$C:$C,1+($C860)),Order_Form!$B:$Q,12,FALSE)),"")</f>
        <v/>
      </c>
      <c r="P860" s="35" t="str">
        <f>IF(ISNUMBER(SMALL(Order_Form!$C:$C,1+($C860))),(VLOOKUP(SMALL(Order_Form!$C:$C,1+($C860)),Order_Form!$B:$Q,13,FALSE)),"")</f>
        <v/>
      </c>
      <c r="Q860" s="35" t="str">
        <f>IF(ISNUMBER(SMALL(Order_Form!$C:$C,1+($C860))),(VLOOKUP(SMALL(Order_Form!$C:$C,1+($C860)),Order_Form!$B:$Q,14,FALSE)),"")</f>
        <v/>
      </c>
      <c r="R860" s="35" t="str">
        <f>IF(ISNUMBER(SMALL(Order_Form!$C:$C,1+($C860))),(VLOOKUP(SMALL(Order_Form!$C:$C,1+($C860)),Order_Form!$B:$Q,15,FALSE)),"")</f>
        <v/>
      </c>
      <c r="U860" s="14">
        <f t="shared" si="39"/>
        <v>0</v>
      </c>
      <c r="V860" s="14">
        <f t="shared" si="40"/>
        <v>0</v>
      </c>
      <c r="W860" s="14">
        <f t="shared" si="41"/>
        <v>0</v>
      </c>
    </row>
    <row r="861" spans="3:23" ht="19.149999999999999" customHeight="1" x14ac:dyDescent="0.2">
      <c r="C861" s="14">
        <v>843</v>
      </c>
      <c r="D861" s="15" t="str">
        <f>IF(ISNUMBER(SMALL(Order_Form!$C:$C,1+($C861))),(VLOOKUP(SMALL(Order_Form!$C:$C,1+($C861)),Order_Form!$B:$Q,3,FALSE)),"")</f>
        <v/>
      </c>
      <c r="E861" s="35" t="str">
        <f>IF(ISNUMBER(SMALL(Order_Form!$C:$C,1+($C861))),(VLOOKUP(SMALL(Order_Form!$C:$C,1+($C861)),Order_Form!$B:$Q,4,FALSE)),"")</f>
        <v/>
      </c>
      <c r="F861" s="35" t="str">
        <f>IF(ISNUMBER(SMALL(Order_Form!$C:$C,1+($C861))),(VLOOKUP(SMALL(Order_Form!$C:$C,1+($C861)),Order_Form!$B:$Q,5,FALSE)),"")</f>
        <v/>
      </c>
      <c r="G861" s="35" t="str">
        <f>IF(ISNUMBER(SMALL(Order_Form!$C:$C,1+($C861))),(VLOOKUP(SMALL(Order_Form!$C:$C,1+($C861)),Order_Form!$B:$Q,6,FALSE)),"")</f>
        <v/>
      </c>
      <c r="H861" s="32" t="str">
        <f>IF(ISNUMBER(SMALL(Order_Form!$C:$C,1+($C861))),(VLOOKUP(SMALL(Order_Form!$C:$C,1+($C861)),Order_Form!$B:$Q,7,FALSE)),"")</f>
        <v/>
      </c>
      <c r="I861" s="15"/>
      <c r="J861" s="15"/>
      <c r="K861" s="35" t="str">
        <f>IF(ISNUMBER(SMALL(Order_Form!$C:$C,1+($C861))),(VLOOKUP(SMALL(Order_Form!$C:$C,1+($C861)),Order_Form!$B:$Q,8,FALSE)),"")</f>
        <v/>
      </c>
      <c r="L861" s="35" t="str">
        <f>IF(ISNUMBER(SMALL(Order_Form!$C:$C,1+($C861))),(VLOOKUP(SMALL(Order_Form!$C:$C,1+($C861)),Order_Form!$B:$Q,9,FALSE)),"")</f>
        <v/>
      </c>
      <c r="M861" s="35" t="str">
        <f>IF(ISNUMBER(SMALL(Order_Form!$C:$C,1+($C861))),(VLOOKUP(SMALL(Order_Form!$C:$C,1+($C861)),Order_Form!$B:$Q,10,FALSE)),"")</f>
        <v/>
      </c>
      <c r="N861" s="35" t="str">
        <f>IF(ISNUMBER(SMALL(Order_Form!$C:$C,1+($C861))),(VLOOKUP(SMALL(Order_Form!$C:$C,1+($C861)),Order_Form!$B:$Q,11,FALSE)),"")</f>
        <v/>
      </c>
      <c r="O861" s="35" t="str">
        <f>IF(ISNUMBER(SMALL(Order_Form!$C:$C,1+($C861))),(VLOOKUP(SMALL(Order_Form!$C:$C,1+($C861)),Order_Form!$B:$Q,12,FALSE)),"")</f>
        <v/>
      </c>
      <c r="P861" s="35" t="str">
        <f>IF(ISNUMBER(SMALL(Order_Form!$C:$C,1+($C861))),(VLOOKUP(SMALL(Order_Form!$C:$C,1+($C861)),Order_Form!$B:$Q,13,FALSE)),"")</f>
        <v/>
      </c>
      <c r="Q861" s="35" t="str">
        <f>IF(ISNUMBER(SMALL(Order_Form!$C:$C,1+($C861))),(VLOOKUP(SMALL(Order_Form!$C:$C,1+($C861)),Order_Form!$B:$Q,14,FALSE)),"")</f>
        <v/>
      </c>
      <c r="R861" s="35" t="str">
        <f>IF(ISNUMBER(SMALL(Order_Form!$C:$C,1+($C861))),(VLOOKUP(SMALL(Order_Form!$C:$C,1+($C861)),Order_Form!$B:$Q,15,FALSE)),"")</f>
        <v/>
      </c>
      <c r="U861" s="14">
        <f t="shared" si="39"/>
        <v>0</v>
      </c>
      <c r="V861" s="14">
        <f t="shared" si="40"/>
        <v>0</v>
      </c>
      <c r="W861" s="14">
        <f t="shared" si="41"/>
        <v>0</v>
      </c>
    </row>
    <row r="862" spans="3:23" ht="19.149999999999999" customHeight="1" x14ac:dyDescent="0.2">
      <c r="C862" s="14">
        <v>844</v>
      </c>
      <c r="D862" s="15" t="str">
        <f>IF(ISNUMBER(SMALL(Order_Form!$C:$C,1+($C862))),(VLOOKUP(SMALL(Order_Form!$C:$C,1+($C862)),Order_Form!$B:$Q,3,FALSE)),"")</f>
        <v/>
      </c>
      <c r="E862" s="35" t="str">
        <f>IF(ISNUMBER(SMALL(Order_Form!$C:$C,1+($C862))),(VLOOKUP(SMALL(Order_Form!$C:$C,1+($C862)),Order_Form!$B:$Q,4,FALSE)),"")</f>
        <v/>
      </c>
      <c r="F862" s="35" t="str">
        <f>IF(ISNUMBER(SMALL(Order_Form!$C:$C,1+($C862))),(VLOOKUP(SMALL(Order_Form!$C:$C,1+($C862)),Order_Form!$B:$Q,5,FALSE)),"")</f>
        <v/>
      </c>
      <c r="G862" s="35" t="str">
        <f>IF(ISNUMBER(SMALL(Order_Form!$C:$C,1+($C862))),(VLOOKUP(SMALL(Order_Form!$C:$C,1+($C862)),Order_Form!$B:$Q,6,FALSE)),"")</f>
        <v/>
      </c>
      <c r="H862" s="32" t="str">
        <f>IF(ISNUMBER(SMALL(Order_Form!$C:$C,1+($C862))),(VLOOKUP(SMALL(Order_Form!$C:$C,1+($C862)),Order_Form!$B:$Q,7,FALSE)),"")</f>
        <v/>
      </c>
      <c r="I862" s="15"/>
      <c r="J862" s="15"/>
      <c r="K862" s="35" t="str">
        <f>IF(ISNUMBER(SMALL(Order_Form!$C:$C,1+($C862))),(VLOOKUP(SMALL(Order_Form!$C:$C,1+($C862)),Order_Form!$B:$Q,8,FALSE)),"")</f>
        <v/>
      </c>
      <c r="L862" s="35" t="str">
        <f>IF(ISNUMBER(SMALL(Order_Form!$C:$C,1+($C862))),(VLOOKUP(SMALL(Order_Form!$C:$C,1+($C862)),Order_Form!$B:$Q,9,FALSE)),"")</f>
        <v/>
      </c>
      <c r="M862" s="35" t="str">
        <f>IF(ISNUMBER(SMALL(Order_Form!$C:$C,1+($C862))),(VLOOKUP(SMALL(Order_Form!$C:$C,1+($C862)),Order_Form!$B:$Q,10,FALSE)),"")</f>
        <v/>
      </c>
      <c r="N862" s="35" t="str">
        <f>IF(ISNUMBER(SMALL(Order_Form!$C:$C,1+($C862))),(VLOOKUP(SMALL(Order_Form!$C:$C,1+($C862)),Order_Form!$B:$Q,11,FALSE)),"")</f>
        <v/>
      </c>
      <c r="O862" s="35" t="str">
        <f>IF(ISNUMBER(SMALL(Order_Form!$C:$C,1+($C862))),(VLOOKUP(SMALL(Order_Form!$C:$C,1+($C862)),Order_Form!$B:$Q,12,FALSE)),"")</f>
        <v/>
      </c>
      <c r="P862" s="35" t="str">
        <f>IF(ISNUMBER(SMALL(Order_Form!$C:$C,1+($C862))),(VLOOKUP(SMALL(Order_Form!$C:$C,1+($C862)),Order_Form!$B:$Q,13,FALSE)),"")</f>
        <v/>
      </c>
      <c r="Q862" s="35" t="str">
        <f>IF(ISNUMBER(SMALL(Order_Form!$C:$C,1+($C862))),(VLOOKUP(SMALL(Order_Form!$C:$C,1+($C862)),Order_Form!$B:$Q,14,FALSE)),"")</f>
        <v/>
      </c>
      <c r="R862" s="35" t="str">
        <f>IF(ISNUMBER(SMALL(Order_Form!$C:$C,1+($C862))),(VLOOKUP(SMALL(Order_Form!$C:$C,1+($C862)),Order_Form!$B:$Q,15,FALSE)),"")</f>
        <v/>
      </c>
      <c r="U862" s="14">
        <f t="shared" si="39"/>
        <v>0</v>
      </c>
      <c r="V862" s="14">
        <f t="shared" si="40"/>
        <v>0</v>
      </c>
      <c r="W862" s="14">
        <f t="shared" si="41"/>
        <v>0</v>
      </c>
    </row>
    <row r="863" spans="3:23" ht="19.149999999999999" customHeight="1" x14ac:dyDescent="0.2">
      <c r="C863" s="14">
        <v>845</v>
      </c>
      <c r="D863" s="15" t="str">
        <f>IF(ISNUMBER(SMALL(Order_Form!$C:$C,1+($C863))),(VLOOKUP(SMALL(Order_Form!$C:$C,1+($C863)),Order_Form!$B:$Q,3,FALSE)),"")</f>
        <v/>
      </c>
      <c r="E863" s="35" t="str">
        <f>IF(ISNUMBER(SMALL(Order_Form!$C:$C,1+($C863))),(VLOOKUP(SMALL(Order_Form!$C:$C,1+($C863)),Order_Form!$B:$Q,4,FALSE)),"")</f>
        <v/>
      </c>
      <c r="F863" s="35" t="str">
        <f>IF(ISNUMBER(SMALL(Order_Form!$C:$C,1+($C863))),(VLOOKUP(SMALL(Order_Form!$C:$C,1+($C863)),Order_Form!$B:$Q,5,FALSE)),"")</f>
        <v/>
      </c>
      <c r="G863" s="35" t="str">
        <f>IF(ISNUMBER(SMALL(Order_Form!$C:$C,1+($C863))),(VLOOKUP(SMALL(Order_Form!$C:$C,1+($C863)),Order_Form!$B:$Q,6,FALSE)),"")</f>
        <v/>
      </c>
      <c r="H863" s="32" t="str">
        <f>IF(ISNUMBER(SMALL(Order_Form!$C:$C,1+($C863))),(VLOOKUP(SMALL(Order_Form!$C:$C,1+($C863)),Order_Form!$B:$Q,7,FALSE)),"")</f>
        <v/>
      </c>
      <c r="I863" s="15"/>
      <c r="J863" s="15"/>
      <c r="K863" s="35" t="str">
        <f>IF(ISNUMBER(SMALL(Order_Form!$C:$C,1+($C863))),(VLOOKUP(SMALL(Order_Form!$C:$C,1+($C863)),Order_Form!$B:$Q,8,FALSE)),"")</f>
        <v/>
      </c>
      <c r="L863" s="35" t="str">
        <f>IF(ISNUMBER(SMALL(Order_Form!$C:$C,1+($C863))),(VLOOKUP(SMALL(Order_Form!$C:$C,1+($C863)),Order_Form!$B:$Q,9,FALSE)),"")</f>
        <v/>
      </c>
      <c r="M863" s="35" t="str">
        <f>IF(ISNUMBER(SMALL(Order_Form!$C:$C,1+($C863))),(VLOOKUP(SMALL(Order_Form!$C:$C,1+($C863)),Order_Form!$B:$Q,10,FALSE)),"")</f>
        <v/>
      </c>
      <c r="N863" s="35" t="str">
        <f>IF(ISNUMBER(SMALL(Order_Form!$C:$C,1+($C863))),(VLOOKUP(SMALL(Order_Form!$C:$C,1+($C863)),Order_Form!$B:$Q,11,FALSE)),"")</f>
        <v/>
      </c>
      <c r="O863" s="35" t="str">
        <f>IF(ISNUMBER(SMALL(Order_Form!$C:$C,1+($C863))),(VLOOKUP(SMALL(Order_Form!$C:$C,1+($C863)),Order_Form!$B:$Q,12,FALSE)),"")</f>
        <v/>
      </c>
      <c r="P863" s="35" t="str">
        <f>IF(ISNUMBER(SMALL(Order_Form!$C:$C,1+($C863))),(VLOOKUP(SMALL(Order_Form!$C:$C,1+($C863)),Order_Form!$B:$Q,13,FALSE)),"")</f>
        <v/>
      </c>
      <c r="Q863" s="35" t="str">
        <f>IF(ISNUMBER(SMALL(Order_Form!$C:$C,1+($C863))),(VLOOKUP(SMALL(Order_Form!$C:$C,1+($C863)),Order_Form!$B:$Q,14,FALSE)),"")</f>
        <v/>
      </c>
      <c r="R863" s="35" t="str">
        <f>IF(ISNUMBER(SMALL(Order_Form!$C:$C,1+($C863))),(VLOOKUP(SMALL(Order_Form!$C:$C,1+($C863)),Order_Form!$B:$Q,15,FALSE)),"")</f>
        <v/>
      </c>
      <c r="W863" s="14">
        <f t="shared" si="41"/>
        <v>0</v>
      </c>
    </row>
    <row r="864" spans="3:23" ht="19.149999999999999" customHeight="1" x14ac:dyDescent="0.2">
      <c r="C864" s="14">
        <v>846</v>
      </c>
      <c r="D864" s="15" t="str">
        <f>IF(ISNUMBER(SMALL(Order_Form!$C:$C,1+($C864))),(VLOOKUP(SMALL(Order_Form!$C:$C,1+($C864)),Order_Form!$B:$Q,3,FALSE)),"")</f>
        <v/>
      </c>
      <c r="E864" s="35" t="str">
        <f>IF(ISNUMBER(SMALL(Order_Form!$C:$C,1+($C864))),(VLOOKUP(SMALL(Order_Form!$C:$C,1+($C864)),Order_Form!$B:$Q,4,FALSE)),"")</f>
        <v/>
      </c>
      <c r="F864" s="35" t="str">
        <f>IF(ISNUMBER(SMALL(Order_Form!$C:$C,1+($C864))),(VLOOKUP(SMALL(Order_Form!$C:$C,1+($C864)),Order_Form!$B:$Q,5,FALSE)),"")</f>
        <v/>
      </c>
      <c r="G864" s="35" t="str">
        <f>IF(ISNUMBER(SMALL(Order_Form!$C:$C,1+($C864))),(VLOOKUP(SMALL(Order_Form!$C:$C,1+($C864)),Order_Form!$B:$Q,6,FALSE)),"")</f>
        <v/>
      </c>
      <c r="H864" s="32" t="str">
        <f>IF(ISNUMBER(SMALL(Order_Form!$C:$C,1+($C864))),(VLOOKUP(SMALL(Order_Form!$C:$C,1+($C864)),Order_Form!$B:$Q,7,FALSE)),"")</f>
        <v/>
      </c>
      <c r="I864" s="15"/>
      <c r="J864" s="15"/>
      <c r="K864" s="35" t="str">
        <f>IF(ISNUMBER(SMALL(Order_Form!$C:$C,1+($C864))),(VLOOKUP(SMALL(Order_Form!$C:$C,1+($C864)),Order_Form!$B:$Q,8,FALSE)),"")</f>
        <v/>
      </c>
      <c r="L864" s="35" t="str">
        <f>IF(ISNUMBER(SMALL(Order_Form!$C:$C,1+($C864))),(VLOOKUP(SMALL(Order_Form!$C:$C,1+($C864)),Order_Form!$B:$Q,9,FALSE)),"")</f>
        <v/>
      </c>
      <c r="M864" s="35" t="str">
        <f>IF(ISNUMBER(SMALL(Order_Form!$C:$C,1+($C864))),(VLOOKUP(SMALL(Order_Form!$C:$C,1+($C864)),Order_Form!$B:$Q,10,FALSE)),"")</f>
        <v/>
      </c>
      <c r="N864" s="35" t="str">
        <f>IF(ISNUMBER(SMALL(Order_Form!$C:$C,1+($C864))),(VLOOKUP(SMALL(Order_Form!$C:$C,1+($C864)),Order_Form!$B:$Q,11,FALSE)),"")</f>
        <v/>
      </c>
      <c r="O864" s="35" t="str">
        <f>IF(ISNUMBER(SMALL(Order_Form!$C:$C,1+($C864))),(VLOOKUP(SMALL(Order_Form!$C:$C,1+($C864)),Order_Form!$B:$Q,12,FALSE)),"")</f>
        <v/>
      </c>
      <c r="P864" s="35" t="str">
        <f>IF(ISNUMBER(SMALL(Order_Form!$C:$C,1+($C864))),(VLOOKUP(SMALL(Order_Form!$C:$C,1+($C864)),Order_Form!$B:$Q,13,FALSE)),"")</f>
        <v/>
      </c>
      <c r="Q864" s="35" t="str">
        <f>IF(ISNUMBER(SMALL(Order_Form!$C:$C,1+($C864))),(VLOOKUP(SMALL(Order_Form!$C:$C,1+($C864)),Order_Form!$B:$Q,14,FALSE)),"")</f>
        <v/>
      </c>
      <c r="R864" s="35" t="str">
        <f>IF(ISNUMBER(SMALL(Order_Form!$C:$C,1+($C864))),(VLOOKUP(SMALL(Order_Form!$C:$C,1+($C864)),Order_Form!$B:$Q,15,FALSE)),"")</f>
        <v/>
      </c>
      <c r="W864" s="14">
        <f t="shared" si="41"/>
        <v>0</v>
      </c>
    </row>
    <row r="865" spans="5:23" ht="19.149999999999999" customHeight="1" x14ac:dyDescent="0.2">
      <c r="E865" s="36"/>
      <c r="F865" s="37"/>
      <c r="G865" s="37"/>
      <c r="H865" s="30"/>
      <c r="K865" s="35" t="str">
        <f>IF(ISNUMBER(SMALL(Order_Form!$C:$C,1+($C865))),(VLOOKUP(SMALL(Order_Form!$C:$C,1+($C865)),Order_Form!$B:$Q,8,FALSE)),"")</f>
        <v/>
      </c>
      <c r="L865" s="35" t="str">
        <f>IF(ISNUMBER(SMALL(Order_Form!$C:$C,1+($C865))),(VLOOKUP(SMALL(Order_Form!$C:$C,1+($C865)),Order_Form!$B:$Q,9,FALSE)),"")</f>
        <v/>
      </c>
      <c r="M865" s="35" t="str">
        <f>IF(ISNUMBER(SMALL(Order_Form!$C:$C,1+($C865))),(VLOOKUP(SMALL(Order_Form!$C:$C,1+($C865)),Order_Form!$B:$Q,10,FALSE)),"")</f>
        <v/>
      </c>
      <c r="N865" s="35" t="str">
        <f>IF(ISNUMBER(SMALL(Order_Form!$C:$C,1+($C865))),(VLOOKUP(SMALL(Order_Form!$C:$C,1+($C865)),Order_Form!$B:$Q,11,FALSE)),"")</f>
        <v/>
      </c>
      <c r="O865" s="35" t="str">
        <f>IF(ISNUMBER(SMALL(Order_Form!$C:$C,1+($C865))),(VLOOKUP(SMALL(Order_Form!$C:$C,1+($C865)),Order_Form!$B:$Q,12,FALSE)),"")</f>
        <v/>
      </c>
      <c r="P865" s="35" t="str">
        <f>IF(ISNUMBER(SMALL(Order_Form!$C:$C,1+($C865))),(VLOOKUP(SMALL(Order_Form!$C:$C,1+($C865)),Order_Form!$B:$Q,13,FALSE)),"")</f>
        <v/>
      </c>
      <c r="Q865" s="35" t="str">
        <f>IF(ISNUMBER(SMALL(Order_Form!$C:$C,1+($C865))),(VLOOKUP(SMALL(Order_Form!$C:$C,1+($C865)),Order_Form!$B:$Q,14,FALSE)),"")</f>
        <v/>
      </c>
      <c r="R865" s="35"/>
      <c r="W865" s="14">
        <f t="shared" si="41"/>
        <v>0</v>
      </c>
    </row>
    <row r="866" spans="5:23" ht="19.149999999999999" customHeight="1" x14ac:dyDescent="0.2">
      <c r="E866" s="33"/>
      <c r="F866" s="34"/>
      <c r="G866" s="34"/>
      <c r="H866" s="30"/>
      <c r="W866" s="14">
        <f t="shared" si="41"/>
        <v>0</v>
      </c>
    </row>
    <row r="867" spans="5:23" ht="19.149999999999999" customHeight="1" x14ac:dyDescent="0.2">
      <c r="H867" s="30"/>
      <c r="W867" s="14">
        <f t="shared" si="41"/>
        <v>0</v>
      </c>
    </row>
    <row r="868" spans="5:23" ht="19.149999999999999" customHeight="1" x14ac:dyDescent="0.2">
      <c r="H868" s="30"/>
      <c r="W868" s="14">
        <f t="shared" si="41"/>
        <v>0</v>
      </c>
    </row>
    <row r="869" spans="5:23" ht="19.149999999999999" customHeight="1" x14ac:dyDescent="0.2">
      <c r="H869" s="30"/>
      <c r="W869" s="14">
        <f t="shared" si="41"/>
        <v>0</v>
      </c>
    </row>
    <row r="870" spans="5:23" ht="19.149999999999999" customHeight="1" x14ac:dyDescent="0.2">
      <c r="H870" s="30"/>
      <c r="W870" s="14">
        <f t="shared" si="41"/>
        <v>0</v>
      </c>
    </row>
    <row r="871" spans="5:23" ht="19.149999999999999" customHeight="1" x14ac:dyDescent="0.2">
      <c r="H871" s="30"/>
      <c r="W871" s="14">
        <f t="shared" si="41"/>
        <v>0</v>
      </c>
    </row>
    <row r="872" spans="5:23" ht="19.149999999999999" customHeight="1" x14ac:dyDescent="0.2">
      <c r="H872" s="30"/>
      <c r="W872" s="14">
        <f t="shared" si="41"/>
        <v>0</v>
      </c>
    </row>
    <row r="873" spans="5:23" ht="19.149999999999999" customHeight="1" x14ac:dyDescent="0.2">
      <c r="H873" s="30"/>
      <c r="W873" s="14">
        <f t="shared" si="41"/>
        <v>0</v>
      </c>
    </row>
    <row r="874" spans="5:23" ht="19.149999999999999" customHeight="1" x14ac:dyDescent="0.2">
      <c r="H874" s="30"/>
      <c r="W874" s="14">
        <f t="shared" si="41"/>
        <v>0</v>
      </c>
    </row>
    <row r="875" spans="5:23" ht="19.149999999999999" customHeight="1" x14ac:dyDescent="0.2">
      <c r="H875" s="30"/>
      <c r="W875" s="14">
        <f t="shared" si="41"/>
        <v>0</v>
      </c>
    </row>
    <row r="876" spans="5:23" ht="19.149999999999999" customHeight="1" x14ac:dyDescent="0.2">
      <c r="H876" s="30"/>
      <c r="W876" s="14">
        <f t="shared" si="41"/>
        <v>0</v>
      </c>
    </row>
    <row r="877" spans="5:23" ht="19.149999999999999" customHeight="1" x14ac:dyDescent="0.2">
      <c r="H877" s="30"/>
      <c r="W877" s="14">
        <f t="shared" si="41"/>
        <v>0</v>
      </c>
    </row>
    <row r="878" spans="5:23" ht="19.149999999999999" customHeight="1" x14ac:dyDescent="0.2">
      <c r="H878" s="30"/>
      <c r="W878" s="14">
        <f t="shared" si="41"/>
        <v>0</v>
      </c>
    </row>
    <row r="879" spans="5:23" ht="19.149999999999999" customHeight="1" x14ac:dyDescent="0.2">
      <c r="H879" s="30"/>
      <c r="W879" s="14">
        <f t="shared" si="41"/>
        <v>0</v>
      </c>
    </row>
    <row r="880" spans="5:23" ht="19.149999999999999" customHeight="1" x14ac:dyDescent="0.2">
      <c r="H880" s="30"/>
      <c r="W880" s="14">
        <f t="shared" si="41"/>
        <v>0</v>
      </c>
    </row>
    <row r="881" spans="8:23" ht="19.149999999999999" customHeight="1" x14ac:dyDescent="0.2">
      <c r="H881" s="30"/>
      <c r="W881" s="14">
        <f t="shared" si="41"/>
        <v>0</v>
      </c>
    </row>
    <row r="882" spans="8:23" ht="19.149999999999999" customHeight="1" x14ac:dyDescent="0.2">
      <c r="H882" s="30"/>
      <c r="W882" s="14">
        <f t="shared" si="41"/>
        <v>0</v>
      </c>
    </row>
    <row r="883" spans="8:23" ht="19.149999999999999" customHeight="1" x14ac:dyDescent="0.2">
      <c r="H883" s="30"/>
      <c r="W883" s="14">
        <f t="shared" si="41"/>
        <v>0</v>
      </c>
    </row>
    <row r="884" spans="8:23" ht="19.149999999999999" customHeight="1" x14ac:dyDescent="0.2">
      <c r="H884" s="30"/>
      <c r="W884" s="14">
        <f t="shared" si="41"/>
        <v>0</v>
      </c>
    </row>
    <row r="885" spans="8:23" ht="19.149999999999999" customHeight="1" x14ac:dyDescent="0.2">
      <c r="H885" s="30"/>
      <c r="W885" s="14">
        <f t="shared" si="41"/>
        <v>0</v>
      </c>
    </row>
    <row r="886" spans="8:23" ht="19.149999999999999" customHeight="1" x14ac:dyDescent="0.2">
      <c r="H886" s="30"/>
      <c r="W886" s="14">
        <f t="shared" si="41"/>
        <v>0</v>
      </c>
    </row>
    <row r="887" spans="8:23" ht="19.149999999999999" customHeight="1" x14ac:dyDescent="0.2">
      <c r="H887" s="30"/>
      <c r="W887" s="14">
        <f t="shared" si="41"/>
        <v>0</v>
      </c>
    </row>
    <row r="888" spans="8:23" ht="19.149999999999999" customHeight="1" x14ac:dyDescent="0.2">
      <c r="H888" s="30"/>
      <c r="W888" s="14">
        <f t="shared" si="41"/>
        <v>0</v>
      </c>
    </row>
    <row r="889" spans="8:23" ht="19.149999999999999" customHeight="1" x14ac:dyDescent="0.2">
      <c r="H889" s="30"/>
      <c r="W889" s="14">
        <f t="shared" si="41"/>
        <v>0</v>
      </c>
    </row>
    <row r="890" spans="8:23" ht="19.149999999999999" customHeight="1" x14ac:dyDescent="0.2">
      <c r="H890" s="30"/>
      <c r="W890" s="14">
        <f t="shared" si="41"/>
        <v>0</v>
      </c>
    </row>
    <row r="891" spans="8:23" ht="19.149999999999999" customHeight="1" x14ac:dyDescent="0.2">
      <c r="H891" s="30"/>
      <c r="W891" s="14">
        <f t="shared" si="41"/>
        <v>0</v>
      </c>
    </row>
    <row r="892" spans="8:23" ht="19.149999999999999" customHeight="1" x14ac:dyDescent="0.2">
      <c r="H892" s="30"/>
      <c r="W892" s="14">
        <f t="shared" si="41"/>
        <v>0</v>
      </c>
    </row>
    <row r="893" spans="8:23" ht="19.149999999999999" customHeight="1" x14ac:dyDescent="0.2">
      <c r="H893" s="30"/>
      <c r="W893" s="14">
        <f t="shared" si="41"/>
        <v>0</v>
      </c>
    </row>
    <row r="894" spans="8:23" ht="19.149999999999999" customHeight="1" x14ac:dyDescent="0.2">
      <c r="H894" s="30"/>
      <c r="W894" s="14">
        <f t="shared" si="41"/>
        <v>0</v>
      </c>
    </row>
    <row r="895" spans="8:23" ht="19.149999999999999" customHeight="1" x14ac:dyDescent="0.2">
      <c r="H895" s="30"/>
      <c r="W895" s="14">
        <f t="shared" si="41"/>
        <v>0</v>
      </c>
    </row>
    <row r="896" spans="8:23" ht="19.149999999999999" customHeight="1" x14ac:dyDescent="0.2">
      <c r="H896" s="30"/>
      <c r="W896" s="14">
        <f t="shared" si="41"/>
        <v>0</v>
      </c>
    </row>
    <row r="897" spans="8:23" ht="19.149999999999999" customHeight="1" x14ac:dyDescent="0.2">
      <c r="H897" s="30"/>
      <c r="W897" s="14">
        <f t="shared" si="41"/>
        <v>0</v>
      </c>
    </row>
    <row r="898" spans="8:23" ht="19.149999999999999" customHeight="1" x14ac:dyDescent="0.2">
      <c r="H898" s="30"/>
      <c r="W898" s="14">
        <f t="shared" si="41"/>
        <v>0</v>
      </c>
    </row>
    <row r="899" spans="8:23" ht="19.149999999999999" customHeight="1" x14ac:dyDescent="0.2">
      <c r="H899" s="30"/>
      <c r="W899" s="14">
        <f t="shared" si="41"/>
        <v>0</v>
      </c>
    </row>
    <row r="900" spans="8:23" ht="19.149999999999999" customHeight="1" x14ac:dyDescent="0.2">
      <c r="H900" s="30"/>
      <c r="W900" s="14">
        <f t="shared" si="41"/>
        <v>0</v>
      </c>
    </row>
    <row r="901" spans="8:23" ht="19.149999999999999" customHeight="1" x14ac:dyDescent="0.2">
      <c r="H901" s="30"/>
      <c r="W901" s="14">
        <f t="shared" si="41"/>
        <v>0</v>
      </c>
    </row>
    <row r="902" spans="8:23" ht="19.149999999999999" customHeight="1" x14ac:dyDescent="0.2">
      <c r="H902" s="30"/>
      <c r="W902" s="14">
        <f t="shared" si="41"/>
        <v>0</v>
      </c>
    </row>
    <row r="903" spans="8:23" ht="19.149999999999999" customHeight="1" x14ac:dyDescent="0.2">
      <c r="H903" s="30"/>
      <c r="W903" s="14">
        <f t="shared" si="41"/>
        <v>0</v>
      </c>
    </row>
    <row r="904" spans="8:23" ht="19.149999999999999" customHeight="1" x14ac:dyDescent="0.2">
      <c r="H904" s="30"/>
      <c r="W904" s="14">
        <f t="shared" si="41"/>
        <v>0</v>
      </c>
    </row>
    <row r="905" spans="8:23" ht="19.149999999999999" customHeight="1" x14ac:dyDescent="0.2">
      <c r="H905" s="30"/>
      <c r="W905" s="14">
        <f t="shared" si="41"/>
        <v>0</v>
      </c>
    </row>
    <row r="906" spans="8:23" ht="19.149999999999999" customHeight="1" x14ac:dyDescent="0.2">
      <c r="H906" s="30"/>
      <c r="W906" s="14">
        <f t="shared" si="41"/>
        <v>0</v>
      </c>
    </row>
    <row r="907" spans="8:23" ht="19.149999999999999" customHeight="1" x14ac:dyDescent="0.2">
      <c r="H907" s="30"/>
      <c r="W907" s="14">
        <f t="shared" si="41"/>
        <v>0</v>
      </c>
    </row>
    <row r="908" spans="8:23" ht="19.149999999999999" customHeight="1" x14ac:dyDescent="0.2">
      <c r="H908" s="30"/>
      <c r="W908" s="14">
        <f t="shared" si="41"/>
        <v>0</v>
      </c>
    </row>
    <row r="909" spans="8:23" ht="19.149999999999999" customHeight="1" x14ac:dyDescent="0.2">
      <c r="H909" s="30"/>
      <c r="W909" s="14">
        <f t="shared" si="41"/>
        <v>0</v>
      </c>
    </row>
    <row r="910" spans="8:23" ht="19.149999999999999" customHeight="1" x14ac:dyDescent="0.2">
      <c r="H910" s="30"/>
      <c r="W910" s="14">
        <f t="shared" si="41"/>
        <v>0</v>
      </c>
    </row>
    <row r="911" spans="8:23" ht="19.149999999999999" customHeight="1" x14ac:dyDescent="0.2">
      <c r="H911" s="30"/>
      <c r="W911" s="14">
        <f t="shared" si="41"/>
        <v>0</v>
      </c>
    </row>
    <row r="912" spans="8:23" ht="19.149999999999999" customHeight="1" x14ac:dyDescent="0.2">
      <c r="H912" s="30"/>
      <c r="W912" s="14">
        <f t="shared" si="41"/>
        <v>0</v>
      </c>
    </row>
    <row r="913" spans="8:23" ht="19.149999999999999" customHeight="1" x14ac:dyDescent="0.2">
      <c r="H913" s="30"/>
      <c r="W913" s="14">
        <f t="shared" si="41"/>
        <v>0</v>
      </c>
    </row>
    <row r="914" spans="8:23" ht="19.149999999999999" customHeight="1" x14ac:dyDescent="0.2">
      <c r="H914" s="30"/>
      <c r="W914" s="14">
        <f t="shared" si="41"/>
        <v>0</v>
      </c>
    </row>
    <row r="915" spans="8:23" ht="19.149999999999999" customHeight="1" x14ac:dyDescent="0.2">
      <c r="H915" s="30"/>
      <c r="W915" s="14">
        <f t="shared" ref="W915:W947" si="42">IF(OR(AND(K915&gt;0,ISNONTEXT(K915)),K915="Assorted"),1,0)</f>
        <v>0</v>
      </c>
    </row>
    <row r="916" spans="8:23" ht="19.149999999999999" customHeight="1" x14ac:dyDescent="0.2">
      <c r="H916" s="30"/>
      <c r="W916" s="14">
        <f t="shared" si="42"/>
        <v>0</v>
      </c>
    </row>
    <row r="917" spans="8:23" ht="19.149999999999999" customHeight="1" x14ac:dyDescent="0.2">
      <c r="H917" s="30"/>
      <c r="W917" s="14">
        <f t="shared" si="42"/>
        <v>0</v>
      </c>
    </row>
    <row r="918" spans="8:23" ht="19.149999999999999" customHeight="1" x14ac:dyDescent="0.2">
      <c r="H918" s="30"/>
      <c r="W918" s="14">
        <f t="shared" si="42"/>
        <v>0</v>
      </c>
    </row>
    <row r="919" spans="8:23" ht="19.149999999999999" customHeight="1" x14ac:dyDescent="0.2">
      <c r="H919" s="30"/>
      <c r="W919" s="14">
        <f t="shared" si="42"/>
        <v>0</v>
      </c>
    </row>
    <row r="920" spans="8:23" ht="19.149999999999999" customHeight="1" x14ac:dyDescent="0.2">
      <c r="H920" s="30"/>
      <c r="W920" s="14">
        <f t="shared" si="42"/>
        <v>0</v>
      </c>
    </row>
    <row r="921" spans="8:23" ht="19.149999999999999" customHeight="1" x14ac:dyDescent="0.2">
      <c r="H921" s="30"/>
      <c r="W921" s="14">
        <f t="shared" si="42"/>
        <v>0</v>
      </c>
    </row>
    <row r="922" spans="8:23" ht="19.149999999999999" customHeight="1" x14ac:dyDescent="0.2">
      <c r="H922" s="30"/>
      <c r="W922" s="14">
        <f t="shared" si="42"/>
        <v>0</v>
      </c>
    </row>
    <row r="923" spans="8:23" ht="19.149999999999999" customHeight="1" x14ac:dyDescent="0.2">
      <c r="H923" s="30"/>
      <c r="W923" s="14">
        <f t="shared" si="42"/>
        <v>0</v>
      </c>
    </row>
    <row r="924" spans="8:23" ht="19.149999999999999" customHeight="1" x14ac:dyDescent="0.2">
      <c r="H924" s="30"/>
      <c r="W924" s="14">
        <f t="shared" si="42"/>
        <v>0</v>
      </c>
    </row>
    <row r="925" spans="8:23" ht="19.149999999999999" customHeight="1" x14ac:dyDescent="0.2">
      <c r="H925" s="30"/>
      <c r="W925" s="14">
        <f t="shared" si="42"/>
        <v>0</v>
      </c>
    </row>
    <row r="926" spans="8:23" ht="19.149999999999999" customHeight="1" x14ac:dyDescent="0.2">
      <c r="H926" s="30"/>
      <c r="W926" s="14">
        <f t="shared" si="42"/>
        <v>0</v>
      </c>
    </row>
    <row r="927" spans="8:23" ht="19.149999999999999" customHeight="1" x14ac:dyDescent="0.2">
      <c r="H927" s="30"/>
      <c r="W927" s="14">
        <f t="shared" si="42"/>
        <v>0</v>
      </c>
    </row>
    <row r="928" spans="8:23" ht="19.149999999999999" customHeight="1" x14ac:dyDescent="0.2">
      <c r="H928" s="30"/>
      <c r="W928" s="14">
        <f t="shared" si="42"/>
        <v>0</v>
      </c>
    </row>
    <row r="929" spans="8:23" ht="19.149999999999999" customHeight="1" x14ac:dyDescent="0.2">
      <c r="H929" s="30"/>
      <c r="W929" s="14">
        <f t="shared" si="42"/>
        <v>0</v>
      </c>
    </row>
    <row r="930" spans="8:23" ht="19.149999999999999" customHeight="1" x14ac:dyDescent="0.2">
      <c r="H930" s="30"/>
      <c r="W930" s="14">
        <f t="shared" si="42"/>
        <v>0</v>
      </c>
    </row>
    <row r="931" spans="8:23" ht="19.149999999999999" customHeight="1" x14ac:dyDescent="0.2">
      <c r="H931" s="30"/>
      <c r="W931" s="14">
        <f t="shared" si="42"/>
        <v>0</v>
      </c>
    </row>
    <row r="932" spans="8:23" ht="19.149999999999999" customHeight="1" x14ac:dyDescent="0.2">
      <c r="H932" s="30"/>
      <c r="W932" s="14">
        <f t="shared" si="42"/>
        <v>0</v>
      </c>
    </row>
    <row r="933" spans="8:23" ht="19.149999999999999" customHeight="1" x14ac:dyDescent="0.2">
      <c r="H933" s="30"/>
      <c r="W933" s="14">
        <f t="shared" si="42"/>
        <v>0</v>
      </c>
    </row>
    <row r="934" spans="8:23" ht="19.149999999999999" customHeight="1" x14ac:dyDescent="0.2">
      <c r="H934" s="30"/>
      <c r="W934" s="14">
        <f t="shared" si="42"/>
        <v>0</v>
      </c>
    </row>
    <row r="935" spans="8:23" ht="19.149999999999999" customHeight="1" x14ac:dyDescent="0.2">
      <c r="H935" s="30"/>
      <c r="W935" s="14">
        <f t="shared" si="42"/>
        <v>0</v>
      </c>
    </row>
    <row r="936" spans="8:23" ht="19.149999999999999" customHeight="1" x14ac:dyDescent="0.2">
      <c r="H936" s="30"/>
      <c r="W936" s="14">
        <f t="shared" si="42"/>
        <v>0</v>
      </c>
    </row>
    <row r="937" spans="8:23" ht="19.149999999999999" customHeight="1" x14ac:dyDescent="0.2">
      <c r="H937" s="30"/>
      <c r="W937" s="14">
        <f t="shared" si="42"/>
        <v>0</v>
      </c>
    </row>
    <row r="938" spans="8:23" ht="19.149999999999999" customHeight="1" x14ac:dyDescent="0.2">
      <c r="H938" s="30"/>
      <c r="W938" s="14">
        <f t="shared" si="42"/>
        <v>0</v>
      </c>
    </row>
    <row r="939" spans="8:23" ht="19.149999999999999" customHeight="1" x14ac:dyDescent="0.2">
      <c r="H939" s="30"/>
      <c r="W939" s="14">
        <f t="shared" si="42"/>
        <v>0</v>
      </c>
    </row>
    <row r="940" spans="8:23" ht="19.149999999999999" customHeight="1" x14ac:dyDescent="0.2">
      <c r="H940" s="30"/>
      <c r="W940" s="14">
        <f t="shared" si="42"/>
        <v>0</v>
      </c>
    </row>
    <row r="941" spans="8:23" ht="19.149999999999999" customHeight="1" x14ac:dyDescent="0.2">
      <c r="H941" s="30"/>
      <c r="W941" s="14">
        <f t="shared" si="42"/>
        <v>0</v>
      </c>
    </row>
    <row r="942" spans="8:23" ht="19.149999999999999" customHeight="1" x14ac:dyDescent="0.2">
      <c r="H942" s="30"/>
      <c r="W942" s="14">
        <f t="shared" si="42"/>
        <v>0</v>
      </c>
    </row>
    <row r="943" spans="8:23" ht="19.149999999999999" customHeight="1" x14ac:dyDescent="0.2">
      <c r="H943" s="30"/>
      <c r="W943" s="14">
        <f t="shared" si="42"/>
        <v>0</v>
      </c>
    </row>
    <row r="944" spans="8:23" ht="19.149999999999999" customHeight="1" x14ac:dyDescent="0.2">
      <c r="H944" s="30"/>
      <c r="W944" s="14">
        <f t="shared" si="42"/>
        <v>0</v>
      </c>
    </row>
    <row r="945" spans="8:23" ht="19.149999999999999" customHeight="1" x14ac:dyDescent="0.2">
      <c r="H945" s="30"/>
      <c r="W945" s="14">
        <f t="shared" si="42"/>
        <v>0</v>
      </c>
    </row>
    <row r="946" spans="8:23" ht="19.149999999999999" customHeight="1" x14ac:dyDescent="0.2">
      <c r="H946" s="30"/>
      <c r="W946" s="14">
        <f t="shared" si="42"/>
        <v>0</v>
      </c>
    </row>
    <row r="947" spans="8:23" ht="19.149999999999999" customHeight="1" x14ac:dyDescent="0.2">
      <c r="H947" s="30"/>
      <c r="W947" s="14">
        <f t="shared" si="42"/>
        <v>0</v>
      </c>
    </row>
    <row r="948" spans="8:23" ht="19.149999999999999" customHeight="1" x14ac:dyDescent="0.2">
      <c r="H948" s="30"/>
      <c r="W948" s="14">
        <f t="shared" ref="W948:W961" si="43">IF(OR(AND(L948&gt;0,ISNONTEXT(L948)),L948="Assorted"),1,0)</f>
        <v>0</v>
      </c>
    </row>
    <row r="949" spans="8:23" ht="19.149999999999999" customHeight="1" x14ac:dyDescent="0.2">
      <c r="H949" s="30"/>
      <c r="W949" s="14">
        <f t="shared" si="43"/>
        <v>0</v>
      </c>
    </row>
    <row r="950" spans="8:23" ht="19.149999999999999" customHeight="1" x14ac:dyDescent="0.2">
      <c r="H950" s="30"/>
      <c r="W950" s="14">
        <f t="shared" si="43"/>
        <v>0</v>
      </c>
    </row>
    <row r="951" spans="8:23" ht="19.149999999999999" customHeight="1" x14ac:dyDescent="0.2">
      <c r="H951" s="30"/>
      <c r="W951" s="14">
        <f t="shared" si="43"/>
        <v>0</v>
      </c>
    </row>
    <row r="952" spans="8:23" ht="19.149999999999999" customHeight="1" x14ac:dyDescent="0.2">
      <c r="H952" s="30"/>
      <c r="W952" s="14">
        <f t="shared" si="43"/>
        <v>0</v>
      </c>
    </row>
    <row r="953" spans="8:23" ht="19.149999999999999" customHeight="1" x14ac:dyDescent="0.2">
      <c r="H953" s="30"/>
      <c r="W953" s="14">
        <f t="shared" si="43"/>
        <v>0</v>
      </c>
    </row>
    <row r="954" spans="8:23" ht="19.149999999999999" customHeight="1" x14ac:dyDescent="0.2">
      <c r="H954" s="30"/>
      <c r="W954" s="14">
        <f t="shared" si="43"/>
        <v>0</v>
      </c>
    </row>
    <row r="955" spans="8:23" ht="19.149999999999999" customHeight="1" x14ac:dyDescent="0.2">
      <c r="H955" s="30"/>
      <c r="W955" s="14">
        <f t="shared" si="43"/>
        <v>0</v>
      </c>
    </row>
    <row r="956" spans="8:23" ht="19.149999999999999" customHeight="1" x14ac:dyDescent="0.2">
      <c r="H956" s="30"/>
      <c r="W956" s="14">
        <f t="shared" si="43"/>
        <v>0</v>
      </c>
    </row>
    <row r="957" spans="8:23" ht="19.149999999999999" customHeight="1" x14ac:dyDescent="0.2">
      <c r="H957" s="30"/>
      <c r="W957" s="14">
        <f t="shared" si="43"/>
        <v>0</v>
      </c>
    </row>
    <row r="958" spans="8:23" ht="19.149999999999999" customHeight="1" x14ac:dyDescent="0.2">
      <c r="H958" s="30"/>
      <c r="W958" s="14">
        <f t="shared" si="43"/>
        <v>0</v>
      </c>
    </row>
    <row r="959" spans="8:23" ht="19.149999999999999" customHeight="1" x14ac:dyDescent="0.2">
      <c r="H959" s="30"/>
      <c r="W959" s="14">
        <f t="shared" si="43"/>
        <v>0</v>
      </c>
    </row>
    <row r="960" spans="8:23" ht="19.149999999999999" customHeight="1" x14ac:dyDescent="0.2">
      <c r="H960" s="30"/>
      <c r="W960" s="14">
        <f t="shared" si="43"/>
        <v>0</v>
      </c>
    </row>
    <row r="961" spans="8:23" ht="19.149999999999999" customHeight="1" x14ac:dyDescent="0.2">
      <c r="H961" s="30"/>
      <c r="W961" s="14">
        <f t="shared" si="43"/>
        <v>0</v>
      </c>
    </row>
    <row r="962" spans="8:23" ht="19.149999999999999" customHeight="1" x14ac:dyDescent="0.2">
      <c r="H962" s="30"/>
      <c r="W962" s="14">
        <f>IF(AND(L962&gt;0,ISNONTEXT(L962)),1,0)</f>
        <v>0</v>
      </c>
    </row>
    <row r="963" spans="8:23" ht="19.149999999999999" customHeight="1" x14ac:dyDescent="0.2">
      <c r="H963" s="30"/>
      <c r="W963" s="14">
        <f>IF(AND(L963&gt;0,ISNONTEXT(L963)),1,0)</f>
        <v>0</v>
      </c>
    </row>
    <row r="964" spans="8:23" ht="19.149999999999999" customHeight="1" x14ac:dyDescent="0.2">
      <c r="H964" s="30"/>
      <c r="W964" s="14">
        <f>IF(AND(L964&gt;0,ISNONTEXT(L964)),1,0)</f>
        <v>0</v>
      </c>
    </row>
    <row r="965" spans="8:23" ht="19.149999999999999" customHeight="1" x14ac:dyDescent="0.2">
      <c r="H965" s="30"/>
      <c r="W965" s="14">
        <f>IF(AND(L965&gt;0,ISNONTEXT(L965)),1,0)</f>
        <v>0</v>
      </c>
    </row>
    <row r="966" spans="8:23" ht="19.149999999999999" customHeight="1" x14ac:dyDescent="0.2">
      <c r="H966" s="30"/>
    </row>
    <row r="967" spans="8:23" ht="19.149999999999999" customHeight="1" x14ac:dyDescent="0.2">
      <c r="H967" s="30"/>
    </row>
    <row r="968" spans="8:23" ht="19.149999999999999" customHeight="1" x14ac:dyDescent="0.2">
      <c r="H968" s="30"/>
    </row>
    <row r="969" spans="8:23" ht="19.149999999999999" customHeight="1" x14ac:dyDescent="0.2">
      <c r="H969" s="30"/>
    </row>
    <row r="970" spans="8:23" ht="19.149999999999999" customHeight="1" x14ac:dyDescent="0.2">
      <c r="H970" s="30"/>
    </row>
    <row r="971" spans="8:23" ht="19.149999999999999" customHeight="1" x14ac:dyDescent="0.2">
      <c r="H971" s="30"/>
    </row>
    <row r="972" spans="8:23" ht="19.149999999999999" customHeight="1" x14ac:dyDescent="0.2">
      <c r="H972" s="30"/>
    </row>
    <row r="973" spans="8:23" ht="19.149999999999999" customHeight="1" x14ac:dyDescent="0.2">
      <c r="H973" s="30"/>
    </row>
    <row r="974" spans="8:23" ht="19.149999999999999" customHeight="1" x14ac:dyDescent="0.2">
      <c r="H974" s="30"/>
    </row>
    <row r="975" spans="8:23" ht="19.149999999999999" customHeight="1" x14ac:dyDescent="0.2">
      <c r="H975" s="30"/>
    </row>
    <row r="976" spans="8:23" ht="19.149999999999999" customHeight="1" x14ac:dyDescent="0.2">
      <c r="H976" s="30"/>
    </row>
    <row r="977" spans="8:8" ht="19.149999999999999" customHeight="1" x14ac:dyDescent="0.2">
      <c r="H977" s="30"/>
    </row>
    <row r="978" spans="8:8" ht="19.149999999999999" customHeight="1" x14ac:dyDescent="0.2">
      <c r="H978" s="30"/>
    </row>
    <row r="979" spans="8:8" ht="19.149999999999999" customHeight="1" x14ac:dyDescent="0.2">
      <c r="H979" s="30"/>
    </row>
    <row r="980" spans="8:8" ht="19.149999999999999" customHeight="1" x14ac:dyDescent="0.2">
      <c r="H980" s="30"/>
    </row>
    <row r="981" spans="8:8" ht="19.149999999999999" customHeight="1" x14ac:dyDescent="0.2">
      <c r="H981" s="30"/>
    </row>
    <row r="982" spans="8:8" ht="19.149999999999999" customHeight="1" x14ac:dyDescent="0.2">
      <c r="H982" s="30"/>
    </row>
    <row r="983" spans="8:8" ht="19.149999999999999" customHeight="1" x14ac:dyDescent="0.2">
      <c r="H983" s="30"/>
    </row>
    <row r="984" spans="8:8" ht="19.149999999999999" customHeight="1" x14ac:dyDescent="0.2">
      <c r="H984" s="30"/>
    </row>
    <row r="985" spans="8:8" ht="19.149999999999999" customHeight="1" x14ac:dyDescent="0.2">
      <c r="H985" s="30"/>
    </row>
    <row r="986" spans="8:8" ht="19.149999999999999" customHeight="1" x14ac:dyDescent="0.2">
      <c r="H986" s="30"/>
    </row>
    <row r="987" spans="8:8" ht="19.149999999999999" customHeight="1" x14ac:dyDescent="0.2">
      <c r="H987" s="30"/>
    </row>
    <row r="988" spans="8:8" ht="19.149999999999999" customHeight="1" x14ac:dyDescent="0.2">
      <c r="H988" s="30"/>
    </row>
    <row r="989" spans="8:8" ht="19.149999999999999" customHeight="1" x14ac:dyDescent="0.2">
      <c r="H989" s="30"/>
    </row>
    <row r="990" spans="8:8" ht="19.149999999999999" customHeight="1" x14ac:dyDescent="0.2">
      <c r="H990" s="30"/>
    </row>
    <row r="991" spans="8:8" ht="19.149999999999999" customHeight="1" x14ac:dyDescent="0.2">
      <c r="H991" s="30"/>
    </row>
    <row r="992" spans="8:8" ht="19.149999999999999" customHeight="1" x14ac:dyDescent="0.2">
      <c r="H992" s="30"/>
    </row>
    <row r="993" spans="8:8" ht="19.149999999999999" customHeight="1" x14ac:dyDescent="0.2">
      <c r="H993" s="30"/>
    </row>
    <row r="994" spans="8:8" ht="19.149999999999999" customHeight="1" x14ac:dyDescent="0.2">
      <c r="H994" s="30"/>
    </row>
    <row r="995" spans="8:8" ht="19.149999999999999" customHeight="1" x14ac:dyDescent="0.2">
      <c r="H995" s="30"/>
    </row>
    <row r="996" spans="8:8" ht="19.149999999999999" customHeight="1" x14ac:dyDescent="0.2">
      <c r="H996" s="30"/>
    </row>
    <row r="997" spans="8:8" ht="19.149999999999999" customHeight="1" x14ac:dyDescent="0.2">
      <c r="H997" s="30"/>
    </row>
    <row r="998" spans="8:8" ht="19.149999999999999" customHeight="1" x14ac:dyDescent="0.2">
      <c r="H998" s="30"/>
    </row>
    <row r="999" spans="8:8" ht="19.149999999999999" customHeight="1" x14ac:dyDescent="0.2">
      <c r="H999" s="30"/>
    </row>
    <row r="1000" spans="8:8" ht="19.149999999999999" customHeight="1" x14ac:dyDescent="0.2">
      <c r="H1000" s="30"/>
    </row>
    <row r="1001" spans="8:8" ht="19.149999999999999" customHeight="1" x14ac:dyDescent="0.2">
      <c r="H1001" s="30"/>
    </row>
    <row r="1002" spans="8:8" ht="19.149999999999999" customHeight="1" x14ac:dyDescent="0.2">
      <c r="H1002" s="30"/>
    </row>
    <row r="1003" spans="8:8" ht="19.149999999999999" customHeight="1" x14ac:dyDescent="0.2">
      <c r="H1003" s="30"/>
    </row>
    <row r="1004" spans="8:8" ht="19.149999999999999" customHeight="1" x14ac:dyDescent="0.2">
      <c r="H1004" s="30"/>
    </row>
    <row r="1005" spans="8:8" ht="19.149999999999999" customHeight="1" x14ac:dyDescent="0.2">
      <c r="H1005" s="30"/>
    </row>
    <row r="1006" spans="8:8" ht="19.149999999999999" customHeight="1" x14ac:dyDescent="0.2">
      <c r="H1006" s="30"/>
    </row>
    <row r="1007" spans="8:8" ht="19.149999999999999" customHeight="1" x14ac:dyDescent="0.2">
      <c r="H1007" s="30"/>
    </row>
    <row r="1008" spans="8:8" ht="19.149999999999999" customHeight="1" x14ac:dyDescent="0.2">
      <c r="H1008" s="30"/>
    </row>
    <row r="1009" spans="8:8" ht="19.149999999999999" customHeight="1" x14ac:dyDescent="0.2">
      <c r="H1009" s="30"/>
    </row>
    <row r="1010" spans="8:8" ht="19.149999999999999" customHeight="1" x14ac:dyDescent="0.2">
      <c r="H1010" s="30"/>
    </row>
    <row r="1011" spans="8:8" ht="19.149999999999999" customHeight="1" x14ac:dyDescent="0.2">
      <c r="H1011" s="30"/>
    </row>
    <row r="1012" spans="8:8" ht="19.149999999999999" customHeight="1" x14ac:dyDescent="0.2">
      <c r="H1012" s="30"/>
    </row>
    <row r="1013" spans="8:8" ht="19.149999999999999" customHeight="1" x14ac:dyDescent="0.2">
      <c r="H1013" s="30"/>
    </row>
    <row r="1014" spans="8:8" ht="19.149999999999999" customHeight="1" x14ac:dyDescent="0.2">
      <c r="H1014" s="30"/>
    </row>
    <row r="1015" spans="8:8" ht="19.149999999999999" customHeight="1" x14ac:dyDescent="0.2">
      <c r="H1015" s="30"/>
    </row>
    <row r="1016" spans="8:8" ht="19.149999999999999" customHeight="1" x14ac:dyDescent="0.2">
      <c r="H1016" s="30"/>
    </row>
    <row r="1017" spans="8:8" ht="19.149999999999999" customHeight="1" x14ac:dyDescent="0.2">
      <c r="H1017" s="30"/>
    </row>
    <row r="1018" spans="8:8" ht="19.149999999999999" customHeight="1" x14ac:dyDescent="0.2">
      <c r="H1018" s="30"/>
    </row>
    <row r="1019" spans="8:8" ht="19.149999999999999" customHeight="1" x14ac:dyDescent="0.2">
      <c r="H1019" s="30"/>
    </row>
    <row r="1020" spans="8:8" ht="19.149999999999999" customHeight="1" x14ac:dyDescent="0.2">
      <c r="H1020" s="30"/>
    </row>
    <row r="1021" spans="8:8" ht="19.149999999999999" customHeight="1" x14ac:dyDescent="0.2">
      <c r="H1021" s="30"/>
    </row>
    <row r="1022" spans="8:8" ht="19.149999999999999" customHeight="1" x14ac:dyDescent="0.2">
      <c r="H1022" s="30"/>
    </row>
    <row r="1023" spans="8:8" ht="19.149999999999999" customHeight="1" x14ac:dyDescent="0.2">
      <c r="H1023" s="30"/>
    </row>
    <row r="1024" spans="8:8" ht="19.149999999999999" customHeight="1" x14ac:dyDescent="0.2">
      <c r="H1024" s="30"/>
    </row>
    <row r="1025" spans="8:8" ht="19.149999999999999" customHeight="1" x14ac:dyDescent="0.2">
      <c r="H1025" s="30"/>
    </row>
    <row r="1026" spans="8:8" ht="19.149999999999999" customHeight="1" x14ac:dyDescent="0.2">
      <c r="H1026" s="30"/>
    </row>
    <row r="1027" spans="8:8" ht="19.149999999999999" customHeight="1" x14ac:dyDescent="0.2">
      <c r="H1027" s="30"/>
    </row>
    <row r="1028" spans="8:8" ht="19.149999999999999" customHeight="1" x14ac:dyDescent="0.2">
      <c r="H1028" s="30"/>
    </row>
    <row r="1029" spans="8:8" ht="19.149999999999999" customHeight="1" x14ac:dyDescent="0.2">
      <c r="H1029" s="30"/>
    </row>
    <row r="1030" spans="8:8" ht="19.149999999999999" customHeight="1" x14ac:dyDescent="0.2">
      <c r="H1030" s="30"/>
    </row>
    <row r="1031" spans="8:8" ht="19.149999999999999" customHeight="1" x14ac:dyDescent="0.2">
      <c r="H1031" s="30"/>
    </row>
    <row r="1032" spans="8:8" ht="19.149999999999999" customHeight="1" x14ac:dyDescent="0.2">
      <c r="H1032" s="30"/>
    </row>
    <row r="1033" spans="8:8" ht="19.149999999999999" customHeight="1" x14ac:dyDescent="0.2">
      <c r="H1033" s="30"/>
    </row>
    <row r="1034" spans="8:8" ht="19.149999999999999" customHeight="1" x14ac:dyDescent="0.2">
      <c r="H1034" s="30"/>
    </row>
    <row r="1035" spans="8:8" ht="19.149999999999999" customHeight="1" x14ac:dyDescent="0.2">
      <c r="H1035" s="30"/>
    </row>
    <row r="1036" spans="8:8" ht="19.149999999999999" customHeight="1" x14ac:dyDescent="0.2">
      <c r="H1036" s="30"/>
    </row>
    <row r="1037" spans="8:8" ht="19.149999999999999" customHeight="1" x14ac:dyDescent="0.2">
      <c r="H1037" s="30"/>
    </row>
    <row r="1038" spans="8:8" ht="19.149999999999999" customHeight="1" x14ac:dyDescent="0.2">
      <c r="H1038" s="30"/>
    </row>
    <row r="1039" spans="8:8" ht="19.149999999999999" customHeight="1" x14ac:dyDescent="0.2">
      <c r="H1039" s="30"/>
    </row>
    <row r="1040" spans="8:8" ht="19.149999999999999" customHeight="1" x14ac:dyDescent="0.2">
      <c r="H1040" s="30"/>
    </row>
    <row r="1041" spans="8:8" ht="19.149999999999999" customHeight="1" x14ac:dyDescent="0.2">
      <c r="H1041" s="30"/>
    </row>
    <row r="1042" spans="8:8" ht="19.149999999999999" customHeight="1" x14ac:dyDescent="0.2">
      <c r="H1042" s="30"/>
    </row>
    <row r="1043" spans="8:8" ht="19.149999999999999" customHeight="1" x14ac:dyDescent="0.2">
      <c r="H1043" s="30"/>
    </row>
    <row r="1044" spans="8:8" ht="19.149999999999999" customHeight="1" x14ac:dyDescent="0.2">
      <c r="H1044" s="30"/>
    </row>
    <row r="1045" spans="8:8" ht="19.149999999999999" customHeight="1" x14ac:dyDescent="0.2">
      <c r="H1045" s="30"/>
    </row>
    <row r="1046" spans="8:8" ht="19.149999999999999" customHeight="1" x14ac:dyDescent="0.2">
      <c r="H1046" s="30"/>
    </row>
    <row r="1047" spans="8:8" ht="19.149999999999999" customHeight="1" x14ac:dyDescent="0.2">
      <c r="H1047" s="30"/>
    </row>
    <row r="1048" spans="8:8" ht="19.149999999999999" customHeight="1" x14ac:dyDescent="0.2">
      <c r="H1048" s="30"/>
    </row>
    <row r="1049" spans="8:8" ht="19.149999999999999" customHeight="1" x14ac:dyDescent="0.2">
      <c r="H1049" s="30"/>
    </row>
    <row r="1050" spans="8:8" ht="19.149999999999999" customHeight="1" x14ac:dyDescent="0.2">
      <c r="H1050" s="30"/>
    </row>
    <row r="1051" spans="8:8" ht="19.149999999999999" customHeight="1" x14ac:dyDescent="0.2">
      <c r="H1051" s="30"/>
    </row>
    <row r="1052" spans="8:8" ht="19.149999999999999" customHeight="1" x14ac:dyDescent="0.2">
      <c r="H1052" s="30"/>
    </row>
    <row r="1053" spans="8:8" ht="19.149999999999999" customHeight="1" x14ac:dyDescent="0.2">
      <c r="H1053" s="30"/>
    </row>
    <row r="1054" spans="8:8" ht="19.149999999999999" customHeight="1" x14ac:dyDescent="0.2">
      <c r="H1054" s="30"/>
    </row>
    <row r="1055" spans="8:8" ht="19.149999999999999" customHeight="1" x14ac:dyDescent="0.2">
      <c r="H1055" s="30"/>
    </row>
    <row r="1056" spans="8:8" ht="19.149999999999999" customHeight="1" x14ac:dyDescent="0.2">
      <c r="H1056" s="30"/>
    </row>
    <row r="1057" spans="8:8" ht="19.149999999999999" customHeight="1" x14ac:dyDescent="0.2">
      <c r="H1057" s="30"/>
    </row>
    <row r="1058" spans="8:8" ht="19.149999999999999" customHeight="1" x14ac:dyDescent="0.2">
      <c r="H1058" s="30"/>
    </row>
    <row r="1059" spans="8:8" ht="19.149999999999999" customHeight="1" x14ac:dyDescent="0.2">
      <c r="H1059" s="30"/>
    </row>
    <row r="1060" spans="8:8" ht="19.149999999999999" customHeight="1" x14ac:dyDescent="0.2">
      <c r="H1060" s="30"/>
    </row>
    <row r="1061" spans="8:8" ht="19.149999999999999" customHeight="1" x14ac:dyDescent="0.2">
      <c r="H1061" s="30"/>
    </row>
    <row r="1062" spans="8:8" ht="19.149999999999999" customHeight="1" x14ac:dyDescent="0.2">
      <c r="H1062" s="30"/>
    </row>
    <row r="1063" spans="8:8" ht="19.149999999999999" customHeight="1" x14ac:dyDescent="0.2">
      <c r="H1063" s="30"/>
    </row>
    <row r="1064" spans="8:8" ht="19.149999999999999" customHeight="1" x14ac:dyDescent="0.2">
      <c r="H1064" s="30"/>
    </row>
    <row r="1065" spans="8:8" ht="19.149999999999999" customHeight="1" x14ac:dyDescent="0.2">
      <c r="H1065" s="30"/>
    </row>
    <row r="1066" spans="8:8" ht="19.149999999999999" customHeight="1" x14ac:dyDescent="0.2">
      <c r="H1066" s="30"/>
    </row>
    <row r="1067" spans="8:8" ht="19.149999999999999" customHeight="1" x14ac:dyDescent="0.2">
      <c r="H1067" s="30"/>
    </row>
    <row r="1068" spans="8:8" ht="19.149999999999999" customHeight="1" x14ac:dyDescent="0.2">
      <c r="H1068" s="30"/>
    </row>
    <row r="1069" spans="8:8" ht="19.149999999999999" customHeight="1" x14ac:dyDescent="0.2">
      <c r="H1069" s="30"/>
    </row>
    <row r="1070" spans="8:8" ht="19.149999999999999" customHeight="1" x14ac:dyDescent="0.2">
      <c r="H1070" s="30"/>
    </row>
    <row r="1071" spans="8:8" ht="19.149999999999999" customHeight="1" x14ac:dyDescent="0.2">
      <c r="H1071" s="30"/>
    </row>
    <row r="1072" spans="8:8" ht="19.149999999999999" customHeight="1" x14ac:dyDescent="0.2">
      <c r="H1072" s="30"/>
    </row>
    <row r="1073" spans="8:8" ht="19.149999999999999" customHeight="1" x14ac:dyDescent="0.2">
      <c r="H1073" s="30"/>
    </row>
    <row r="1074" spans="8:8" ht="19.149999999999999" customHeight="1" x14ac:dyDescent="0.2">
      <c r="H1074" s="30"/>
    </row>
    <row r="1075" spans="8:8" ht="19.149999999999999" customHeight="1" x14ac:dyDescent="0.2">
      <c r="H1075" s="30"/>
    </row>
    <row r="1076" spans="8:8" ht="19.149999999999999" customHeight="1" x14ac:dyDescent="0.2">
      <c r="H1076" s="30"/>
    </row>
    <row r="1077" spans="8:8" ht="19.149999999999999" customHeight="1" x14ac:dyDescent="0.2">
      <c r="H1077" s="30"/>
    </row>
    <row r="1078" spans="8:8" ht="19.149999999999999" customHeight="1" x14ac:dyDescent="0.2">
      <c r="H1078" s="30"/>
    </row>
    <row r="1079" spans="8:8" ht="19.149999999999999" customHeight="1" x14ac:dyDescent="0.2">
      <c r="H1079" s="30"/>
    </row>
    <row r="1080" spans="8:8" ht="19.149999999999999" customHeight="1" x14ac:dyDescent="0.2">
      <c r="H1080" s="30"/>
    </row>
    <row r="1081" spans="8:8" ht="19.149999999999999" customHeight="1" x14ac:dyDescent="0.2">
      <c r="H1081" s="30"/>
    </row>
    <row r="1082" spans="8:8" ht="19.149999999999999" customHeight="1" x14ac:dyDescent="0.2">
      <c r="H1082" s="30"/>
    </row>
    <row r="1083" spans="8:8" ht="19.149999999999999" customHeight="1" x14ac:dyDescent="0.2">
      <c r="H1083" s="30"/>
    </row>
    <row r="1084" spans="8:8" ht="19.149999999999999" customHeight="1" x14ac:dyDescent="0.2">
      <c r="H1084" s="30"/>
    </row>
    <row r="1085" spans="8:8" ht="19.149999999999999" customHeight="1" x14ac:dyDescent="0.2">
      <c r="H1085" s="30"/>
    </row>
    <row r="1086" spans="8:8" ht="19.149999999999999" customHeight="1" x14ac:dyDescent="0.2">
      <c r="H1086" s="30"/>
    </row>
    <row r="1087" spans="8:8" ht="19.149999999999999" customHeight="1" x14ac:dyDescent="0.2">
      <c r="H1087" s="30"/>
    </row>
    <row r="1088" spans="8:8" ht="19.149999999999999" customHeight="1" x14ac:dyDescent="0.2">
      <c r="H1088" s="30"/>
    </row>
    <row r="1089" spans="8:8" ht="19.149999999999999" customHeight="1" x14ac:dyDescent="0.2">
      <c r="H1089" s="30"/>
    </row>
    <row r="1090" spans="8:8" ht="19.149999999999999" customHeight="1" x14ac:dyDescent="0.2">
      <c r="H1090" s="30"/>
    </row>
    <row r="1091" spans="8:8" ht="19.149999999999999" customHeight="1" x14ac:dyDescent="0.2">
      <c r="H1091" s="30"/>
    </row>
    <row r="1092" spans="8:8" ht="19.149999999999999" customHeight="1" x14ac:dyDescent="0.2">
      <c r="H1092" s="30"/>
    </row>
    <row r="1093" spans="8:8" ht="19.149999999999999" customHeight="1" x14ac:dyDescent="0.2">
      <c r="H1093" s="30"/>
    </row>
    <row r="1094" spans="8:8" ht="19.149999999999999" customHeight="1" x14ac:dyDescent="0.2">
      <c r="H1094" s="30"/>
    </row>
    <row r="1095" spans="8:8" ht="19.149999999999999" customHeight="1" x14ac:dyDescent="0.2">
      <c r="H1095" s="30"/>
    </row>
    <row r="1096" spans="8:8" ht="19.149999999999999" customHeight="1" x14ac:dyDescent="0.2">
      <c r="H1096" s="30"/>
    </row>
    <row r="1097" spans="8:8" ht="19.149999999999999" customHeight="1" x14ac:dyDescent="0.2">
      <c r="H1097" s="30"/>
    </row>
    <row r="1098" spans="8:8" ht="19.149999999999999" customHeight="1" x14ac:dyDescent="0.2">
      <c r="H1098" s="30"/>
    </row>
    <row r="1099" spans="8:8" ht="19.149999999999999" customHeight="1" x14ac:dyDescent="0.2">
      <c r="H1099" s="30"/>
    </row>
    <row r="1100" spans="8:8" ht="19.149999999999999" customHeight="1" x14ac:dyDescent="0.2">
      <c r="H1100" s="30"/>
    </row>
    <row r="1101" spans="8:8" ht="19.149999999999999" customHeight="1" x14ac:dyDescent="0.2">
      <c r="H1101" s="30"/>
    </row>
    <row r="1102" spans="8:8" ht="19.149999999999999" customHeight="1" x14ac:dyDescent="0.2">
      <c r="H1102" s="30"/>
    </row>
    <row r="1103" spans="8:8" ht="19.149999999999999" customHeight="1" x14ac:dyDescent="0.2">
      <c r="H1103" s="30"/>
    </row>
    <row r="1104" spans="8:8" ht="19.149999999999999" customHeight="1" x14ac:dyDescent="0.2">
      <c r="H1104" s="30"/>
    </row>
    <row r="1105" spans="8:8" ht="19.149999999999999" customHeight="1" x14ac:dyDescent="0.2">
      <c r="H1105" s="30"/>
    </row>
    <row r="1106" spans="8:8" ht="19.149999999999999" customHeight="1" x14ac:dyDescent="0.2">
      <c r="H1106" s="30"/>
    </row>
    <row r="1107" spans="8:8" ht="19.149999999999999" customHeight="1" x14ac:dyDescent="0.2">
      <c r="H1107" s="30"/>
    </row>
    <row r="1108" spans="8:8" ht="19.149999999999999" customHeight="1" x14ac:dyDescent="0.2">
      <c r="H1108" s="30"/>
    </row>
    <row r="1109" spans="8:8" ht="19.149999999999999" customHeight="1" x14ac:dyDescent="0.2">
      <c r="H1109" s="30"/>
    </row>
    <row r="1110" spans="8:8" ht="19.149999999999999" customHeight="1" x14ac:dyDescent="0.2">
      <c r="H1110" s="30"/>
    </row>
    <row r="1111" spans="8:8" ht="19.149999999999999" customHeight="1" x14ac:dyDescent="0.2">
      <c r="H1111" s="30"/>
    </row>
    <row r="1112" spans="8:8" ht="19.149999999999999" customHeight="1" x14ac:dyDescent="0.2">
      <c r="H1112" s="30"/>
    </row>
    <row r="1113" spans="8:8" ht="19.149999999999999" customHeight="1" x14ac:dyDescent="0.2">
      <c r="H1113" s="30"/>
    </row>
    <row r="1114" spans="8:8" ht="19.149999999999999" customHeight="1" x14ac:dyDescent="0.2">
      <c r="H1114" s="30"/>
    </row>
    <row r="1115" spans="8:8" ht="19.149999999999999" customHeight="1" x14ac:dyDescent="0.2">
      <c r="H1115" s="30"/>
    </row>
    <row r="1116" spans="8:8" ht="19.149999999999999" customHeight="1" x14ac:dyDescent="0.2">
      <c r="H1116" s="30"/>
    </row>
    <row r="1117" spans="8:8" ht="19.149999999999999" customHeight="1" x14ac:dyDescent="0.2">
      <c r="H1117" s="30"/>
    </row>
    <row r="1118" spans="8:8" ht="19.149999999999999" customHeight="1" x14ac:dyDescent="0.2">
      <c r="H1118" s="30"/>
    </row>
    <row r="1119" spans="8:8" ht="19.149999999999999" customHeight="1" x14ac:dyDescent="0.2">
      <c r="H1119" s="30"/>
    </row>
    <row r="1120" spans="8:8" ht="19.149999999999999" customHeight="1" x14ac:dyDescent="0.2">
      <c r="H1120" s="30"/>
    </row>
    <row r="1121" spans="8:8" ht="19.149999999999999" customHeight="1" x14ac:dyDescent="0.2">
      <c r="H1121" s="30"/>
    </row>
    <row r="1122" spans="8:8" ht="19.149999999999999" customHeight="1" x14ac:dyDescent="0.2">
      <c r="H1122" s="30"/>
    </row>
    <row r="1123" spans="8:8" ht="19.149999999999999" customHeight="1" x14ac:dyDescent="0.2">
      <c r="H1123" s="30"/>
    </row>
    <row r="1124" spans="8:8" ht="19.149999999999999" customHeight="1" x14ac:dyDescent="0.2">
      <c r="H1124" s="30"/>
    </row>
    <row r="1125" spans="8:8" ht="19.149999999999999" customHeight="1" x14ac:dyDescent="0.2">
      <c r="H1125" s="30"/>
    </row>
    <row r="1126" spans="8:8" ht="19.149999999999999" customHeight="1" x14ac:dyDescent="0.2">
      <c r="H1126" s="30"/>
    </row>
    <row r="1127" spans="8:8" ht="19.149999999999999" customHeight="1" x14ac:dyDescent="0.2">
      <c r="H1127" s="30"/>
    </row>
    <row r="1128" spans="8:8" ht="19.149999999999999" customHeight="1" x14ac:dyDescent="0.2">
      <c r="H1128" s="30"/>
    </row>
    <row r="1129" spans="8:8" ht="19.149999999999999" customHeight="1" x14ac:dyDescent="0.2">
      <c r="H1129" s="30"/>
    </row>
    <row r="1130" spans="8:8" ht="19.149999999999999" customHeight="1" x14ac:dyDescent="0.2">
      <c r="H1130" s="30"/>
    </row>
    <row r="1131" spans="8:8" ht="19.149999999999999" customHeight="1" x14ac:dyDescent="0.2">
      <c r="H1131" s="30"/>
    </row>
    <row r="1132" spans="8:8" ht="19.149999999999999" customHeight="1" x14ac:dyDescent="0.2">
      <c r="H1132" s="30"/>
    </row>
    <row r="1133" spans="8:8" ht="19.149999999999999" customHeight="1" x14ac:dyDescent="0.2">
      <c r="H1133" s="30"/>
    </row>
    <row r="1134" spans="8:8" ht="19.149999999999999" customHeight="1" x14ac:dyDescent="0.2">
      <c r="H1134" s="30"/>
    </row>
    <row r="1135" spans="8:8" ht="19.149999999999999" customHeight="1" x14ac:dyDescent="0.2">
      <c r="H1135" s="30"/>
    </row>
    <row r="1136" spans="8:8" ht="19.149999999999999" customHeight="1" x14ac:dyDescent="0.2">
      <c r="H1136" s="30"/>
    </row>
    <row r="1137" spans="8:8" ht="19.149999999999999" customHeight="1" x14ac:dyDescent="0.2">
      <c r="H1137" s="30"/>
    </row>
    <row r="1138" spans="8:8" ht="19.149999999999999" customHeight="1" x14ac:dyDescent="0.2">
      <c r="H1138" s="30"/>
    </row>
    <row r="1139" spans="8:8" ht="19.149999999999999" customHeight="1" x14ac:dyDescent="0.2">
      <c r="H1139" s="30"/>
    </row>
    <row r="1140" spans="8:8" ht="19.149999999999999" customHeight="1" x14ac:dyDescent="0.2">
      <c r="H1140" s="30"/>
    </row>
    <row r="1141" spans="8:8" ht="19.149999999999999" customHeight="1" x14ac:dyDescent="0.2">
      <c r="H1141" s="30"/>
    </row>
    <row r="1142" spans="8:8" ht="19.149999999999999" customHeight="1" x14ac:dyDescent="0.2">
      <c r="H1142" s="30"/>
    </row>
    <row r="1143" spans="8:8" ht="19.149999999999999" customHeight="1" x14ac:dyDescent="0.2">
      <c r="H1143" s="30"/>
    </row>
    <row r="1144" spans="8:8" ht="19.149999999999999" customHeight="1" x14ac:dyDescent="0.2">
      <c r="H1144" s="30"/>
    </row>
    <row r="1145" spans="8:8" ht="19.149999999999999" customHeight="1" x14ac:dyDescent="0.2">
      <c r="H1145" s="30"/>
    </row>
    <row r="1146" spans="8:8" ht="19.149999999999999" customHeight="1" x14ac:dyDescent="0.2">
      <c r="H1146" s="30"/>
    </row>
    <row r="1147" spans="8:8" ht="19.149999999999999" customHeight="1" x14ac:dyDescent="0.2">
      <c r="H1147" s="30"/>
    </row>
    <row r="1148" spans="8:8" ht="19.149999999999999" customHeight="1" x14ac:dyDescent="0.2">
      <c r="H1148" s="30"/>
    </row>
    <row r="1149" spans="8:8" ht="19.149999999999999" customHeight="1" x14ac:dyDescent="0.2">
      <c r="H1149" s="30"/>
    </row>
    <row r="1150" spans="8:8" ht="19.149999999999999" customHeight="1" x14ac:dyDescent="0.2">
      <c r="H1150" s="30"/>
    </row>
    <row r="1151" spans="8:8" ht="19.149999999999999" customHeight="1" x14ac:dyDescent="0.2">
      <c r="H1151" s="30"/>
    </row>
    <row r="1152" spans="8:8" ht="19.149999999999999" customHeight="1" x14ac:dyDescent="0.2">
      <c r="H1152" s="30"/>
    </row>
    <row r="1153" spans="8:8" ht="19.149999999999999" customHeight="1" x14ac:dyDescent="0.2">
      <c r="H1153" s="30"/>
    </row>
    <row r="1154" spans="8:8" ht="19.149999999999999" customHeight="1" x14ac:dyDescent="0.2">
      <c r="H1154" s="30"/>
    </row>
    <row r="1155" spans="8:8" ht="19.149999999999999" customHeight="1" x14ac:dyDescent="0.2">
      <c r="H1155" s="30"/>
    </row>
    <row r="1156" spans="8:8" ht="19.149999999999999" customHeight="1" x14ac:dyDescent="0.2">
      <c r="H1156" s="30"/>
    </row>
    <row r="1157" spans="8:8" ht="19.149999999999999" customHeight="1" x14ac:dyDescent="0.2">
      <c r="H1157" s="30"/>
    </row>
    <row r="1158" spans="8:8" ht="19.149999999999999" customHeight="1" x14ac:dyDescent="0.2">
      <c r="H1158" s="30"/>
    </row>
    <row r="1159" spans="8:8" ht="19.149999999999999" customHeight="1" x14ac:dyDescent="0.2">
      <c r="H1159" s="30"/>
    </row>
    <row r="1160" spans="8:8" ht="19.149999999999999" customHeight="1" x14ac:dyDescent="0.2">
      <c r="H1160" s="30"/>
    </row>
    <row r="1161" spans="8:8" ht="19.149999999999999" customHeight="1" x14ac:dyDescent="0.2">
      <c r="H1161" s="30"/>
    </row>
    <row r="1162" spans="8:8" ht="19.149999999999999" customHeight="1" x14ac:dyDescent="0.2">
      <c r="H1162" s="30"/>
    </row>
    <row r="1163" spans="8:8" ht="19.149999999999999" customHeight="1" x14ac:dyDescent="0.2">
      <c r="H1163" s="31"/>
    </row>
    <row r="1164" spans="8:8" ht="19.149999999999999" customHeight="1" x14ac:dyDescent="0.2">
      <c r="H1164" s="31"/>
    </row>
    <row r="1165" spans="8:8" ht="19.149999999999999" customHeight="1" x14ac:dyDescent="0.2">
      <c r="H1165" s="31"/>
    </row>
    <row r="1166" spans="8:8" ht="19.149999999999999" customHeight="1" x14ac:dyDescent="0.2">
      <c r="H1166" s="31"/>
    </row>
    <row r="1167" spans="8:8" ht="19.149999999999999" customHeight="1" x14ac:dyDescent="0.2">
      <c r="H1167" s="31"/>
    </row>
    <row r="1168" spans="8:8" ht="19.149999999999999" customHeight="1" x14ac:dyDescent="0.2">
      <c r="H1168" s="31"/>
    </row>
  </sheetData>
  <sheetProtection formatCells="0"/>
  <customSheetViews>
    <customSheetView guid="{1134C5CE-9937-4B1C-88C0-A538A52CB1BA}" scale="85" showPageBreaks="1" zeroValues="0" hiddenColumns="1" view="pageBreakPreview">
      <selection activeCell="G14" sqref="G14:H14"/>
    </customSheetView>
  </customSheetViews>
  <mergeCells count="56">
    <mergeCell ref="M1:O2"/>
    <mergeCell ref="P1:R2"/>
    <mergeCell ref="F10:L10"/>
    <mergeCell ref="E7:E10"/>
    <mergeCell ref="F16:R16"/>
    <mergeCell ref="Q14:R14"/>
    <mergeCell ref="Q15:R15"/>
    <mergeCell ref="K14:L14"/>
    <mergeCell ref="K15:L15"/>
    <mergeCell ref="M14:N14"/>
    <mergeCell ref="M15:N15"/>
    <mergeCell ref="O14:P14"/>
    <mergeCell ref="O15:P15"/>
    <mergeCell ref="E15:F15"/>
    <mergeCell ref="G14:H14"/>
    <mergeCell ref="G15:H15"/>
    <mergeCell ref="I14:J14"/>
    <mergeCell ref="I15:J15"/>
    <mergeCell ref="E14:F14"/>
    <mergeCell ref="E12:F12"/>
    <mergeCell ref="E13:F13"/>
    <mergeCell ref="G12:H12"/>
    <mergeCell ref="G13:H13"/>
    <mergeCell ref="K12:L12"/>
    <mergeCell ref="K13:L13"/>
    <mergeCell ref="I12:J12"/>
    <mergeCell ref="I13:J13"/>
    <mergeCell ref="M12:N12"/>
    <mergeCell ref="M13:N13"/>
    <mergeCell ref="O12:P12"/>
    <mergeCell ref="O13:P13"/>
    <mergeCell ref="Q12:R12"/>
    <mergeCell ref="Q13:R13"/>
    <mergeCell ref="M7:N7"/>
    <mergeCell ref="O7:R7"/>
    <mergeCell ref="M8:N8"/>
    <mergeCell ref="O8:R8"/>
    <mergeCell ref="N9:O9"/>
    <mergeCell ref="Q9:R9"/>
    <mergeCell ref="N10:O10"/>
    <mergeCell ref="F7:L7"/>
    <mergeCell ref="F8:L8"/>
    <mergeCell ref="F9:L9"/>
    <mergeCell ref="M3:N3"/>
    <mergeCell ref="O3:R3"/>
    <mergeCell ref="M4:N4"/>
    <mergeCell ref="E3:E6"/>
    <mergeCell ref="O4:R4"/>
    <mergeCell ref="M5:N5"/>
    <mergeCell ref="O5:R5"/>
    <mergeCell ref="M6:N6"/>
    <mergeCell ref="O6:R6"/>
    <mergeCell ref="F3:L3"/>
    <mergeCell ref="F4:L4"/>
    <mergeCell ref="F5:L5"/>
    <mergeCell ref="F6:L6"/>
  </mergeCells>
  <conditionalFormatting sqref="X6">
    <cfRule type="containsText" dxfId="16" priority="5" operator="containsText" text="NO">
      <formula>NOT(ISERROR(SEARCH("NO",X6)))</formula>
    </cfRule>
    <cfRule type="containsText" dxfId="15" priority="6" operator="containsText" text="Yes">
      <formula>NOT(ISERROR(SEARCH("Yes",X6)))</formula>
    </cfRule>
    <cfRule type="expression" dxfId="14" priority="21">
      <formula>"""NO"""</formula>
    </cfRule>
  </conditionalFormatting>
  <conditionalFormatting sqref="E18:E864">
    <cfRule type="expression" dxfId="13" priority="8">
      <formula>$D18=1</formula>
    </cfRule>
  </conditionalFormatting>
  <conditionalFormatting sqref="R18:R901">
    <cfRule type="expression" dxfId="12" priority="9">
      <formula>$D18=1</formula>
    </cfRule>
  </conditionalFormatting>
  <conditionalFormatting sqref="E18:G901">
    <cfRule type="expression" dxfId="11" priority="14">
      <formula>$V18&gt;0</formula>
    </cfRule>
  </conditionalFormatting>
  <conditionalFormatting sqref="L18:R901">
    <cfRule type="expression" dxfId="10" priority="3">
      <formula>$V18&gt;0</formula>
    </cfRule>
    <cfRule type="expression" dxfId="9" priority="11">
      <formula>$W18&gt;0</formula>
    </cfRule>
  </conditionalFormatting>
  <conditionalFormatting sqref="H18:J901">
    <cfRule type="expression" dxfId="8" priority="20">
      <formula>$V18&gt;0</formula>
    </cfRule>
  </conditionalFormatting>
  <conditionalFormatting sqref="H18:L901">
    <cfRule type="expression" dxfId="7" priority="13">
      <formula>$V18&gt;0</formula>
    </cfRule>
  </conditionalFormatting>
  <conditionalFormatting sqref="E18:R901">
    <cfRule type="containsText" dxfId="6" priority="4" operator="containsText" text="n/a">
      <formula>NOT(ISERROR(SEARCH("n/a",E18)))</formula>
    </cfRule>
    <cfRule type="expression" dxfId="5" priority="10">
      <formula>$D18=1</formula>
    </cfRule>
    <cfRule type="containsText" dxfId="4" priority="22" operator="containsText" text="Out">
      <formula>NOT(ISERROR(SEARCH("Out",E18)))</formula>
    </cfRule>
    <cfRule type="expression" dxfId="3" priority="23">
      <formula>$D18=2</formula>
    </cfRule>
  </conditionalFormatting>
  <conditionalFormatting sqref="K18:K865">
    <cfRule type="expression" dxfId="2" priority="1">
      <formula>$W18&gt;0</formula>
    </cfRule>
  </conditionalFormatting>
  <printOptions horizontalCentered="1"/>
  <pageMargins left="0.25" right="0.25" top="0.25" bottom="0.25" header="0.3" footer="0.3"/>
  <pageSetup paperSize="5" scale="10" fitToHeight="2" orientation="portrait" horizontalDpi="4294967295" verticalDpi="4294967295" r:id="rId1"/>
  <rowBreaks count="5" manualBreakCount="5">
    <brk id="51" max="16383" man="1"/>
    <brk id="105" max="16383" man="1"/>
    <brk id="219" min="4" max="18" man="1"/>
    <brk id="277" min="4" max="18" man="1"/>
    <brk id="592" min="4"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12"/>
  <sheetViews>
    <sheetView showZeros="0" topLeftCell="B1" zoomScale="68" zoomScaleNormal="68" workbookViewId="0">
      <selection activeCell="W29" sqref="W29"/>
    </sheetView>
  </sheetViews>
  <sheetFormatPr defaultColWidth="8.85546875" defaultRowHeight="21" customHeight="1" x14ac:dyDescent="0.2"/>
  <cols>
    <col min="1" max="1" width="7.28515625" style="42" customWidth="1"/>
    <col min="2" max="2" width="12.42578125" style="39" customWidth="1"/>
    <col min="3" max="3" width="30.140625" style="40" customWidth="1"/>
    <col min="4" max="4" width="11.28515625" style="45" customWidth="1"/>
    <col min="5" max="5" width="12.42578125" style="46" bestFit="1" customWidth="1"/>
    <col min="6" max="6" width="11.28515625" style="46" customWidth="1"/>
    <col min="7" max="12" width="11.28515625" style="66" customWidth="1"/>
    <col min="13" max="13" width="3.42578125" style="42" customWidth="1"/>
    <col min="14" max="14" width="27.140625" style="45" customWidth="1"/>
    <col min="15" max="16" width="11.28515625" style="42" customWidth="1"/>
    <col min="17" max="17" width="11.28515625" style="45" customWidth="1"/>
    <col min="18" max="18" width="11.28515625" style="42" customWidth="1"/>
    <col min="19" max="19" width="3.42578125" style="42" customWidth="1"/>
    <col min="20" max="20" width="27.140625" style="42" customWidth="1"/>
    <col min="21" max="24" width="11.28515625" style="42" customWidth="1"/>
    <col min="25" max="25" width="3.85546875" style="42" customWidth="1"/>
    <col min="26" max="26" width="27.140625" style="42" customWidth="1"/>
    <col min="27" max="30" width="11.28515625" style="42" customWidth="1"/>
    <col min="31" max="16384" width="8.85546875" style="42"/>
  </cols>
  <sheetData>
    <row r="1" spans="2:30" ht="21" customHeight="1" thickBot="1" x14ac:dyDescent="0.25">
      <c r="B1" s="160" t="s">
        <v>732</v>
      </c>
      <c r="D1" s="442" t="s">
        <v>382</v>
      </c>
      <c r="E1" s="442"/>
      <c r="F1" s="437" t="s">
        <v>451</v>
      </c>
      <c r="G1" s="437"/>
      <c r="H1" s="447" t="s">
        <v>455</v>
      </c>
      <c r="I1" s="447"/>
      <c r="J1" s="41"/>
      <c r="K1" s="42"/>
      <c r="L1" s="42"/>
      <c r="N1" s="42"/>
      <c r="Q1" s="42"/>
    </row>
    <row r="2" spans="2:30" ht="39" customHeight="1" x14ac:dyDescent="0.2">
      <c r="B2" s="39">
        <f>HLOOKUP(F2,M2:R3,2,FALSE)</f>
        <v>50</v>
      </c>
      <c r="D2" s="443">
        <f>SUM(J6:J45,)</f>
        <v>0</v>
      </c>
      <c r="E2" s="444"/>
      <c r="F2" s="438" t="str">
        <f>IF(D2&gt;=500,I5,IF(D2&gt;=200,H5,IF(D2&gt;=100,G5,IF(D2&gt;=50,F5,E5))))</f>
        <v>25 Discs</v>
      </c>
      <c r="G2" s="438"/>
      <c r="H2" s="445">
        <f>SUM(L6:L49,R7:R59,X7:X50,AD7:AD58)</f>
        <v>0</v>
      </c>
      <c r="I2" s="446"/>
      <c r="J2" s="43"/>
      <c r="K2" s="44"/>
      <c r="L2" s="44"/>
      <c r="M2" s="166" t="s">
        <v>400</v>
      </c>
      <c r="N2" s="167" t="s">
        <v>403</v>
      </c>
      <c r="O2" s="167" t="s">
        <v>404</v>
      </c>
      <c r="P2" s="167" t="s">
        <v>405</v>
      </c>
      <c r="Q2" s="167" t="s">
        <v>406</v>
      </c>
      <c r="R2" s="168" t="s">
        <v>407</v>
      </c>
    </row>
    <row r="3" spans="2:30" ht="39" customHeight="1" thickBot="1" x14ac:dyDescent="0.25">
      <c r="D3" s="152"/>
      <c r="E3" s="149"/>
      <c r="F3" s="150"/>
      <c r="G3" s="151"/>
      <c r="H3" s="151"/>
      <c r="I3" s="151"/>
      <c r="J3" s="44"/>
      <c r="K3" s="44"/>
      <c r="L3" s="44"/>
      <c r="M3" s="169" t="s">
        <v>513</v>
      </c>
      <c r="N3" s="170">
        <v>50</v>
      </c>
      <c r="O3" s="170">
        <v>100</v>
      </c>
      <c r="P3" s="170">
        <v>200</v>
      </c>
      <c r="Q3" s="170">
        <v>500</v>
      </c>
      <c r="R3" s="171">
        <v>0</v>
      </c>
    </row>
    <row r="4" spans="2:30" ht="21" customHeight="1" x14ac:dyDescent="0.2">
      <c r="B4" s="47"/>
      <c r="C4" s="439" t="s">
        <v>422</v>
      </c>
      <c r="D4" s="440"/>
      <c r="E4" s="440"/>
      <c r="F4" s="440"/>
      <c r="G4" s="440"/>
      <c r="H4" s="440"/>
      <c r="I4" s="440"/>
      <c r="J4" s="440"/>
      <c r="K4" s="440"/>
      <c r="L4" s="441"/>
      <c r="T4" s="439" t="s">
        <v>472</v>
      </c>
      <c r="U4" s="440"/>
      <c r="V4" s="440"/>
      <c r="W4" s="440"/>
      <c r="X4" s="441"/>
      <c r="Z4" s="439" t="s">
        <v>467</v>
      </c>
      <c r="AA4" s="440"/>
      <c r="AB4" s="440"/>
      <c r="AC4" s="440"/>
      <c r="AD4" s="441"/>
    </row>
    <row r="5" spans="2:30" ht="21" customHeight="1" x14ac:dyDescent="0.2">
      <c r="B5" s="47"/>
      <c r="C5" s="49" t="s">
        <v>454</v>
      </c>
      <c r="D5" s="50" t="s">
        <v>400</v>
      </c>
      <c r="E5" s="51" t="s">
        <v>403</v>
      </c>
      <c r="F5" s="51" t="s">
        <v>404</v>
      </c>
      <c r="G5" s="51" t="s">
        <v>405</v>
      </c>
      <c r="H5" s="51" t="s">
        <v>406</v>
      </c>
      <c r="I5" s="52" t="s">
        <v>407</v>
      </c>
      <c r="J5" s="53" t="s">
        <v>1</v>
      </c>
      <c r="K5" s="51" t="s">
        <v>453</v>
      </c>
      <c r="L5" s="51" t="s">
        <v>448</v>
      </c>
      <c r="T5" s="439" t="s">
        <v>472</v>
      </c>
      <c r="U5" s="440"/>
      <c r="V5" s="440"/>
      <c r="W5" s="440"/>
      <c r="X5" s="441"/>
      <c r="Z5" s="439" t="s">
        <v>467</v>
      </c>
      <c r="AA5" s="440"/>
      <c r="AB5" s="440"/>
      <c r="AC5" s="440"/>
      <c r="AD5" s="441"/>
    </row>
    <row r="6" spans="2:30" ht="21" customHeight="1" x14ac:dyDescent="0.2">
      <c r="B6" s="48" t="s">
        <v>452</v>
      </c>
      <c r="C6" s="54" t="s">
        <v>401</v>
      </c>
      <c r="D6" s="55">
        <v>9.99</v>
      </c>
      <c r="E6" s="56">
        <v>5</v>
      </c>
      <c r="F6" s="56">
        <v>4.5999999999999996</v>
      </c>
      <c r="G6" s="56">
        <v>4.4000000000000004</v>
      </c>
      <c r="H6" s="56">
        <v>4.2</v>
      </c>
      <c r="I6" s="57">
        <v>4</v>
      </c>
      <c r="J6" s="58">
        <f>SUM(Order_Form!G26:G64,Order_Form!G66:G76,Order_Form!G352,Order_Form!G354,Order_Form!G392:G393)</f>
        <v>0</v>
      </c>
      <c r="K6" s="59" t="str">
        <f t="shared" ref="K6" si="0">IF(J6&gt;0,(HLOOKUP($F$2,$E$5:$I$22,B7,FALSE)),"")</f>
        <v/>
      </c>
      <c r="L6" s="59" t="str">
        <f>IFERROR(IF(J6&gt;0,J6*K6,""),"")</f>
        <v/>
      </c>
      <c r="T6" s="49" t="s">
        <v>454</v>
      </c>
      <c r="U6" s="50" t="s">
        <v>400</v>
      </c>
      <c r="V6" s="52" t="s">
        <v>456</v>
      </c>
      <c r="W6" s="53" t="s">
        <v>1</v>
      </c>
      <c r="X6" s="51" t="s">
        <v>448</v>
      </c>
      <c r="Z6" s="49" t="s">
        <v>454</v>
      </c>
      <c r="AA6" s="50" t="s">
        <v>400</v>
      </c>
      <c r="AB6" s="52" t="s">
        <v>456</v>
      </c>
      <c r="AC6" s="53" t="s">
        <v>1</v>
      </c>
      <c r="AD6" s="51" t="s">
        <v>448</v>
      </c>
    </row>
    <row r="7" spans="2:30" ht="21" customHeight="1" x14ac:dyDescent="0.2">
      <c r="B7" s="39">
        <v>2</v>
      </c>
      <c r="C7" s="54" t="s">
        <v>408</v>
      </c>
      <c r="D7" s="55">
        <v>11.99</v>
      </c>
      <c r="E7" s="56">
        <v>6</v>
      </c>
      <c r="F7" s="56">
        <v>5.6</v>
      </c>
      <c r="G7" s="56">
        <v>5.4</v>
      </c>
      <c r="H7" s="56">
        <v>5.2</v>
      </c>
      <c r="I7" s="57">
        <v>5</v>
      </c>
      <c r="J7" s="58">
        <f>SUM(Order_Form!G79:G83,Order_Form!G85)</f>
        <v>0</v>
      </c>
      <c r="K7" s="59" t="str">
        <f>IF(J7&gt;0,(HLOOKUP($F$2,$E$5:$I$22,B8,FALSE)),"")</f>
        <v/>
      </c>
      <c r="L7" s="59" t="str">
        <f t="shared" ref="L7:L22" si="1">IFERROR(IF(J7&gt;0,J7*K7,""),"")</f>
        <v/>
      </c>
      <c r="T7" s="64" t="s">
        <v>498</v>
      </c>
      <c r="U7" s="55">
        <v>13.99</v>
      </c>
      <c r="V7" s="57">
        <v>7</v>
      </c>
      <c r="W7" s="58">
        <f>SUM(Order_Form!G584:G589)</f>
        <v>0</v>
      </c>
      <c r="X7" s="59" t="str">
        <f t="shared" ref="X7:X24" si="2">IFERROR(IF(W7&gt;0,W7*V7,""),"")</f>
        <v/>
      </c>
      <c r="Z7" s="64" t="s">
        <v>500</v>
      </c>
      <c r="AA7" s="55">
        <v>6</v>
      </c>
      <c r="AB7" s="67">
        <v>3</v>
      </c>
      <c r="AC7" s="58">
        <f>SUM(Order_Form!J762,Order_Form!J763)</f>
        <v>0</v>
      </c>
      <c r="AD7" s="59" t="str">
        <f>IFERROR(IF(AC7&gt;0,AC7*AB7,""),"")</f>
        <v/>
      </c>
    </row>
    <row r="8" spans="2:30" ht="21" customHeight="1" x14ac:dyDescent="0.2">
      <c r="B8" s="39">
        <v>3</v>
      </c>
      <c r="C8" s="64" t="s">
        <v>859</v>
      </c>
      <c r="D8" s="55">
        <v>13.99</v>
      </c>
      <c r="E8" s="56">
        <v>7</v>
      </c>
      <c r="F8" s="56">
        <v>6.75</v>
      </c>
      <c r="G8" s="56">
        <v>6.5</v>
      </c>
      <c r="H8" s="56">
        <v>6.25</v>
      </c>
      <c r="I8" s="57">
        <v>6</v>
      </c>
      <c r="J8" s="58">
        <f>SUM(Order_Form!G96:G106,Order_Form!G128:G132)</f>
        <v>0</v>
      </c>
      <c r="K8" s="59" t="str">
        <f>IF(J8&gt;0,(HLOOKUP($F$2,$E$5:$I$22,B9,FALSE)),"")</f>
        <v/>
      </c>
      <c r="L8" s="59" t="str">
        <f t="shared" si="1"/>
        <v/>
      </c>
      <c r="T8" s="64" t="s">
        <v>473</v>
      </c>
      <c r="U8" s="55">
        <v>9.99</v>
      </c>
      <c r="V8" s="57">
        <v>5</v>
      </c>
      <c r="W8" s="58" t="str">
        <f>Order_Form!G592</f>
        <v>out</v>
      </c>
      <c r="X8" s="59" t="str">
        <f t="shared" si="2"/>
        <v/>
      </c>
      <c r="Z8" s="64" t="s">
        <v>670</v>
      </c>
      <c r="AA8" s="55">
        <v>1</v>
      </c>
      <c r="AB8" s="57">
        <v>0.5</v>
      </c>
      <c r="AC8" s="58">
        <f>SUM(Order_Form!G764:G768)</f>
        <v>0</v>
      </c>
      <c r="AD8" s="59" t="str">
        <f>IFERROR(IF(AC8&gt;0,AC8*AB8,""),"")</f>
        <v/>
      </c>
    </row>
    <row r="9" spans="2:30" ht="21" customHeight="1" x14ac:dyDescent="0.2">
      <c r="B9" s="39">
        <v>4</v>
      </c>
      <c r="C9" s="64" t="s">
        <v>445</v>
      </c>
      <c r="D9" s="55">
        <v>14.99</v>
      </c>
      <c r="E9" s="56">
        <v>7.5</v>
      </c>
      <c r="F9" s="56">
        <v>7.25</v>
      </c>
      <c r="G9" s="56">
        <v>7</v>
      </c>
      <c r="H9" s="56">
        <v>6.75</v>
      </c>
      <c r="I9" s="57">
        <v>6.5</v>
      </c>
      <c r="J9" s="58">
        <f>SUM(Order_Form!G109:G121,Order_Form!G124)</f>
        <v>0</v>
      </c>
      <c r="K9" s="59" t="str">
        <f>IF(J9&gt;0,(HLOOKUP($F$2,$E$5:$I$22,B10,FALSE)),"")</f>
        <v/>
      </c>
      <c r="L9" s="59" t="str">
        <f t="shared" si="1"/>
        <v/>
      </c>
      <c r="N9" s="439" t="s">
        <v>468</v>
      </c>
      <c r="O9" s="440"/>
      <c r="P9" s="440"/>
      <c r="Q9" s="440"/>
      <c r="R9" s="441"/>
      <c r="T9" s="54" t="s">
        <v>656</v>
      </c>
      <c r="U9" s="55">
        <v>0</v>
      </c>
      <c r="V9" s="57">
        <v>14</v>
      </c>
      <c r="W9" s="58"/>
      <c r="X9" s="59" t="str">
        <f t="shared" si="2"/>
        <v/>
      </c>
      <c r="Z9" s="64" t="s">
        <v>501</v>
      </c>
      <c r="AA9" s="55">
        <v>2</v>
      </c>
      <c r="AB9" s="57">
        <v>0.75</v>
      </c>
      <c r="AC9" s="58"/>
      <c r="AD9" s="59" t="str">
        <f>IFERROR(IF(AC9&gt;0,AC9*AB9,""),"")</f>
        <v/>
      </c>
    </row>
    <row r="10" spans="2:30" ht="21" customHeight="1" x14ac:dyDescent="0.2">
      <c r="B10" s="39">
        <v>5</v>
      </c>
      <c r="C10" s="54" t="s">
        <v>415</v>
      </c>
      <c r="D10" s="55">
        <v>13.99</v>
      </c>
      <c r="E10" s="56">
        <v>7</v>
      </c>
      <c r="F10" s="56">
        <v>6.75</v>
      </c>
      <c r="G10" s="56">
        <v>6.5</v>
      </c>
      <c r="H10" s="56">
        <v>6.25</v>
      </c>
      <c r="I10" s="57">
        <v>6</v>
      </c>
      <c r="J10" s="58"/>
      <c r="K10" s="59" t="str">
        <f>IF(J10&gt;0,(HLOOKUP($F$2,$E$5:$I$22,B11,FALSE)),"")</f>
        <v/>
      </c>
      <c r="L10" s="59" t="str">
        <f t="shared" si="1"/>
        <v/>
      </c>
      <c r="N10" s="49" t="s">
        <v>454</v>
      </c>
      <c r="O10" s="50" t="s">
        <v>400</v>
      </c>
      <c r="P10" s="52" t="s">
        <v>456</v>
      </c>
      <c r="Q10" s="53" t="s">
        <v>1</v>
      </c>
      <c r="R10" s="51" t="s">
        <v>448</v>
      </c>
      <c r="T10" s="54" t="s">
        <v>657</v>
      </c>
      <c r="U10" s="55">
        <v>0</v>
      </c>
      <c r="V10" s="57">
        <v>7.5</v>
      </c>
      <c r="W10" s="58">
        <f>SUM(Order_Form!G648:G650,Order_Form!G636:G643)</f>
        <v>0</v>
      </c>
      <c r="X10" s="59" t="str">
        <f t="shared" si="2"/>
        <v/>
      </c>
      <c r="Z10" s="64" t="s">
        <v>509</v>
      </c>
      <c r="AA10" s="55">
        <v>11</v>
      </c>
      <c r="AB10" s="57">
        <v>5</v>
      </c>
      <c r="AC10" s="58">
        <f>SUM(Order_Form!J757:J758)</f>
        <v>0</v>
      </c>
      <c r="AD10" s="59" t="str">
        <f t="shared" ref="AD10:AD25" si="3">IFERROR(IF(AC10&gt;0,AC10*AB10,""),"")</f>
        <v/>
      </c>
    </row>
    <row r="11" spans="2:30" ht="21" customHeight="1" x14ac:dyDescent="0.2">
      <c r="B11" s="39">
        <v>6</v>
      </c>
      <c r="C11" s="54" t="s">
        <v>409</v>
      </c>
      <c r="D11" s="55">
        <v>15.99</v>
      </c>
      <c r="E11" s="56">
        <v>7.5</v>
      </c>
      <c r="F11" s="56">
        <v>7.25</v>
      </c>
      <c r="G11" s="56">
        <v>7</v>
      </c>
      <c r="H11" s="56">
        <v>6.75</v>
      </c>
      <c r="I11" s="57">
        <v>6.5</v>
      </c>
      <c r="J11" s="58">
        <f>SUM(Order_Form!G373:G375)</f>
        <v>0</v>
      </c>
      <c r="K11" s="59" t="str">
        <f>IF(J11&gt;0,(HLOOKUP($F$2,$E$5:$I$22,B12,FALSE)),"")</f>
        <v/>
      </c>
      <c r="L11" s="59" t="str">
        <f t="shared" si="1"/>
        <v/>
      </c>
      <c r="N11" s="54" t="s">
        <v>432</v>
      </c>
      <c r="O11" s="55">
        <v>1.99</v>
      </c>
      <c r="P11" s="57">
        <v>0.75</v>
      </c>
      <c r="Q11" s="58">
        <f>Order_Form!G400</f>
        <v>0</v>
      </c>
      <c r="R11" s="59" t="str">
        <f t="shared" ref="R11:R18" si="4">IFERROR(IF(Q11&gt;0,Q11*P11,""),"")</f>
        <v/>
      </c>
      <c r="T11" s="64" t="s">
        <v>658</v>
      </c>
      <c r="U11" s="55">
        <v>0</v>
      </c>
      <c r="V11" s="57">
        <v>9.5</v>
      </c>
      <c r="W11" s="58">
        <f>SUM(Order_Form!G645:G646)</f>
        <v>0</v>
      </c>
      <c r="X11" s="59" t="str">
        <f t="shared" si="2"/>
        <v/>
      </c>
      <c r="Z11" s="64" t="s">
        <v>669</v>
      </c>
      <c r="AA11" s="55">
        <v>12</v>
      </c>
      <c r="AB11" s="57">
        <v>6</v>
      </c>
      <c r="AC11" s="58">
        <f>SUM(Order_Form!G761)</f>
        <v>0</v>
      </c>
      <c r="AD11" s="59" t="str">
        <f t="shared" si="3"/>
        <v/>
      </c>
    </row>
    <row r="12" spans="2:30" ht="21" customHeight="1" x14ac:dyDescent="0.2">
      <c r="B12" s="39">
        <v>7</v>
      </c>
      <c r="C12" s="54" t="s">
        <v>410</v>
      </c>
      <c r="D12" s="55">
        <v>16.989999999999998</v>
      </c>
      <c r="E12" s="56">
        <v>9.5</v>
      </c>
      <c r="F12" s="56">
        <v>9.25</v>
      </c>
      <c r="G12" s="56">
        <v>9</v>
      </c>
      <c r="H12" s="56">
        <v>8.75</v>
      </c>
      <c r="I12" s="57">
        <v>8.5</v>
      </c>
      <c r="J12" s="58"/>
      <c r="K12" s="59"/>
      <c r="L12" s="59" t="str">
        <f t="shared" si="1"/>
        <v/>
      </c>
      <c r="N12" s="54" t="s">
        <v>433</v>
      </c>
      <c r="O12" s="55">
        <v>2.99</v>
      </c>
      <c r="P12" s="57">
        <v>1</v>
      </c>
      <c r="Q12" s="58">
        <f>Order_Form!G402</f>
        <v>0</v>
      </c>
      <c r="R12" s="59" t="str">
        <f t="shared" si="4"/>
        <v/>
      </c>
      <c r="T12" s="54" t="s">
        <v>659</v>
      </c>
      <c r="U12" s="55">
        <v>0</v>
      </c>
      <c r="V12" s="57">
        <v>5</v>
      </c>
      <c r="W12" s="58" t="e">
        <f>SUM(Order_Form!#REF!)</f>
        <v>#REF!</v>
      </c>
      <c r="X12" s="59" t="str">
        <f t="shared" si="2"/>
        <v/>
      </c>
      <c r="Z12" s="64" t="s">
        <v>511</v>
      </c>
      <c r="AA12" s="55">
        <v>11</v>
      </c>
      <c r="AB12" s="57">
        <v>5</v>
      </c>
      <c r="AC12" s="58"/>
      <c r="AD12" s="59" t="str">
        <f t="shared" si="3"/>
        <v/>
      </c>
    </row>
    <row r="13" spans="2:30" ht="21" customHeight="1" x14ac:dyDescent="0.2">
      <c r="B13" s="39">
        <v>8</v>
      </c>
      <c r="C13" s="54" t="s">
        <v>411</v>
      </c>
      <c r="D13" s="55">
        <v>16.989999999999998</v>
      </c>
      <c r="E13" s="56">
        <v>9</v>
      </c>
      <c r="F13" s="56">
        <v>8.75</v>
      </c>
      <c r="G13" s="56">
        <v>8.5</v>
      </c>
      <c r="H13" s="56">
        <v>8.25</v>
      </c>
      <c r="I13" s="57">
        <v>8</v>
      </c>
      <c r="J13" s="58">
        <f>SUM(Order_Form!G300,Order_Form!G304:G304)</f>
        <v>0</v>
      </c>
      <c r="K13" s="59" t="str">
        <f t="shared" ref="K13:K22" si="5">IF(J13&gt;0,(HLOOKUP($F$2,$E$5:$I$22,B14,FALSE)),"")</f>
        <v/>
      </c>
      <c r="L13" s="59" t="str">
        <f t="shared" si="1"/>
        <v/>
      </c>
      <c r="N13" s="54" t="s">
        <v>434</v>
      </c>
      <c r="O13" s="55">
        <v>2.99</v>
      </c>
      <c r="P13" s="57">
        <v>1</v>
      </c>
      <c r="Q13" s="58">
        <f>Order_Form!G403</f>
        <v>0</v>
      </c>
      <c r="R13" s="59" t="str">
        <f t="shared" si="4"/>
        <v/>
      </c>
      <c r="T13" s="64" t="s">
        <v>551</v>
      </c>
      <c r="U13" s="55">
        <v>0</v>
      </c>
      <c r="V13" s="57">
        <v>7</v>
      </c>
      <c r="W13" s="58">
        <f>SUM(Order_Form!G612:G614)</f>
        <v>0</v>
      </c>
      <c r="X13" s="59" t="str">
        <f t="shared" si="2"/>
        <v/>
      </c>
      <c r="Z13" s="64" t="s">
        <v>510</v>
      </c>
      <c r="AA13" s="55">
        <v>8</v>
      </c>
      <c r="AB13" s="57">
        <v>4</v>
      </c>
      <c r="AC13" s="58">
        <f>Order_Form!J755</f>
        <v>0</v>
      </c>
      <c r="AD13" s="59" t="str">
        <f t="shared" si="3"/>
        <v/>
      </c>
    </row>
    <row r="14" spans="2:30" ht="21" customHeight="1" x14ac:dyDescent="0.2">
      <c r="B14" s="39">
        <v>9</v>
      </c>
      <c r="C14" s="64" t="s">
        <v>163</v>
      </c>
      <c r="D14" s="55">
        <v>16.989999999999998</v>
      </c>
      <c r="E14" s="56">
        <v>9</v>
      </c>
      <c r="F14" s="56">
        <v>8.75</v>
      </c>
      <c r="G14" s="56">
        <v>8.5</v>
      </c>
      <c r="H14" s="56">
        <v>8.25</v>
      </c>
      <c r="I14" s="57">
        <v>8</v>
      </c>
      <c r="J14" s="58">
        <f>SUM(Order_Form!G178:G186,Order_Form!G135:G176,Order_Form!G17)</f>
        <v>0</v>
      </c>
      <c r="K14" s="59" t="str">
        <f t="shared" si="5"/>
        <v/>
      </c>
      <c r="L14" s="59" t="str">
        <f t="shared" si="1"/>
        <v/>
      </c>
      <c r="N14" s="54" t="s">
        <v>435</v>
      </c>
      <c r="O14" s="55">
        <v>2.99</v>
      </c>
      <c r="P14" s="57">
        <v>1</v>
      </c>
      <c r="Q14" s="58">
        <f>Order_Form!G401</f>
        <v>0</v>
      </c>
      <c r="R14" s="59" t="str">
        <f t="shared" si="4"/>
        <v/>
      </c>
      <c r="T14" s="64" t="s">
        <v>660</v>
      </c>
      <c r="U14" s="55">
        <v>0</v>
      </c>
      <c r="V14" s="57">
        <v>10</v>
      </c>
      <c r="W14" s="58" t="e">
        <f>SUM(Order_Form!#REF!)</f>
        <v>#REF!</v>
      </c>
      <c r="X14" s="59" t="str">
        <f t="shared" si="2"/>
        <v/>
      </c>
      <c r="Z14" s="64" t="s">
        <v>668</v>
      </c>
      <c r="AA14" s="55">
        <v>11</v>
      </c>
      <c r="AB14" s="57">
        <v>5</v>
      </c>
      <c r="AC14" s="58">
        <f>SUM(Order_Form!G756)</f>
        <v>0</v>
      </c>
      <c r="AD14" s="59" t="str">
        <f t="shared" si="3"/>
        <v/>
      </c>
    </row>
    <row r="15" spans="2:30" ht="21" customHeight="1" x14ac:dyDescent="0.2">
      <c r="B15" s="39">
        <v>10</v>
      </c>
      <c r="C15" s="64" t="s">
        <v>465</v>
      </c>
      <c r="D15" s="55">
        <v>16.989999999999998</v>
      </c>
      <c r="E15" s="56">
        <v>9</v>
      </c>
      <c r="F15" s="56">
        <v>8.75</v>
      </c>
      <c r="G15" s="56">
        <v>8.5</v>
      </c>
      <c r="H15" s="56">
        <v>8.25</v>
      </c>
      <c r="I15" s="57">
        <v>8</v>
      </c>
      <c r="J15" s="58">
        <f>SUM(Order_Form!G202:G211)</f>
        <v>0</v>
      </c>
      <c r="K15" s="59" t="str">
        <f t="shared" si="5"/>
        <v/>
      </c>
      <c r="L15" s="59" t="str">
        <f t="shared" si="1"/>
        <v/>
      </c>
      <c r="N15" s="60" t="s">
        <v>163</v>
      </c>
      <c r="O15" s="61">
        <v>3.99</v>
      </c>
      <c r="P15" s="63">
        <v>1.5</v>
      </c>
      <c r="Q15" s="62"/>
      <c r="R15" s="59" t="str">
        <f t="shared" si="4"/>
        <v/>
      </c>
      <c r="T15" s="54" t="s">
        <v>701</v>
      </c>
      <c r="U15" s="55">
        <v>0</v>
      </c>
      <c r="V15" s="57">
        <v>10</v>
      </c>
      <c r="W15" s="58" t="e">
        <f>SUM(Order_Form!G663:G664,Order_Form!#REF!,Order_Form!G659:G661)</f>
        <v>#REF!</v>
      </c>
      <c r="X15" s="59" t="str">
        <f t="shared" si="2"/>
        <v/>
      </c>
      <c r="Z15" s="64" t="s">
        <v>206</v>
      </c>
      <c r="AA15" s="55">
        <v>0</v>
      </c>
      <c r="AB15" s="57">
        <v>3</v>
      </c>
      <c r="AC15" s="58">
        <f>SUM(Order_Form!G754)</f>
        <v>0</v>
      </c>
      <c r="AD15" s="59" t="str">
        <f t="shared" si="3"/>
        <v/>
      </c>
    </row>
    <row r="16" spans="2:30" ht="21" customHeight="1" x14ac:dyDescent="0.2">
      <c r="B16" s="39">
        <v>11</v>
      </c>
      <c r="C16" s="64" t="s">
        <v>449</v>
      </c>
      <c r="D16" s="55">
        <v>16.989999999999998</v>
      </c>
      <c r="E16" s="56">
        <v>9</v>
      </c>
      <c r="F16" s="56">
        <v>8.75</v>
      </c>
      <c r="G16" s="56">
        <v>8.5</v>
      </c>
      <c r="H16" s="56">
        <v>8.25</v>
      </c>
      <c r="I16" s="57">
        <v>8</v>
      </c>
      <c r="J16" s="58">
        <f>SUM(Order_Form!G189:G199)</f>
        <v>0</v>
      </c>
      <c r="K16" s="59" t="str">
        <f t="shared" si="5"/>
        <v/>
      </c>
      <c r="L16" s="59" t="str">
        <f t="shared" si="1"/>
        <v/>
      </c>
      <c r="N16" s="54" t="s">
        <v>375</v>
      </c>
      <c r="O16" s="55">
        <v>3.99</v>
      </c>
      <c r="P16" s="57">
        <v>1.5</v>
      </c>
      <c r="Q16" s="58">
        <f>Order_Form!G405</f>
        <v>0</v>
      </c>
      <c r="R16" s="59" t="str">
        <f t="shared" si="4"/>
        <v/>
      </c>
      <c r="T16" s="54" t="s">
        <v>624</v>
      </c>
      <c r="U16" s="55">
        <v>0</v>
      </c>
      <c r="V16" s="57">
        <v>17.5</v>
      </c>
      <c r="W16" s="58"/>
      <c r="X16" s="59" t="str">
        <f t="shared" si="2"/>
        <v/>
      </c>
      <c r="Z16" s="64" t="s">
        <v>671</v>
      </c>
      <c r="AA16" s="55">
        <v>0</v>
      </c>
      <c r="AB16" s="57">
        <v>7</v>
      </c>
      <c r="AC16" s="58">
        <f>SUM(Order_Form!G760)</f>
        <v>0</v>
      </c>
      <c r="AD16" s="59" t="str">
        <f t="shared" si="3"/>
        <v/>
      </c>
    </row>
    <row r="17" spans="2:30" ht="21" customHeight="1" x14ac:dyDescent="0.2">
      <c r="B17" s="39">
        <v>12</v>
      </c>
      <c r="C17" s="64" t="s">
        <v>740</v>
      </c>
      <c r="D17" s="55">
        <v>17.989999999999998</v>
      </c>
      <c r="E17" s="56">
        <v>9.5</v>
      </c>
      <c r="F17" s="56">
        <v>9.25</v>
      </c>
      <c r="G17" s="56">
        <v>9</v>
      </c>
      <c r="H17" s="56">
        <v>8.75</v>
      </c>
      <c r="I17" s="57">
        <v>8.5</v>
      </c>
      <c r="J17" s="58">
        <f>SUM(Order_Form!G240:G286,Order_Form!G288:G297,Order_Form!G356:G358,Order_Form!G360,Order_Form!G363:G370,Order_Form!G19,Order_Form!G21)</f>
        <v>0</v>
      </c>
      <c r="K17" s="59" t="str">
        <f t="shared" si="5"/>
        <v/>
      </c>
      <c r="L17" s="59" t="str">
        <f>IFERROR(IF(J17&gt;0,J17*K17,""),"")</f>
        <v/>
      </c>
      <c r="N17" s="64" t="s">
        <v>479</v>
      </c>
      <c r="O17" s="55">
        <v>4.99</v>
      </c>
      <c r="P17" s="57">
        <v>2.5</v>
      </c>
      <c r="Q17" s="58" t="str">
        <f>Order_Form!G406</f>
        <v>out</v>
      </c>
      <c r="R17" s="59" t="str">
        <f t="shared" si="4"/>
        <v/>
      </c>
      <c r="T17" s="54" t="s">
        <v>576</v>
      </c>
      <c r="U17" s="55">
        <v>0</v>
      </c>
      <c r="V17" s="57">
        <v>11</v>
      </c>
      <c r="W17" s="58">
        <f>SUM(Order_Form!G710:G712,Order_Form!G706:G708)</f>
        <v>0</v>
      </c>
      <c r="X17" s="59" t="str">
        <f t="shared" si="2"/>
        <v/>
      </c>
      <c r="Z17" s="64" t="s">
        <v>587</v>
      </c>
      <c r="AA17" s="55">
        <v>0</v>
      </c>
      <c r="AB17" s="57">
        <v>6</v>
      </c>
      <c r="AC17" s="58">
        <f>SUM(Order_Form!G759)</f>
        <v>0</v>
      </c>
      <c r="AD17" s="59" t="str">
        <f t="shared" si="3"/>
        <v/>
      </c>
    </row>
    <row r="18" spans="2:30" ht="21" customHeight="1" x14ac:dyDescent="0.2">
      <c r="B18" s="39">
        <v>13</v>
      </c>
      <c r="C18" s="54" t="s">
        <v>378</v>
      </c>
      <c r="D18" s="55">
        <v>17.989999999999998</v>
      </c>
      <c r="E18" s="56">
        <v>8.5</v>
      </c>
      <c r="F18" s="56">
        <v>8.25</v>
      </c>
      <c r="G18" s="56">
        <v>8</v>
      </c>
      <c r="H18" s="56">
        <v>7.75</v>
      </c>
      <c r="I18" s="57">
        <v>7.5</v>
      </c>
      <c r="J18" s="58">
        <f>SUM(Order_Form!G307:G342,Order_Form!G344:G349)</f>
        <v>0</v>
      </c>
      <c r="K18" s="59" t="str">
        <f t="shared" si="5"/>
        <v/>
      </c>
      <c r="L18" s="59" t="str">
        <f t="shared" si="1"/>
        <v/>
      </c>
      <c r="N18" s="64" t="s">
        <v>480</v>
      </c>
      <c r="O18" s="55">
        <v>2.99</v>
      </c>
      <c r="P18" s="57">
        <v>1</v>
      </c>
      <c r="Q18" s="58"/>
      <c r="R18" s="59" t="str">
        <f t="shared" si="4"/>
        <v/>
      </c>
      <c r="T18" s="54" t="s">
        <v>661</v>
      </c>
      <c r="U18" s="55">
        <v>0</v>
      </c>
      <c r="V18" s="57">
        <v>11</v>
      </c>
      <c r="W18" s="58">
        <f>SUM(Order_Form!G714:G717)</f>
        <v>0</v>
      </c>
      <c r="X18" s="59" t="str">
        <f t="shared" si="2"/>
        <v/>
      </c>
      <c r="Z18" s="64"/>
      <c r="AA18" s="55"/>
      <c r="AB18" s="57"/>
      <c r="AC18" s="58">
        <f>SUM(Order_Form!G774)</f>
        <v>0</v>
      </c>
      <c r="AD18" s="59" t="str">
        <f t="shared" si="3"/>
        <v/>
      </c>
    </row>
    <row r="19" spans="2:30" ht="21" customHeight="1" x14ac:dyDescent="0.2">
      <c r="B19" s="39">
        <v>14</v>
      </c>
      <c r="C19" s="54" t="s">
        <v>412</v>
      </c>
      <c r="D19" s="55">
        <v>18.989999999999998</v>
      </c>
      <c r="E19" s="56">
        <v>10</v>
      </c>
      <c r="F19" s="56">
        <v>9.75</v>
      </c>
      <c r="G19" s="56">
        <v>9.5</v>
      </c>
      <c r="H19" s="56">
        <v>9.25</v>
      </c>
      <c r="I19" s="57">
        <v>9</v>
      </c>
      <c r="J19" s="58">
        <f>SUM(Order_Form!G87:G91,Order_Form!G93,Order_Form!G23)</f>
        <v>0</v>
      </c>
      <c r="K19" s="59" t="str">
        <f t="shared" si="5"/>
        <v/>
      </c>
      <c r="L19" s="59" t="str">
        <f t="shared" si="1"/>
        <v/>
      </c>
      <c r="N19" s="439" t="s">
        <v>469</v>
      </c>
      <c r="O19" s="440"/>
      <c r="P19" s="440"/>
      <c r="Q19" s="440"/>
      <c r="R19" s="441"/>
      <c r="T19" s="64" t="s">
        <v>662</v>
      </c>
      <c r="U19" s="55">
        <v>0</v>
      </c>
      <c r="V19" s="57">
        <v>15</v>
      </c>
      <c r="W19" s="58">
        <f>SUM(Order_Form!G725)</f>
        <v>0</v>
      </c>
      <c r="X19" s="59" t="str">
        <f t="shared" si="2"/>
        <v/>
      </c>
      <c r="Z19" s="64"/>
      <c r="AA19" s="55"/>
      <c r="AB19" s="57"/>
      <c r="AC19" s="58">
        <f>SUM(Order_Form!G775)</f>
        <v>0</v>
      </c>
      <c r="AD19" s="59" t="str">
        <f t="shared" si="3"/>
        <v/>
      </c>
    </row>
    <row r="20" spans="2:30" ht="21" customHeight="1" x14ac:dyDescent="0.2">
      <c r="B20" s="39">
        <v>15</v>
      </c>
      <c r="C20" s="54" t="s">
        <v>414</v>
      </c>
      <c r="D20" s="55">
        <v>19.989999999999998</v>
      </c>
      <c r="E20" s="56">
        <v>11</v>
      </c>
      <c r="F20" s="56">
        <v>10.75</v>
      </c>
      <c r="G20" s="56">
        <v>10.5</v>
      </c>
      <c r="H20" s="56">
        <v>10.25</v>
      </c>
      <c r="I20" s="57">
        <v>10</v>
      </c>
      <c r="J20" s="58">
        <f>SUM(Order_Form!G214:G233,Order_Form!G235,Order_Form!G237)</f>
        <v>0</v>
      </c>
      <c r="K20" s="59" t="str">
        <f t="shared" si="5"/>
        <v/>
      </c>
      <c r="L20" s="59" t="str">
        <f t="shared" si="1"/>
        <v/>
      </c>
      <c r="N20" s="49" t="s">
        <v>454</v>
      </c>
      <c r="O20" s="50" t="s">
        <v>400</v>
      </c>
      <c r="P20" s="52" t="s">
        <v>456</v>
      </c>
      <c r="Q20" s="53" t="s">
        <v>1</v>
      </c>
      <c r="R20" s="51" t="s">
        <v>448</v>
      </c>
      <c r="T20" s="64" t="s">
        <v>663</v>
      </c>
      <c r="U20" s="55">
        <v>0</v>
      </c>
      <c r="V20" s="57">
        <v>11</v>
      </c>
      <c r="W20" s="58">
        <f>SUM(Order_Form!G594:G595,Order_Form!G597:G604,Order_Form!G606:G610,Order_Form!G684:G688,Order_Form!G727:G731,Order_Form!G733:G736,Order_Form!G678:G682)</f>
        <v>0</v>
      </c>
      <c r="X20" s="59" t="str">
        <f t="shared" si="2"/>
        <v/>
      </c>
      <c r="Z20" s="64"/>
      <c r="AA20" s="55"/>
      <c r="AB20" s="57"/>
      <c r="AC20" s="58">
        <f>SUM(Order_Form!G776)</f>
        <v>0</v>
      </c>
      <c r="AD20" s="59" t="str">
        <f t="shared" si="3"/>
        <v/>
      </c>
    </row>
    <row r="21" spans="2:30" ht="21" customHeight="1" x14ac:dyDescent="0.2">
      <c r="B21" s="39">
        <v>16</v>
      </c>
      <c r="C21" s="54" t="s">
        <v>413</v>
      </c>
      <c r="D21" s="55">
        <v>19.989999999999998</v>
      </c>
      <c r="E21" s="56">
        <v>11</v>
      </c>
      <c r="F21" s="56">
        <v>10.75</v>
      </c>
      <c r="G21" s="56">
        <v>10.5</v>
      </c>
      <c r="H21" s="56">
        <v>10.25</v>
      </c>
      <c r="I21" s="57">
        <v>10</v>
      </c>
      <c r="J21" s="58">
        <f>SUM(Order_Form!G301:G302)</f>
        <v>0</v>
      </c>
      <c r="K21" s="59" t="str">
        <f t="shared" si="5"/>
        <v/>
      </c>
      <c r="L21" s="59" t="str">
        <f t="shared" si="1"/>
        <v/>
      </c>
      <c r="N21" s="54" t="s">
        <v>460</v>
      </c>
      <c r="O21" s="55">
        <v>14.99</v>
      </c>
      <c r="P21" s="57">
        <v>7.5</v>
      </c>
      <c r="Q21" s="58">
        <f>Order_Form!G417</f>
        <v>0</v>
      </c>
      <c r="R21" s="59" t="str">
        <f>IFERROR(IF(Q21&gt;0,Q21*P21,""),"")</f>
        <v/>
      </c>
      <c r="T21" s="64" t="s">
        <v>664</v>
      </c>
      <c r="U21" s="55">
        <v>0</v>
      </c>
      <c r="V21" s="57">
        <v>15</v>
      </c>
      <c r="W21" s="58">
        <f>SUM(Order_Form!G733:G736)</f>
        <v>0</v>
      </c>
      <c r="X21" s="59" t="str">
        <f t="shared" si="2"/>
        <v/>
      </c>
      <c r="Z21" s="64"/>
      <c r="AA21" s="55"/>
      <c r="AB21" s="57"/>
      <c r="AC21" s="58">
        <f>SUM(Order_Form!G777)</f>
        <v>0</v>
      </c>
      <c r="AD21" s="59" t="str">
        <f t="shared" si="3"/>
        <v/>
      </c>
    </row>
    <row r="22" spans="2:30" ht="21" customHeight="1" x14ac:dyDescent="0.2">
      <c r="B22" s="39">
        <v>17</v>
      </c>
      <c r="C22" s="54" t="s">
        <v>466</v>
      </c>
      <c r="D22" s="55">
        <v>18.989999999999998</v>
      </c>
      <c r="E22" s="56">
        <v>9</v>
      </c>
      <c r="F22" s="56">
        <v>8.75</v>
      </c>
      <c r="G22" s="56">
        <v>8.5</v>
      </c>
      <c r="H22" s="56">
        <v>8.25</v>
      </c>
      <c r="I22" s="57">
        <v>8</v>
      </c>
      <c r="J22" s="58">
        <f>SUM(Order_Form!G378)</f>
        <v>0</v>
      </c>
      <c r="K22" s="59" t="str">
        <f t="shared" si="5"/>
        <v/>
      </c>
      <c r="L22" s="59" t="str">
        <f t="shared" si="1"/>
        <v/>
      </c>
      <c r="N22" s="54" t="s">
        <v>461</v>
      </c>
      <c r="O22" s="55">
        <v>28.99</v>
      </c>
      <c r="P22" s="57">
        <v>14.5</v>
      </c>
      <c r="Q22" s="58">
        <f>Order_Form!G418</f>
        <v>0</v>
      </c>
      <c r="R22" s="59" t="str">
        <f t="shared" ref="R22:R29" si="6">IFERROR(IF(Q22&gt;0,Q22*P22,""),"")</f>
        <v/>
      </c>
      <c r="T22" s="64" t="s">
        <v>665</v>
      </c>
      <c r="U22" s="55">
        <v>0</v>
      </c>
      <c r="V22" s="57">
        <v>11</v>
      </c>
      <c r="W22" s="58">
        <f>SUM(Order_Form!G727:G731)</f>
        <v>0</v>
      </c>
      <c r="X22" s="59" t="str">
        <f t="shared" si="2"/>
        <v/>
      </c>
      <c r="Z22" s="64"/>
      <c r="AA22" s="55"/>
      <c r="AB22" s="57"/>
      <c r="AC22" s="58">
        <f>SUM(Order_Form!G778)</f>
        <v>0</v>
      </c>
      <c r="AD22" s="59" t="str">
        <f t="shared" si="3"/>
        <v/>
      </c>
    </row>
    <row r="23" spans="2:30" ht="21" customHeight="1" x14ac:dyDescent="0.2">
      <c r="B23" s="39">
        <v>18</v>
      </c>
      <c r="C23" s="439" t="s">
        <v>423</v>
      </c>
      <c r="D23" s="440"/>
      <c r="E23" s="440"/>
      <c r="F23" s="440"/>
      <c r="G23" s="440"/>
      <c r="H23" s="440"/>
      <c r="I23" s="440"/>
      <c r="J23" s="440"/>
      <c r="K23" s="440"/>
      <c r="L23" s="441"/>
      <c r="N23" s="54" t="s">
        <v>889</v>
      </c>
      <c r="O23" s="55">
        <v>19.989999999999998</v>
      </c>
      <c r="P23" s="57">
        <v>10</v>
      </c>
      <c r="Q23" s="58">
        <f>Order_Form!G423</f>
        <v>0</v>
      </c>
      <c r="R23" s="59" t="str">
        <f t="shared" si="6"/>
        <v/>
      </c>
      <c r="T23" s="64" t="s">
        <v>666</v>
      </c>
      <c r="U23" s="55">
        <v>0</v>
      </c>
      <c r="V23" s="57">
        <v>15</v>
      </c>
      <c r="W23" s="58">
        <f>SUM(Order_Form!G738)</f>
        <v>0</v>
      </c>
      <c r="X23" s="59" t="str">
        <f t="shared" si="2"/>
        <v/>
      </c>
      <c r="Z23" s="64"/>
      <c r="AA23" s="55"/>
      <c r="AB23" s="57"/>
      <c r="AC23" s="58">
        <f>SUM(Order_Form!G779)</f>
        <v>0</v>
      </c>
      <c r="AD23" s="59" t="str">
        <f t="shared" si="3"/>
        <v/>
      </c>
    </row>
    <row r="24" spans="2:30" ht="21" customHeight="1" x14ac:dyDescent="0.2">
      <c r="B24" s="65"/>
      <c r="C24" s="49" t="s">
        <v>454</v>
      </c>
      <c r="D24" s="50" t="s">
        <v>400</v>
      </c>
      <c r="E24" s="51" t="s">
        <v>403</v>
      </c>
      <c r="F24" s="51" t="s">
        <v>404</v>
      </c>
      <c r="G24" s="51" t="s">
        <v>405</v>
      </c>
      <c r="H24" s="51" t="s">
        <v>406</v>
      </c>
      <c r="I24" s="52" t="s">
        <v>407</v>
      </c>
      <c r="J24" s="53" t="s">
        <v>1</v>
      </c>
      <c r="K24" s="51" t="s">
        <v>453</v>
      </c>
      <c r="L24" s="51" t="s">
        <v>448</v>
      </c>
      <c r="N24" s="54" t="s">
        <v>462</v>
      </c>
      <c r="O24" s="55">
        <v>59.99</v>
      </c>
      <c r="P24" s="57">
        <v>30</v>
      </c>
      <c r="Q24" s="58" t="str">
        <f>Order_Form!G420</f>
        <v>out</v>
      </c>
      <c r="R24" s="59" t="str">
        <f t="shared" si="6"/>
        <v/>
      </c>
      <c r="T24" s="64" t="s">
        <v>667</v>
      </c>
      <c r="U24" s="55">
        <v>0</v>
      </c>
      <c r="V24" s="57">
        <v>17</v>
      </c>
      <c r="W24" s="58"/>
      <c r="X24" s="59" t="str">
        <f t="shared" si="2"/>
        <v/>
      </c>
      <c r="Z24" s="64"/>
      <c r="AA24" s="55"/>
      <c r="AB24" s="57"/>
      <c r="AC24" s="58">
        <f>SUM(Order_Form!G780)</f>
        <v>0</v>
      </c>
      <c r="AD24" s="59" t="str">
        <f t="shared" si="3"/>
        <v/>
      </c>
    </row>
    <row r="25" spans="2:30" ht="21" customHeight="1" x14ac:dyDescent="0.2">
      <c r="B25" s="48" t="s">
        <v>452</v>
      </c>
      <c r="C25" s="54" t="s">
        <v>416</v>
      </c>
      <c r="D25" s="55">
        <v>9.99</v>
      </c>
      <c r="E25" s="56">
        <v>5</v>
      </c>
      <c r="F25" s="56">
        <v>4.5999999999999996</v>
      </c>
      <c r="G25" s="56">
        <v>4.4000000000000004</v>
      </c>
      <c r="H25" s="56">
        <v>4.2</v>
      </c>
      <c r="I25" s="57">
        <v>4</v>
      </c>
      <c r="J25" s="153" t="s">
        <v>513</v>
      </c>
      <c r="K25" s="176"/>
      <c r="L25" s="59" t="str">
        <f t="shared" ref="L25:L31" si="7">IFERROR(IF(J25&gt;0,J25*K25,""),"")</f>
        <v/>
      </c>
      <c r="N25" s="54" t="s">
        <v>463</v>
      </c>
      <c r="O25" s="55">
        <v>79.989999999999995</v>
      </c>
      <c r="P25" s="57">
        <v>40</v>
      </c>
      <c r="Q25" s="58">
        <f>Order_Form!G421</f>
        <v>0</v>
      </c>
      <c r="R25" s="59" t="str">
        <f t="shared" si="6"/>
        <v/>
      </c>
      <c r="T25" s="64" t="s">
        <v>695</v>
      </c>
      <c r="U25" s="55">
        <v>0</v>
      </c>
      <c r="V25" s="57">
        <v>7</v>
      </c>
      <c r="W25" s="58">
        <f>SUM(Order_Form!G629:G634)</f>
        <v>0</v>
      </c>
      <c r="X25" s="59"/>
      <c r="Z25" s="64"/>
      <c r="AA25" s="55"/>
      <c r="AB25" s="57"/>
      <c r="AC25" s="58">
        <f>SUM(Order_Form!G781)</f>
        <v>0</v>
      </c>
      <c r="AD25" s="59" t="str">
        <f t="shared" si="3"/>
        <v/>
      </c>
    </row>
    <row r="26" spans="2:30" ht="21" customHeight="1" x14ac:dyDescent="0.2">
      <c r="B26" s="39">
        <v>2</v>
      </c>
      <c r="C26" s="54" t="s">
        <v>417</v>
      </c>
      <c r="D26" s="55">
        <v>13.99</v>
      </c>
      <c r="E26" s="56">
        <v>7</v>
      </c>
      <c r="F26" s="56">
        <v>6.75</v>
      </c>
      <c r="G26" s="56">
        <v>6.5</v>
      </c>
      <c r="H26" s="56">
        <v>6.25</v>
      </c>
      <c r="I26" s="57">
        <v>6</v>
      </c>
      <c r="J26" s="153" t="s">
        <v>513</v>
      </c>
      <c r="K26" s="176"/>
      <c r="L26" s="59" t="str">
        <f t="shared" si="7"/>
        <v/>
      </c>
      <c r="N26" s="54" t="s">
        <v>464</v>
      </c>
      <c r="O26" s="55">
        <v>89.99</v>
      </c>
      <c r="P26" s="57">
        <v>42</v>
      </c>
      <c r="Q26" s="58">
        <f>SUM(Order_Form!G425,Order_Form!G427)</f>
        <v>0</v>
      </c>
      <c r="R26" s="59" t="str">
        <f t="shared" si="6"/>
        <v/>
      </c>
      <c r="T26" s="64" t="s">
        <v>699</v>
      </c>
      <c r="U26" s="55">
        <v>0</v>
      </c>
      <c r="V26" s="57">
        <v>13</v>
      </c>
      <c r="W26" s="58">
        <f>SUM(Order_Form!G653:G657)</f>
        <v>0</v>
      </c>
      <c r="X26" s="59"/>
      <c r="Z26" s="439" t="s">
        <v>470</v>
      </c>
      <c r="AA26" s="440"/>
      <c r="AB26" s="440"/>
      <c r="AC26" s="440"/>
      <c r="AD26" s="441"/>
    </row>
    <row r="27" spans="2:30" ht="21" customHeight="1" x14ac:dyDescent="0.2">
      <c r="B27" s="39">
        <v>3</v>
      </c>
      <c r="C27" s="54" t="s">
        <v>418</v>
      </c>
      <c r="D27" s="55">
        <v>14.99</v>
      </c>
      <c r="E27" s="56">
        <v>7.5</v>
      </c>
      <c r="F27" s="56">
        <v>7.25</v>
      </c>
      <c r="G27" s="56">
        <v>7</v>
      </c>
      <c r="H27" s="56">
        <v>6.75</v>
      </c>
      <c r="I27" s="57">
        <v>6.5</v>
      </c>
      <c r="J27" s="153"/>
      <c r="K27" s="59"/>
      <c r="L27" s="59" t="str">
        <f t="shared" si="7"/>
        <v/>
      </c>
      <c r="N27" s="54" t="s">
        <v>900</v>
      </c>
      <c r="O27" s="55">
        <v>109.99</v>
      </c>
      <c r="P27" s="57">
        <v>52</v>
      </c>
      <c r="Q27" s="58">
        <f>Order_Form!G429</f>
        <v>0</v>
      </c>
      <c r="R27" s="59" t="str">
        <f t="shared" si="6"/>
        <v/>
      </c>
      <c r="T27" s="64" t="s">
        <v>885</v>
      </c>
      <c r="U27" s="55">
        <v>0</v>
      </c>
      <c r="V27" s="57">
        <v>30</v>
      </c>
      <c r="W27" s="58">
        <f>SUM(Order_Form!G749:G751)</f>
        <v>0</v>
      </c>
      <c r="X27" s="59" t="str">
        <f>IFERROR(IF(W27&gt;0,W27*V27,""),"")</f>
        <v/>
      </c>
      <c r="Z27" s="49" t="s">
        <v>454</v>
      </c>
      <c r="AA27" s="50" t="s">
        <v>400</v>
      </c>
      <c r="AB27" s="52" t="s">
        <v>456</v>
      </c>
      <c r="AC27" s="53" t="s">
        <v>1</v>
      </c>
      <c r="AD27" s="51" t="s">
        <v>448</v>
      </c>
    </row>
    <row r="28" spans="2:30" ht="21" customHeight="1" x14ac:dyDescent="0.2">
      <c r="B28" s="39">
        <v>4</v>
      </c>
      <c r="C28" s="64" t="s">
        <v>450</v>
      </c>
      <c r="D28" s="55">
        <v>14.99</v>
      </c>
      <c r="E28" s="56">
        <v>7.5</v>
      </c>
      <c r="F28" s="56">
        <v>7.25</v>
      </c>
      <c r="G28" s="56">
        <v>7</v>
      </c>
      <c r="H28" s="56">
        <v>6.75</v>
      </c>
      <c r="I28" s="57">
        <v>6.5</v>
      </c>
      <c r="J28" s="58"/>
      <c r="K28" s="59"/>
      <c r="L28" s="59" t="str">
        <f t="shared" si="7"/>
        <v/>
      </c>
      <c r="N28" s="54" t="s">
        <v>458</v>
      </c>
      <c r="O28" s="55">
        <v>39.99</v>
      </c>
      <c r="P28" s="57">
        <v>25</v>
      </c>
      <c r="Q28" s="58" t="e">
        <f>Order_Form!#REF!</f>
        <v>#REF!</v>
      </c>
      <c r="R28" s="59" t="str">
        <f t="shared" si="6"/>
        <v/>
      </c>
      <c r="T28" s="64" t="s">
        <v>908</v>
      </c>
      <c r="U28" s="55">
        <v>0</v>
      </c>
      <c r="V28" s="57">
        <v>12</v>
      </c>
      <c r="W28" s="58">
        <f>SUM(Order_Form!G719:G723)</f>
        <v>0</v>
      </c>
      <c r="X28" s="59" t="str">
        <f>IFERROR(IF(W28&gt;0,W28*V28,""),"")</f>
        <v/>
      </c>
      <c r="Z28" s="64" t="s">
        <v>484</v>
      </c>
      <c r="AA28" s="55">
        <v>4</v>
      </c>
      <c r="AB28" s="57">
        <v>2</v>
      </c>
      <c r="AC28" s="58">
        <f>Order_Form!G450</f>
        <v>0</v>
      </c>
      <c r="AD28" s="59" t="str">
        <f t="shared" ref="AD28:AD60" si="8">IFERROR(IF(AC28&gt;0,AC28*AB28,""),"")</f>
        <v/>
      </c>
    </row>
    <row r="29" spans="2:30" ht="21" customHeight="1" x14ac:dyDescent="0.2">
      <c r="B29" s="39">
        <v>5</v>
      </c>
      <c r="C29" s="54" t="s">
        <v>419</v>
      </c>
      <c r="D29" s="55">
        <v>16.989999999999998</v>
      </c>
      <c r="E29" s="56">
        <v>9</v>
      </c>
      <c r="F29" s="56">
        <v>8.75</v>
      </c>
      <c r="G29" s="56">
        <v>8.5</v>
      </c>
      <c r="H29" s="56">
        <v>8.25</v>
      </c>
      <c r="I29" s="57">
        <v>8</v>
      </c>
      <c r="J29" s="58"/>
      <c r="K29" s="59"/>
      <c r="L29" s="59" t="str">
        <f t="shared" si="7"/>
        <v/>
      </c>
      <c r="N29" s="54" t="s">
        <v>459</v>
      </c>
      <c r="O29" s="55">
        <v>64.989999999999995</v>
      </c>
      <c r="P29" s="57">
        <v>38</v>
      </c>
      <c r="Q29" s="58" t="e">
        <f>Order_Form!#REF!</f>
        <v>#REF!</v>
      </c>
      <c r="R29" s="59" t="str">
        <f t="shared" si="6"/>
        <v/>
      </c>
      <c r="T29" s="64"/>
      <c r="U29" s="55"/>
      <c r="V29" s="57"/>
      <c r="W29" s="58"/>
      <c r="X29" s="59"/>
      <c r="Z29" s="64" t="s">
        <v>680</v>
      </c>
      <c r="AA29" s="55">
        <v>9.99</v>
      </c>
      <c r="AB29" s="57">
        <v>5</v>
      </c>
      <c r="AC29" s="58">
        <f>Order_Form!G472</f>
        <v>0</v>
      </c>
      <c r="AD29" s="59" t="str">
        <f t="shared" si="8"/>
        <v/>
      </c>
    </row>
    <row r="30" spans="2:30" ht="21" customHeight="1" x14ac:dyDescent="0.2">
      <c r="B30" s="39">
        <v>6</v>
      </c>
      <c r="C30" s="54" t="s">
        <v>420</v>
      </c>
      <c r="D30" s="55">
        <v>17.989999999999998</v>
      </c>
      <c r="E30" s="56">
        <v>9.5</v>
      </c>
      <c r="F30" s="56">
        <v>9.25</v>
      </c>
      <c r="G30" s="56">
        <v>9</v>
      </c>
      <c r="H30" s="56">
        <v>8.75</v>
      </c>
      <c r="I30" s="57">
        <v>8.5</v>
      </c>
      <c r="J30" s="58"/>
      <c r="K30" s="59"/>
      <c r="L30" s="59" t="str">
        <f t="shared" si="7"/>
        <v/>
      </c>
      <c r="N30" s="439" t="s">
        <v>481</v>
      </c>
      <c r="O30" s="440"/>
      <c r="P30" s="440"/>
      <c r="Q30" s="440"/>
      <c r="R30" s="441"/>
      <c r="T30" s="64"/>
      <c r="U30" s="55"/>
      <c r="V30" s="57"/>
      <c r="W30" s="58"/>
      <c r="X30" s="59"/>
      <c r="Z30" s="64" t="s">
        <v>492</v>
      </c>
      <c r="AA30" s="55">
        <v>19.989999999999998</v>
      </c>
      <c r="AB30" s="57">
        <v>10</v>
      </c>
      <c r="AC30" s="58">
        <f>SUM(Order_Form!G475:G477,Order_Form!G474)</f>
        <v>0</v>
      </c>
      <c r="AD30" s="59" t="str">
        <f t="shared" si="8"/>
        <v/>
      </c>
    </row>
    <row r="31" spans="2:30" ht="21" customHeight="1" x14ac:dyDescent="0.2">
      <c r="B31" s="39">
        <v>7</v>
      </c>
      <c r="C31" s="54" t="s">
        <v>421</v>
      </c>
      <c r="D31" s="55">
        <v>17.989999999999998</v>
      </c>
      <c r="E31" s="56">
        <v>9.5</v>
      </c>
      <c r="F31" s="56">
        <v>9.25</v>
      </c>
      <c r="G31" s="56">
        <v>9</v>
      </c>
      <c r="H31" s="56">
        <v>8.75</v>
      </c>
      <c r="I31" s="57">
        <v>8.5</v>
      </c>
      <c r="J31" s="58"/>
      <c r="K31" s="59"/>
      <c r="L31" s="59" t="str">
        <f t="shared" si="7"/>
        <v/>
      </c>
      <c r="N31" s="49" t="s">
        <v>454</v>
      </c>
      <c r="O31" s="50" t="s">
        <v>400</v>
      </c>
      <c r="P31" s="52" t="s">
        <v>456</v>
      </c>
      <c r="Q31" s="53" t="s">
        <v>1</v>
      </c>
      <c r="R31" s="51" t="s">
        <v>448</v>
      </c>
      <c r="T31" s="64"/>
      <c r="U31" s="55"/>
      <c r="V31" s="57"/>
      <c r="W31" s="58"/>
      <c r="X31" s="59"/>
      <c r="Z31" s="64" t="s">
        <v>493</v>
      </c>
      <c r="AA31" s="55">
        <v>7.99</v>
      </c>
      <c r="AB31" s="57">
        <v>4</v>
      </c>
      <c r="AC31" s="58">
        <f>SUM(Order_Form!G466,Order_Form!G467)</f>
        <v>0</v>
      </c>
      <c r="AD31" s="59" t="str">
        <f t="shared" si="8"/>
        <v/>
      </c>
    </row>
    <row r="32" spans="2:30" ht="21" customHeight="1" x14ac:dyDescent="0.2">
      <c r="B32" s="39">
        <v>8</v>
      </c>
      <c r="C32" s="439" t="s">
        <v>426</v>
      </c>
      <c r="D32" s="440"/>
      <c r="E32" s="440"/>
      <c r="F32" s="440"/>
      <c r="G32" s="440"/>
      <c r="H32" s="440"/>
      <c r="I32" s="440"/>
      <c r="J32" s="440"/>
      <c r="K32" s="440"/>
      <c r="L32" s="441"/>
      <c r="N32" s="64" t="s">
        <v>483</v>
      </c>
      <c r="O32" s="55">
        <v>99.99</v>
      </c>
      <c r="P32" s="57">
        <v>50</v>
      </c>
      <c r="Q32" s="58">
        <f>Order_Form!G441</f>
        <v>0</v>
      </c>
      <c r="R32" s="59" t="str">
        <f>IFERROR(IF(Q32&gt;0,Q32*P32,""),"")</f>
        <v/>
      </c>
      <c r="T32" s="64"/>
      <c r="U32" s="55"/>
      <c r="V32" s="57"/>
      <c r="W32" s="58"/>
      <c r="X32" s="59"/>
      <c r="Z32" s="64" t="s">
        <v>485</v>
      </c>
      <c r="AA32" s="55">
        <v>9.99</v>
      </c>
      <c r="AB32" s="57">
        <v>5</v>
      </c>
      <c r="AC32" s="58">
        <f>Order_Form!G472</f>
        <v>0</v>
      </c>
      <c r="AD32" s="59" t="str">
        <f t="shared" si="8"/>
        <v/>
      </c>
    </row>
    <row r="33" spans="2:30" ht="21" customHeight="1" x14ac:dyDescent="0.2">
      <c r="B33" s="65"/>
      <c r="C33" s="49" t="s">
        <v>454</v>
      </c>
      <c r="D33" s="50" t="s">
        <v>400</v>
      </c>
      <c r="E33" s="51" t="s">
        <v>403</v>
      </c>
      <c r="F33" s="51" t="s">
        <v>404</v>
      </c>
      <c r="G33" s="51" t="s">
        <v>405</v>
      </c>
      <c r="H33" s="51" t="s">
        <v>406</v>
      </c>
      <c r="I33" s="52" t="s">
        <v>407</v>
      </c>
      <c r="J33" s="53" t="s">
        <v>1</v>
      </c>
      <c r="K33" s="51" t="s">
        <v>453</v>
      </c>
      <c r="L33" s="51" t="s">
        <v>448</v>
      </c>
      <c r="N33" s="64" t="s">
        <v>482</v>
      </c>
      <c r="O33" s="55">
        <v>149</v>
      </c>
      <c r="P33" s="57">
        <v>80</v>
      </c>
      <c r="Q33" s="58">
        <f>Order_Form!G440</f>
        <v>0</v>
      </c>
      <c r="R33" s="59" t="str">
        <f>IFERROR(IF(Q33&gt;0,IF(Q33&gt;=4,Q33*75,Q33*P33),""),"")</f>
        <v/>
      </c>
      <c r="T33" s="439" t="s">
        <v>457</v>
      </c>
      <c r="U33" s="440"/>
      <c r="V33" s="440"/>
      <c r="W33" s="440"/>
      <c r="X33" s="441"/>
      <c r="Z33" s="64" t="s">
        <v>494</v>
      </c>
      <c r="AA33" s="55">
        <v>7.99</v>
      </c>
      <c r="AB33" s="57">
        <v>2.5</v>
      </c>
      <c r="AC33" s="58">
        <f>Order_Form!G471</f>
        <v>0</v>
      </c>
      <c r="AD33" s="59" t="str">
        <f t="shared" si="8"/>
        <v/>
      </c>
    </row>
    <row r="34" spans="2:30" ht="21" customHeight="1" x14ac:dyDescent="0.2">
      <c r="B34" s="48" t="s">
        <v>452</v>
      </c>
      <c r="C34" s="54" t="s">
        <v>424</v>
      </c>
      <c r="D34" s="55">
        <v>9.99</v>
      </c>
      <c r="E34" s="56">
        <v>4.75</v>
      </c>
      <c r="F34" s="56">
        <v>4.5</v>
      </c>
      <c r="G34" s="56">
        <v>4.25</v>
      </c>
      <c r="H34" s="56">
        <v>4</v>
      </c>
      <c r="I34" s="57">
        <v>3.75</v>
      </c>
      <c r="J34" s="58">
        <f>Order_Form!J388</f>
        <v>0</v>
      </c>
      <c r="K34" s="59" t="str">
        <f t="shared" ref="K34:K45" si="9">IF(J34&gt;0,(HLOOKUP($F$2,$E$33:$I$42,B35,FALSE)),"")</f>
        <v/>
      </c>
      <c r="L34" s="59" t="str">
        <f t="shared" ref="L34:L45" si="10">IFERROR(IF(J34&gt;0,J34*K34,""),"")</f>
        <v/>
      </c>
      <c r="N34" s="54" t="s">
        <v>156</v>
      </c>
      <c r="O34" s="55">
        <v>199</v>
      </c>
      <c r="P34" s="57">
        <v>125</v>
      </c>
      <c r="Q34" s="58">
        <f>SUM(Order_Form!G436,Order_Form!G437)</f>
        <v>0</v>
      </c>
      <c r="R34" s="59" t="str">
        <f>IFERROR(IF(Q34&gt;0,Q34*P34,""),"")</f>
        <v/>
      </c>
      <c r="T34" s="49" t="s">
        <v>454</v>
      </c>
      <c r="U34" s="50" t="s">
        <v>400</v>
      </c>
      <c r="V34" s="52" t="s">
        <v>456</v>
      </c>
      <c r="W34" s="53" t="s">
        <v>1</v>
      </c>
      <c r="X34" s="51" t="s">
        <v>448</v>
      </c>
      <c r="Z34" s="64" t="s">
        <v>32</v>
      </c>
      <c r="AA34" s="55">
        <v>3</v>
      </c>
      <c r="AB34" s="57">
        <v>1.5</v>
      </c>
      <c r="AC34" s="58">
        <f>Order_Form!G455</f>
        <v>0</v>
      </c>
      <c r="AD34" s="59" t="str">
        <f t="shared" si="8"/>
        <v/>
      </c>
    </row>
    <row r="35" spans="2:30" ht="21" customHeight="1" x14ac:dyDescent="0.2">
      <c r="B35" s="39">
        <v>2</v>
      </c>
      <c r="C35" s="64" t="s">
        <v>228</v>
      </c>
      <c r="D35" s="55">
        <v>12.99</v>
      </c>
      <c r="E35" s="56">
        <v>6.75</v>
      </c>
      <c r="F35" s="56">
        <v>6.5</v>
      </c>
      <c r="G35" s="56">
        <v>6.25</v>
      </c>
      <c r="H35" s="56">
        <v>6</v>
      </c>
      <c r="I35" s="57">
        <v>5.75</v>
      </c>
      <c r="J35" s="58">
        <f>Order_Form!G389</f>
        <v>0</v>
      </c>
      <c r="K35" s="59" t="str">
        <f>IF(J35&gt;0,(HLOOKUP($F$2,$E$33:$I$42,B36,FALSE)),"")</f>
        <v/>
      </c>
      <c r="L35" s="59" t="str">
        <f t="shared" si="10"/>
        <v/>
      </c>
      <c r="N35" s="54" t="s">
        <v>155</v>
      </c>
      <c r="O35" s="55">
        <v>149</v>
      </c>
      <c r="P35" s="57">
        <v>80</v>
      </c>
      <c r="Q35" s="58">
        <f>Order_Form!G439</f>
        <v>0</v>
      </c>
      <c r="R35" s="59" t="str">
        <f>IFERROR(IF(Q35&gt;0,IF(Q35&gt;=4,Q35*75,Q35*P35),""),"")</f>
        <v/>
      </c>
      <c r="T35" s="54" t="s">
        <v>430</v>
      </c>
      <c r="U35" s="55">
        <v>28.99</v>
      </c>
      <c r="V35" s="57">
        <v>13.95</v>
      </c>
      <c r="W35" s="58">
        <f>Order_Form!G413</f>
        <v>0</v>
      </c>
      <c r="X35" s="59" t="str">
        <f t="shared" ref="X35:X40" si="11">IFERROR(IF(W35&gt;0,W35*V35,""),"")</f>
        <v/>
      </c>
      <c r="Z35" s="64" t="s">
        <v>33</v>
      </c>
      <c r="AA35" s="55">
        <v>22</v>
      </c>
      <c r="AB35" s="57">
        <v>15</v>
      </c>
      <c r="AC35" s="58">
        <f>Order_Form!G482</f>
        <v>0</v>
      </c>
      <c r="AD35" s="59" t="str">
        <f t="shared" si="8"/>
        <v/>
      </c>
    </row>
    <row r="36" spans="2:30" ht="21" customHeight="1" x14ac:dyDescent="0.2">
      <c r="B36" s="39">
        <v>3</v>
      </c>
      <c r="C36" s="64" t="s">
        <v>425</v>
      </c>
      <c r="D36" s="55">
        <v>11.99</v>
      </c>
      <c r="E36" s="56">
        <v>5.5</v>
      </c>
      <c r="F36" s="56">
        <v>5.25</v>
      </c>
      <c r="G36" s="56">
        <v>5</v>
      </c>
      <c r="H36" s="56">
        <v>4.75</v>
      </c>
      <c r="I36" s="57">
        <v>4.5</v>
      </c>
      <c r="J36" s="58">
        <f>SUM(Order_Form!G382:G383)</f>
        <v>0</v>
      </c>
      <c r="K36" s="59" t="str">
        <f t="shared" si="9"/>
        <v/>
      </c>
      <c r="L36" s="59" t="str">
        <f t="shared" si="10"/>
        <v/>
      </c>
      <c r="N36" s="54" t="s">
        <v>229</v>
      </c>
      <c r="O36" s="55">
        <v>99</v>
      </c>
      <c r="P36" s="57">
        <v>60</v>
      </c>
      <c r="Q36" s="58">
        <f>SUM(Order_Form!G443,Order_Form!G444)</f>
        <v>0</v>
      </c>
      <c r="R36" s="59" t="str">
        <f t="shared" ref="R36:R59" si="12">IFERROR(IF(Q36&gt;0,Q36*P36,""),"")</f>
        <v/>
      </c>
      <c r="T36" s="54" t="s">
        <v>431</v>
      </c>
      <c r="U36" s="55">
        <v>49.99</v>
      </c>
      <c r="V36" s="57">
        <v>24.95</v>
      </c>
      <c r="W36" s="58">
        <f>Order_Form!G414</f>
        <v>0</v>
      </c>
      <c r="X36" s="59" t="str">
        <f t="shared" si="11"/>
        <v/>
      </c>
      <c r="Z36" s="64" t="s">
        <v>486</v>
      </c>
      <c r="AA36" s="55">
        <v>4.99</v>
      </c>
      <c r="AB36" s="57">
        <v>2.5</v>
      </c>
      <c r="AC36" s="58">
        <f>Order_Form!G453</f>
        <v>0</v>
      </c>
      <c r="AD36" s="59" t="str">
        <f t="shared" si="8"/>
        <v/>
      </c>
    </row>
    <row r="37" spans="2:30" ht="21" customHeight="1" x14ac:dyDescent="0.2">
      <c r="B37" s="39">
        <v>4</v>
      </c>
      <c r="C37" s="54" t="s">
        <v>224</v>
      </c>
      <c r="D37" s="55">
        <v>7.99</v>
      </c>
      <c r="E37" s="56">
        <v>3.75</v>
      </c>
      <c r="F37" s="56">
        <v>3.75</v>
      </c>
      <c r="G37" s="56">
        <v>3.75</v>
      </c>
      <c r="H37" s="56">
        <v>3.75</v>
      </c>
      <c r="I37" s="57">
        <v>3.75</v>
      </c>
      <c r="J37" s="58">
        <f>Order_Form!J384</f>
        <v>0</v>
      </c>
      <c r="K37" s="59" t="str">
        <f t="shared" si="9"/>
        <v/>
      </c>
      <c r="L37" s="59" t="str">
        <f t="shared" si="10"/>
        <v/>
      </c>
      <c r="M37" s="66"/>
      <c r="N37" s="54" t="s">
        <v>226</v>
      </c>
      <c r="O37" s="55">
        <v>29.99</v>
      </c>
      <c r="P37" s="57">
        <v>15</v>
      </c>
      <c r="Q37" s="58">
        <f>Order_Form!G445</f>
        <v>0</v>
      </c>
      <c r="R37" s="59" t="str">
        <f t="shared" si="12"/>
        <v/>
      </c>
      <c r="T37" s="54" t="s">
        <v>672</v>
      </c>
      <c r="U37" s="55">
        <v>0</v>
      </c>
      <c r="V37" s="57">
        <v>83.7</v>
      </c>
      <c r="W37" s="58">
        <f>Order_Form!G410</f>
        <v>0</v>
      </c>
      <c r="X37" s="59" t="str">
        <f t="shared" si="11"/>
        <v/>
      </c>
      <c r="Z37" s="64" t="s">
        <v>489</v>
      </c>
      <c r="AA37" s="55">
        <v>1</v>
      </c>
      <c r="AB37" s="57">
        <v>0.5</v>
      </c>
      <c r="AC37" s="58">
        <f>Order_Form!G451</f>
        <v>0</v>
      </c>
      <c r="AD37" s="59" t="str">
        <f t="shared" si="8"/>
        <v/>
      </c>
    </row>
    <row r="38" spans="2:30" ht="21" customHeight="1" x14ac:dyDescent="0.2">
      <c r="B38" s="39">
        <v>5</v>
      </c>
      <c r="C38" s="54" t="s">
        <v>227</v>
      </c>
      <c r="D38" s="55">
        <v>9.99</v>
      </c>
      <c r="E38" s="56">
        <v>5</v>
      </c>
      <c r="F38" s="56">
        <v>5</v>
      </c>
      <c r="G38" s="56">
        <v>5</v>
      </c>
      <c r="H38" s="56">
        <v>5</v>
      </c>
      <c r="I38" s="57">
        <v>5</v>
      </c>
      <c r="J38" s="58">
        <f>Order_Form!J385</f>
        <v>0</v>
      </c>
      <c r="K38" s="59" t="str">
        <f t="shared" si="9"/>
        <v/>
      </c>
      <c r="L38" s="59" t="str">
        <f t="shared" si="10"/>
        <v/>
      </c>
      <c r="N38" s="64" t="s">
        <v>499</v>
      </c>
      <c r="O38" s="55">
        <v>425</v>
      </c>
      <c r="P38" s="57">
        <v>325</v>
      </c>
      <c r="Q38" s="58">
        <f>SUM(Order_Form!G432,Order_Form!G433)</f>
        <v>0</v>
      </c>
      <c r="R38" s="59" t="str">
        <f t="shared" si="12"/>
        <v/>
      </c>
      <c r="T38" s="54" t="s">
        <v>673</v>
      </c>
      <c r="U38" s="55">
        <v>0</v>
      </c>
      <c r="V38" s="57">
        <v>75</v>
      </c>
      <c r="W38" s="58">
        <f>Order_Form!G408</f>
        <v>0</v>
      </c>
      <c r="X38" s="59" t="str">
        <f t="shared" si="11"/>
        <v/>
      </c>
      <c r="Z38" s="64" t="s">
        <v>487</v>
      </c>
      <c r="AA38" s="55">
        <v>0.5</v>
      </c>
      <c r="AB38" s="57">
        <v>0.15</v>
      </c>
      <c r="AC38" s="58">
        <f>Order_Form!G454</f>
        <v>0</v>
      </c>
      <c r="AD38" s="59" t="str">
        <f t="shared" si="8"/>
        <v/>
      </c>
    </row>
    <row r="39" spans="2:30" ht="21" customHeight="1" x14ac:dyDescent="0.2">
      <c r="B39" s="39">
        <v>6</v>
      </c>
      <c r="C39" s="64" t="s">
        <v>478</v>
      </c>
      <c r="D39" s="55">
        <v>11.99</v>
      </c>
      <c r="E39" s="56">
        <v>7.75</v>
      </c>
      <c r="F39" s="56">
        <v>7.25</v>
      </c>
      <c r="G39" s="56">
        <v>7</v>
      </c>
      <c r="H39" s="56">
        <v>6.75</v>
      </c>
      <c r="I39" s="57">
        <v>6.5</v>
      </c>
      <c r="J39" s="58">
        <f>Order_Form!J397</f>
        <v>0</v>
      </c>
      <c r="K39" s="59" t="str">
        <f t="shared" si="9"/>
        <v/>
      </c>
      <c r="L39" s="59" t="str">
        <f t="shared" si="10"/>
        <v/>
      </c>
      <c r="N39" s="439" t="s">
        <v>471</v>
      </c>
      <c r="O39" s="440"/>
      <c r="P39" s="440"/>
      <c r="Q39" s="440"/>
      <c r="R39" s="441"/>
      <c r="T39" s="54" t="s">
        <v>690</v>
      </c>
      <c r="U39" s="55"/>
      <c r="V39" s="57">
        <v>149.69999999999999</v>
      </c>
      <c r="W39" s="58">
        <f>Order_Form!G411</f>
        <v>0</v>
      </c>
      <c r="X39" s="59" t="str">
        <f t="shared" si="11"/>
        <v/>
      </c>
      <c r="Z39" s="64" t="s">
        <v>389</v>
      </c>
      <c r="AA39" s="55">
        <v>1.99</v>
      </c>
      <c r="AB39" s="57">
        <v>0.75</v>
      </c>
      <c r="AC39" s="58">
        <f>Order_Form!G473</f>
        <v>0</v>
      </c>
      <c r="AD39" s="59" t="str">
        <f t="shared" si="8"/>
        <v/>
      </c>
    </row>
    <row r="40" spans="2:30" ht="21" customHeight="1" x14ac:dyDescent="0.2">
      <c r="B40" s="39">
        <v>7</v>
      </c>
      <c r="C40" s="64" t="s">
        <v>475</v>
      </c>
      <c r="D40" s="55">
        <v>12.99</v>
      </c>
      <c r="E40" s="56">
        <v>8.25</v>
      </c>
      <c r="F40" s="56">
        <v>7.75</v>
      </c>
      <c r="G40" s="56">
        <v>7.5</v>
      </c>
      <c r="H40" s="56">
        <v>7.25</v>
      </c>
      <c r="I40" s="57">
        <v>7</v>
      </c>
      <c r="J40" s="58">
        <f>Order_Form!J396</f>
        <v>0</v>
      </c>
      <c r="K40" s="59" t="str">
        <f t="shared" si="9"/>
        <v/>
      </c>
      <c r="L40" s="59" t="str">
        <f t="shared" si="10"/>
        <v/>
      </c>
      <c r="N40" s="54" t="s">
        <v>402</v>
      </c>
      <c r="O40" s="55">
        <v>14.99</v>
      </c>
      <c r="P40" s="57">
        <v>7.5</v>
      </c>
      <c r="Q40" s="58">
        <f>SUM(Order_Form!G555,Order_Form!G556)</f>
        <v>0</v>
      </c>
      <c r="R40" s="59" t="str">
        <f t="shared" si="12"/>
        <v/>
      </c>
      <c r="T40" s="64" t="s">
        <v>742</v>
      </c>
      <c r="U40" s="55"/>
      <c r="V40" s="57">
        <v>24.95</v>
      </c>
      <c r="W40" s="58">
        <f>Order_Form!G409</f>
        <v>0</v>
      </c>
      <c r="X40" s="59" t="str">
        <f t="shared" si="11"/>
        <v/>
      </c>
      <c r="Z40" s="64" t="s">
        <v>488</v>
      </c>
      <c r="AA40" s="55">
        <v>3</v>
      </c>
      <c r="AB40" s="57">
        <v>1.5</v>
      </c>
      <c r="AC40" s="58">
        <f>Order_Form!G459</f>
        <v>0</v>
      </c>
      <c r="AD40" s="59" t="str">
        <f t="shared" si="8"/>
        <v/>
      </c>
    </row>
    <row r="41" spans="2:30" ht="21" customHeight="1" x14ac:dyDescent="0.2">
      <c r="B41" s="39">
        <v>8</v>
      </c>
      <c r="C41" s="64" t="s">
        <v>476</v>
      </c>
      <c r="D41" s="55">
        <v>13.99</v>
      </c>
      <c r="E41" s="56">
        <v>8.75</v>
      </c>
      <c r="F41" s="56">
        <v>8.25</v>
      </c>
      <c r="G41" s="56">
        <v>8</v>
      </c>
      <c r="H41" s="56">
        <v>7.75</v>
      </c>
      <c r="I41" s="57">
        <v>7.5</v>
      </c>
      <c r="J41" s="58">
        <f>SUM(Order_Form!J395,Order_Form!J394)</f>
        <v>0</v>
      </c>
      <c r="K41" s="59" t="str">
        <f t="shared" si="9"/>
        <v/>
      </c>
      <c r="L41" s="59" t="str">
        <f t="shared" si="10"/>
        <v/>
      </c>
      <c r="N41" s="54" t="s">
        <v>439</v>
      </c>
      <c r="O41" s="55">
        <v>14.99</v>
      </c>
      <c r="P41" s="57">
        <v>7.5</v>
      </c>
      <c r="Q41" s="58">
        <f>SUM(Order_Form!G521)</f>
        <v>0</v>
      </c>
      <c r="R41" s="59" t="str">
        <f t="shared" si="12"/>
        <v/>
      </c>
      <c r="T41" s="54"/>
      <c r="U41" s="55"/>
      <c r="V41" s="57"/>
      <c r="W41" s="58"/>
      <c r="X41" s="59"/>
      <c r="Z41" s="64" t="s">
        <v>437</v>
      </c>
      <c r="AA41" s="55">
        <v>3.99</v>
      </c>
      <c r="AB41" s="57">
        <v>2</v>
      </c>
      <c r="AC41" s="58">
        <f>Order_Form!G460</f>
        <v>0</v>
      </c>
      <c r="AD41" s="59" t="str">
        <f t="shared" si="8"/>
        <v/>
      </c>
    </row>
    <row r="42" spans="2:30" ht="21" customHeight="1" x14ac:dyDescent="0.2">
      <c r="B42" s="39">
        <v>9</v>
      </c>
      <c r="C42" s="64" t="s">
        <v>477</v>
      </c>
      <c r="D42" s="55">
        <v>13.99</v>
      </c>
      <c r="E42" s="56">
        <v>8.75</v>
      </c>
      <c r="F42" s="56">
        <v>8.25</v>
      </c>
      <c r="G42" s="56">
        <v>8</v>
      </c>
      <c r="H42" s="56">
        <v>7.75</v>
      </c>
      <c r="I42" s="57">
        <v>7.5</v>
      </c>
      <c r="J42" s="58"/>
      <c r="K42" s="59" t="str">
        <f t="shared" si="9"/>
        <v/>
      </c>
      <c r="L42" s="59" t="str">
        <f t="shared" si="10"/>
        <v/>
      </c>
      <c r="N42" s="54" t="s">
        <v>440</v>
      </c>
      <c r="O42" s="55">
        <v>16.989999999999998</v>
      </c>
      <c r="P42" s="57">
        <v>8.5</v>
      </c>
      <c r="Q42" s="58">
        <f>SUM(Order_Form!J521)</f>
        <v>0</v>
      </c>
      <c r="R42" s="59" t="str">
        <f t="shared" si="12"/>
        <v/>
      </c>
      <c r="Z42" s="64" t="s">
        <v>436</v>
      </c>
      <c r="AA42" s="55">
        <v>3</v>
      </c>
      <c r="AB42" s="57">
        <v>1.5</v>
      </c>
      <c r="AC42" s="58">
        <f>Order_Form!G456</f>
        <v>0</v>
      </c>
      <c r="AD42" s="59" t="str">
        <f t="shared" si="8"/>
        <v/>
      </c>
    </row>
    <row r="43" spans="2:30" ht="21" customHeight="1" x14ac:dyDescent="0.2">
      <c r="B43" s="39">
        <v>10</v>
      </c>
      <c r="C43" s="64" t="s">
        <v>427</v>
      </c>
      <c r="D43" s="55">
        <v>8.99</v>
      </c>
      <c r="E43" s="56">
        <v>4.5</v>
      </c>
      <c r="F43" s="56">
        <v>4.5</v>
      </c>
      <c r="G43" s="56">
        <v>4.5</v>
      </c>
      <c r="H43" s="56">
        <v>4.5</v>
      </c>
      <c r="I43" s="57">
        <v>4.5</v>
      </c>
      <c r="J43" s="58"/>
      <c r="K43" s="59" t="str">
        <f t="shared" si="9"/>
        <v/>
      </c>
      <c r="L43" s="59" t="str">
        <f t="shared" si="10"/>
        <v/>
      </c>
      <c r="N43" s="54" t="s">
        <v>441</v>
      </c>
      <c r="O43" s="55">
        <v>16.989999999999998</v>
      </c>
      <c r="P43" s="57">
        <v>8.5</v>
      </c>
      <c r="Q43" s="58">
        <f>SUM(Order_Form!J523)</f>
        <v>0</v>
      </c>
      <c r="R43" s="59" t="str">
        <f t="shared" si="12"/>
        <v/>
      </c>
      <c r="Z43" s="64" t="s">
        <v>495</v>
      </c>
      <c r="AA43" s="55">
        <v>3.99</v>
      </c>
      <c r="AB43" s="57">
        <v>2</v>
      </c>
      <c r="AC43" s="58">
        <f>SUM(Order_Form!G470:G471)</f>
        <v>0</v>
      </c>
      <c r="AD43" s="59" t="str">
        <f t="shared" si="8"/>
        <v/>
      </c>
    </row>
    <row r="44" spans="2:30" ht="21" customHeight="1" x14ac:dyDescent="0.2">
      <c r="B44" s="39">
        <v>11</v>
      </c>
      <c r="C44" s="64" t="s">
        <v>428</v>
      </c>
      <c r="D44" s="55">
        <v>9.99</v>
      </c>
      <c r="E44" s="56">
        <v>5</v>
      </c>
      <c r="F44" s="56">
        <v>5</v>
      </c>
      <c r="G44" s="56">
        <v>5</v>
      </c>
      <c r="H44" s="56">
        <v>5</v>
      </c>
      <c r="I44" s="57">
        <v>5</v>
      </c>
      <c r="J44" s="58">
        <f>Order_Form!J387</f>
        <v>0</v>
      </c>
      <c r="K44" s="59" t="str">
        <f t="shared" si="9"/>
        <v/>
      </c>
      <c r="L44" s="59" t="str">
        <f t="shared" si="10"/>
        <v/>
      </c>
      <c r="N44" s="54" t="s">
        <v>442</v>
      </c>
      <c r="O44" s="55">
        <v>16.989999999999998</v>
      </c>
      <c r="P44" s="57">
        <v>8.5</v>
      </c>
      <c r="Q44" s="58">
        <f>SUM(Order_Form!J522)</f>
        <v>0</v>
      </c>
      <c r="R44" s="59" t="str">
        <f t="shared" si="12"/>
        <v/>
      </c>
      <c r="Z44" s="64" t="s">
        <v>496</v>
      </c>
      <c r="AA44" s="55">
        <v>3.99</v>
      </c>
      <c r="AB44" s="57">
        <v>2</v>
      </c>
      <c r="AC44" s="58">
        <f>SUM(Order_Form!G494:G500)</f>
        <v>0</v>
      </c>
      <c r="AD44" s="59" t="str">
        <f t="shared" si="8"/>
        <v/>
      </c>
    </row>
    <row r="45" spans="2:30" ht="21" customHeight="1" x14ac:dyDescent="0.2">
      <c r="B45" s="39">
        <v>12</v>
      </c>
      <c r="C45" s="64" t="s">
        <v>429</v>
      </c>
      <c r="D45" s="55">
        <v>11.99</v>
      </c>
      <c r="E45" s="56">
        <v>5.75</v>
      </c>
      <c r="F45" s="56">
        <v>5.75</v>
      </c>
      <c r="G45" s="56">
        <v>5.75</v>
      </c>
      <c r="H45" s="56">
        <v>5.75</v>
      </c>
      <c r="I45" s="57">
        <v>5.75</v>
      </c>
      <c r="J45" s="58">
        <f>SUM(Order_Form!G380,Order_Form!G381)</f>
        <v>0</v>
      </c>
      <c r="K45" s="59" t="str">
        <f t="shared" si="9"/>
        <v/>
      </c>
      <c r="L45" s="59" t="str">
        <f t="shared" si="10"/>
        <v/>
      </c>
      <c r="N45" s="54" t="s">
        <v>443</v>
      </c>
      <c r="O45" s="55">
        <v>22.99</v>
      </c>
      <c r="P45" s="57">
        <v>12.5</v>
      </c>
      <c r="Q45" s="58">
        <f>SUM(Order_Form!J524,Order_Form!G550:G553)</f>
        <v>0</v>
      </c>
      <c r="R45" s="59" t="str">
        <f t="shared" si="12"/>
        <v/>
      </c>
      <c r="Z45" s="64" t="s">
        <v>490</v>
      </c>
      <c r="AA45" s="55">
        <v>29.99</v>
      </c>
      <c r="AB45" s="57">
        <v>15</v>
      </c>
      <c r="AC45" s="58">
        <f>Order_Form!G479</f>
        <v>0</v>
      </c>
      <c r="AD45" s="59" t="str">
        <f t="shared" si="8"/>
        <v/>
      </c>
    </row>
    <row r="46" spans="2:30" ht="21" customHeight="1" x14ac:dyDescent="0.2">
      <c r="B46" s="39">
        <v>13</v>
      </c>
      <c r="C46" s="42"/>
      <c r="D46" s="42"/>
      <c r="E46" s="42"/>
      <c r="F46" s="42"/>
      <c r="G46" s="42"/>
      <c r="H46" s="42"/>
      <c r="N46" s="54" t="s">
        <v>444</v>
      </c>
      <c r="O46" s="55">
        <v>22.99</v>
      </c>
      <c r="P46" s="57">
        <v>12.5</v>
      </c>
      <c r="Q46" s="58">
        <f>Order_Form!J532</f>
        <v>0</v>
      </c>
      <c r="R46" s="59" t="str">
        <f t="shared" si="12"/>
        <v/>
      </c>
      <c r="Z46" s="64" t="s">
        <v>491</v>
      </c>
      <c r="AA46" s="55">
        <v>49.99</v>
      </c>
      <c r="AB46" s="57">
        <v>25</v>
      </c>
      <c r="AC46" s="58">
        <f>Order_Form!G478</f>
        <v>0</v>
      </c>
      <c r="AD46" s="59" t="str">
        <f t="shared" si="8"/>
        <v/>
      </c>
    </row>
    <row r="47" spans="2:30" ht="21" customHeight="1" x14ac:dyDescent="0.2">
      <c r="C47" s="42"/>
      <c r="D47" s="42"/>
      <c r="E47" s="42"/>
      <c r="F47" s="42"/>
      <c r="G47" s="42"/>
      <c r="H47" s="42"/>
      <c r="N47" s="54" t="s">
        <v>868</v>
      </c>
      <c r="O47" s="55">
        <v>17.989999999999998</v>
      </c>
      <c r="P47" s="57">
        <v>10</v>
      </c>
      <c r="Q47" s="58">
        <f>SUM(Order_Form!G558:G561,Order_Form!G563:G566,Order_Form!G573:G578)</f>
        <v>0</v>
      </c>
      <c r="R47" s="59" t="str">
        <f t="shared" si="12"/>
        <v/>
      </c>
      <c r="Z47" s="64" t="s">
        <v>225</v>
      </c>
      <c r="AA47" s="55">
        <v>19.989999999999998</v>
      </c>
      <c r="AB47" s="57">
        <v>10</v>
      </c>
      <c r="AC47" s="58" t="str">
        <f>Order_Form!G480</f>
        <v>out</v>
      </c>
      <c r="AD47" s="59" t="str">
        <f t="shared" si="8"/>
        <v/>
      </c>
    </row>
    <row r="48" spans="2:30" ht="21" customHeight="1" x14ac:dyDescent="0.2">
      <c r="C48" s="42"/>
      <c r="D48" s="42"/>
      <c r="E48" s="42"/>
      <c r="F48" s="42"/>
      <c r="G48" s="42"/>
      <c r="H48" s="42"/>
      <c r="N48" s="54" t="s">
        <v>867</v>
      </c>
      <c r="O48" s="55">
        <v>19.989999999999998</v>
      </c>
      <c r="P48" s="57">
        <v>11.5</v>
      </c>
      <c r="Q48" s="58">
        <f>SUM(Order_Form!G568:G571)</f>
        <v>0</v>
      </c>
      <c r="R48" s="59" t="str">
        <f t="shared" si="12"/>
        <v/>
      </c>
      <c r="Z48" s="64" t="s">
        <v>438</v>
      </c>
      <c r="AA48" s="55">
        <v>24.99</v>
      </c>
      <c r="AB48" s="57">
        <v>13</v>
      </c>
      <c r="AC48" s="58"/>
      <c r="AD48" s="59"/>
    </row>
    <row r="49" spans="2:30" ht="21" customHeight="1" x14ac:dyDescent="0.2">
      <c r="C49" s="42"/>
      <c r="D49" s="42"/>
      <c r="E49" s="42"/>
      <c r="F49" s="42"/>
      <c r="G49" s="42"/>
      <c r="H49" s="42"/>
      <c r="N49" s="64" t="s">
        <v>230</v>
      </c>
      <c r="O49" s="55">
        <v>22.99</v>
      </c>
      <c r="P49" s="57">
        <v>12</v>
      </c>
      <c r="Q49" s="58">
        <f>Order_Form!J533</f>
        <v>0</v>
      </c>
      <c r="R49" s="59" t="str">
        <f t="shared" si="12"/>
        <v/>
      </c>
      <c r="Z49" s="64" t="s">
        <v>545</v>
      </c>
      <c r="AA49" s="55">
        <v>3.99</v>
      </c>
      <c r="AB49" s="57">
        <v>2</v>
      </c>
      <c r="AC49" s="58">
        <f>Order_Form!G457</f>
        <v>0</v>
      </c>
      <c r="AD49" s="59" t="str">
        <f t="shared" si="8"/>
        <v/>
      </c>
    </row>
    <row r="50" spans="2:30" ht="21" customHeight="1" x14ac:dyDescent="0.2">
      <c r="B50" s="65"/>
      <c r="C50" s="42"/>
      <c r="D50" s="42"/>
      <c r="E50" s="42"/>
      <c r="F50" s="42"/>
      <c r="G50" s="42"/>
      <c r="H50" s="42"/>
      <c r="N50" s="64" t="s">
        <v>497</v>
      </c>
      <c r="O50" s="55">
        <v>22.99</v>
      </c>
      <c r="P50" s="57">
        <v>12.5</v>
      </c>
      <c r="Q50" s="58"/>
      <c r="R50" s="59" t="str">
        <f t="shared" si="12"/>
        <v/>
      </c>
      <c r="Z50" s="64" t="s">
        <v>676</v>
      </c>
      <c r="AA50" s="55">
        <v>29.99</v>
      </c>
      <c r="AB50" s="57">
        <v>15</v>
      </c>
      <c r="AC50" s="58">
        <f>SUM(Order_Form!G468:G469)</f>
        <v>0</v>
      </c>
      <c r="AD50" s="59" t="str">
        <f t="shared" si="8"/>
        <v/>
      </c>
    </row>
    <row r="51" spans="2:30" ht="21" customHeight="1" x14ac:dyDescent="0.2">
      <c r="C51" s="42"/>
      <c r="D51" s="42"/>
      <c r="E51" s="42"/>
      <c r="F51" s="42"/>
      <c r="G51" s="42"/>
      <c r="H51" s="42"/>
      <c r="N51" s="64" t="s">
        <v>901</v>
      </c>
      <c r="O51" s="55">
        <v>23.99</v>
      </c>
      <c r="P51" s="57">
        <v>12</v>
      </c>
      <c r="Q51" s="58">
        <f>Order_Form!J537</f>
        <v>0</v>
      </c>
      <c r="R51" s="59" t="str">
        <f t="shared" si="12"/>
        <v/>
      </c>
      <c r="Z51" s="64" t="s">
        <v>678</v>
      </c>
      <c r="AA51" s="55">
        <v>89.99</v>
      </c>
      <c r="AB51" s="57">
        <v>69</v>
      </c>
      <c r="AC51" s="58">
        <f>Order_Form!G481</f>
        <v>0</v>
      </c>
      <c r="AD51" s="59" t="str">
        <f t="shared" si="8"/>
        <v/>
      </c>
    </row>
    <row r="52" spans="2:30" ht="21" customHeight="1" x14ac:dyDescent="0.2">
      <c r="C52" s="42"/>
      <c r="D52" s="42"/>
      <c r="E52" s="42"/>
      <c r="F52" s="42"/>
      <c r="G52" s="42"/>
      <c r="H52" s="42"/>
      <c r="N52" s="64" t="s">
        <v>651</v>
      </c>
      <c r="O52" s="55"/>
      <c r="P52" s="57">
        <v>11</v>
      </c>
      <c r="Q52" s="58">
        <f>SUM(Order_Form!J535,Order_Form!G541:G543)</f>
        <v>0</v>
      </c>
      <c r="R52" s="59" t="str">
        <f t="shared" si="12"/>
        <v/>
      </c>
      <c r="Z52" s="64" t="s">
        <v>679</v>
      </c>
      <c r="AA52" s="55">
        <v>24.99</v>
      </c>
      <c r="AB52" s="57">
        <v>12.5</v>
      </c>
      <c r="AC52" s="58">
        <f>SUM(Order_Form!G483:G487)</f>
        <v>0</v>
      </c>
      <c r="AD52" s="59" t="str">
        <f t="shared" si="8"/>
        <v/>
      </c>
    </row>
    <row r="53" spans="2:30" ht="21" customHeight="1" x14ac:dyDescent="0.2">
      <c r="B53" s="65"/>
      <c r="C53" s="42"/>
      <c r="D53" s="42"/>
      <c r="E53" s="42"/>
      <c r="F53" s="42"/>
      <c r="G53" s="42"/>
      <c r="H53" s="42"/>
      <c r="N53" s="64" t="s">
        <v>652</v>
      </c>
      <c r="O53" s="55"/>
      <c r="P53" s="57">
        <v>11</v>
      </c>
      <c r="Q53" s="58" t="str">
        <f>Order_Form!G539</f>
        <v>out</v>
      </c>
      <c r="R53" s="59" t="str">
        <f t="shared" si="12"/>
        <v/>
      </c>
      <c r="Z53" s="64" t="s">
        <v>681</v>
      </c>
      <c r="AA53" s="55">
        <v>0</v>
      </c>
      <c r="AB53" s="57">
        <v>6</v>
      </c>
      <c r="AC53" s="58">
        <f>SUM(Order_Form!G502:G505)</f>
        <v>0</v>
      </c>
      <c r="AD53" s="59" t="str">
        <f t="shared" si="8"/>
        <v/>
      </c>
    </row>
    <row r="54" spans="2:30" ht="21" customHeight="1" x14ac:dyDescent="0.2">
      <c r="C54" s="42"/>
      <c r="D54" s="42"/>
      <c r="E54" s="42"/>
      <c r="F54" s="42"/>
      <c r="G54" s="42"/>
      <c r="H54" s="42"/>
      <c r="N54" s="64" t="s">
        <v>653</v>
      </c>
      <c r="O54" s="55"/>
      <c r="P54" s="57">
        <v>11</v>
      </c>
      <c r="Q54" s="58">
        <f>SUM(Order_Form!G518:G519)</f>
        <v>0</v>
      </c>
      <c r="R54" s="59" t="str">
        <f t="shared" si="12"/>
        <v/>
      </c>
      <c r="Z54" s="64" t="s">
        <v>682</v>
      </c>
      <c r="AA54" s="55"/>
      <c r="AB54" s="57">
        <v>425</v>
      </c>
      <c r="AC54" s="58">
        <f>Order_Form!G506</f>
        <v>0</v>
      </c>
      <c r="AD54" s="59" t="str">
        <f t="shared" si="8"/>
        <v/>
      </c>
    </row>
    <row r="55" spans="2:30" ht="21" customHeight="1" x14ac:dyDescent="0.2">
      <c r="C55" s="42"/>
      <c r="D55" s="42"/>
      <c r="E55" s="42"/>
      <c r="F55" s="42"/>
      <c r="G55" s="42"/>
      <c r="H55" s="42"/>
      <c r="N55" s="64" t="s">
        <v>718</v>
      </c>
      <c r="O55" s="55"/>
      <c r="P55" s="57">
        <v>12.5</v>
      </c>
      <c r="Q55" s="58">
        <f>Order_Form!J536</f>
        <v>0</v>
      </c>
      <c r="R55" s="59" t="str">
        <f t="shared" si="12"/>
        <v/>
      </c>
      <c r="Z55" s="64" t="s">
        <v>683</v>
      </c>
      <c r="AA55" s="55">
        <v>0</v>
      </c>
      <c r="AB55" s="57">
        <v>60</v>
      </c>
      <c r="AC55" s="58">
        <f>Order_Form!G507</f>
        <v>0</v>
      </c>
      <c r="AD55" s="59" t="str">
        <f t="shared" si="8"/>
        <v/>
      </c>
    </row>
    <row r="56" spans="2:30" ht="21" customHeight="1" x14ac:dyDescent="0.2">
      <c r="C56" s="42"/>
      <c r="D56" s="42"/>
      <c r="E56" s="42"/>
      <c r="F56" s="42"/>
      <c r="G56" s="42"/>
      <c r="H56" s="42"/>
      <c r="N56" s="64"/>
      <c r="O56" s="55"/>
      <c r="P56" s="57"/>
      <c r="Q56" s="58"/>
      <c r="R56" s="59" t="str">
        <f t="shared" si="12"/>
        <v/>
      </c>
      <c r="Z56" s="64" t="s">
        <v>151</v>
      </c>
      <c r="AA56" s="55"/>
      <c r="AB56" s="57">
        <v>40</v>
      </c>
      <c r="AC56" s="58">
        <f>Order_Form!G508</f>
        <v>0</v>
      </c>
      <c r="AD56" s="59" t="str">
        <f t="shared" si="8"/>
        <v/>
      </c>
    </row>
    <row r="57" spans="2:30" ht="21" customHeight="1" x14ac:dyDescent="0.2">
      <c r="C57" s="42"/>
      <c r="D57" s="42"/>
      <c r="E57" s="42"/>
      <c r="F57" s="42"/>
      <c r="G57" s="42"/>
      <c r="H57" s="42"/>
      <c r="N57" s="64"/>
      <c r="O57" s="55"/>
      <c r="P57" s="57"/>
      <c r="Q57" s="58"/>
      <c r="R57" s="59" t="str">
        <f t="shared" si="12"/>
        <v/>
      </c>
      <c r="Z57" s="64" t="s">
        <v>152</v>
      </c>
      <c r="AA57" s="55"/>
      <c r="AB57" s="57">
        <v>10</v>
      </c>
      <c r="AC57" s="58">
        <f>Order_Form!G510</f>
        <v>0</v>
      </c>
      <c r="AD57" s="59" t="str">
        <f t="shared" si="8"/>
        <v/>
      </c>
    </row>
    <row r="58" spans="2:30" ht="21" customHeight="1" x14ac:dyDescent="0.2">
      <c r="C58" s="42"/>
      <c r="D58" s="42"/>
      <c r="E58" s="42"/>
      <c r="F58" s="42"/>
      <c r="G58" s="42"/>
      <c r="H58" s="42"/>
      <c r="N58" s="64"/>
      <c r="O58" s="55"/>
      <c r="P58" s="57"/>
      <c r="Q58" s="58"/>
      <c r="R58" s="59" t="str">
        <f t="shared" si="12"/>
        <v/>
      </c>
      <c r="Z58" s="64" t="s">
        <v>709</v>
      </c>
      <c r="AA58" s="55">
        <v>39.99</v>
      </c>
      <c r="AB58" s="57">
        <v>19.989999999999998</v>
      </c>
      <c r="AC58" s="58">
        <f>SUM(Order_Form!G488:G492)</f>
        <v>0</v>
      </c>
      <c r="AD58" s="59" t="str">
        <f t="shared" si="8"/>
        <v/>
      </c>
    </row>
    <row r="59" spans="2:30" ht="21" customHeight="1" x14ac:dyDescent="0.2">
      <c r="C59" s="42"/>
      <c r="D59" s="42"/>
      <c r="E59" s="42"/>
      <c r="F59" s="42"/>
      <c r="G59" s="42"/>
      <c r="H59" s="42"/>
      <c r="N59" s="64"/>
      <c r="O59" s="55"/>
      <c r="P59" s="57"/>
      <c r="Q59" s="58"/>
      <c r="R59" s="59" t="str">
        <f t="shared" si="12"/>
        <v/>
      </c>
      <c r="AD59" s="59" t="str">
        <f>IFERROR(IF(AC59&gt;0,AC59*AB59,""),"")</f>
        <v/>
      </c>
    </row>
    <row r="60" spans="2:30" ht="21" customHeight="1" x14ac:dyDescent="0.2">
      <c r="C60" s="42"/>
      <c r="D60" s="42"/>
      <c r="E60" s="42"/>
      <c r="F60" s="42"/>
      <c r="G60" s="42"/>
      <c r="H60" s="42"/>
      <c r="AD60" s="59" t="str">
        <f t="shared" si="8"/>
        <v/>
      </c>
    </row>
    <row r="61" spans="2:30" ht="21" customHeight="1" x14ac:dyDescent="0.2">
      <c r="C61" s="42"/>
      <c r="D61" s="42"/>
      <c r="E61" s="42"/>
      <c r="F61" s="42"/>
      <c r="G61" s="42"/>
      <c r="H61" s="42"/>
    </row>
    <row r="62" spans="2:30" ht="21" customHeight="1" x14ac:dyDescent="0.2">
      <c r="C62" s="42"/>
      <c r="D62" s="42"/>
      <c r="E62" s="42"/>
      <c r="F62" s="42"/>
      <c r="G62" s="42"/>
      <c r="H62" s="42"/>
    </row>
    <row r="63" spans="2:30" ht="21" customHeight="1" x14ac:dyDescent="0.2">
      <c r="C63" s="42"/>
      <c r="D63" s="42"/>
      <c r="E63" s="42"/>
      <c r="F63" s="42"/>
      <c r="G63" s="42"/>
      <c r="H63" s="42"/>
    </row>
    <row r="64" spans="2:30" ht="21" customHeight="1" x14ac:dyDescent="0.2">
      <c r="C64" s="42"/>
      <c r="D64" s="42"/>
      <c r="E64" s="42"/>
      <c r="F64" s="42"/>
      <c r="G64" s="42"/>
      <c r="H64" s="42"/>
    </row>
    <row r="65" spans="3:8" ht="21" customHeight="1" x14ac:dyDescent="0.2">
      <c r="C65" s="42"/>
      <c r="D65" s="42"/>
      <c r="E65" s="42"/>
      <c r="F65" s="42"/>
      <c r="G65" s="42"/>
      <c r="H65" s="42"/>
    </row>
    <row r="66" spans="3:8" ht="21" customHeight="1" x14ac:dyDescent="0.2">
      <c r="C66" s="42"/>
      <c r="D66" s="42"/>
      <c r="E66" s="42"/>
      <c r="F66" s="42"/>
      <c r="G66" s="42"/>
      <c r="H66" s="42"/>
    </row>
    <row r="67" spans="3:8" ht="21" customHeight="1" x14ac:dyDescent="0.2">
      <c r="C67" s="42"/>
      <c r="D67" s="42"/>
      <c r="E67" s="42"/>
      <c r="F67" s="42"/>
      <c r="G67" s="42"/>
      <c r="H67" s="42"/>
    </row>
    <row r="68" spans="3:8" ht="21" customHeight="1" x14ac:dyDescent="0.2">
      <c r="C68" s="42"/>
      <c r="D68" s="42"/>
      <c r="E68" s="42"/>
      <c r="F68" s="42"/>
      <c r="G68" s="42"/>
      <c r="H68" s="42"/>
    </row>
    <row r="69" spans="3:8" ht="21" customHeight="1" x14ac:dyDescent="0.2">
      <c r="C69" s="42"/>
      <c r="D69" s="42"/>
      <c r="E69" s="42"/>
      <c r="F69" s="42"/>
      <c r="G69" s="42"/>
      <c r="H69" s="42"/>
    </row>
    <row r="70" spans="3:8" ht="21" customHeight="1" x14ac:dyDescent="0.2">
      <c r="C70" s="42"/>
      <c r="D70" s="42"/>
      <c r="E70" s="42"/>
      <c r="F70" s="42"/>
      <c r="G70" s="42"/>
      <c r="H70" s="42"/>
    </row>
    <row r="71" spans="3:8" ht="21" customHeight="1" x14ac:dyDescent="0.2">
      <c r="C71" s="42"/>
      <c r="D71" s="42"/>
      <c r="E71" s="42"/>
      <c r="F71" s="42"/>
      <c r="G71" s="42"/>
      <c r="H71" s="42"/>
    </row>
    <row r="72" spans="3:8" ht="21" customHeight="1" x14ac:dyDescent="0.2">
      <c r="C72" s="42"/>
      <c r="D72" s="42"/>
      <c r="E72" s="42"/>
      <c r="F72" s="42"/>
      <c r="G72" s="42"/>
      <c r="H72" s="42"/>
    </row>
    <row r="73" spans="3:8" ht="21" customHeight="1" x14ac:dyDescent="0.2">
      <c r="C73" s="42"/>
      <c r="D73" s="42"/>
      <c r="E73" s="42"/>
      <c r="F73" s="42"/>
      <c r="G73" s="42"/>
      <c r="H73" s="42"/>
    </row>
    <row r="74" spans="3:8" ht="21" customHeight="1" x14ac:dyDescent="0.2">
      <c r="C74" s="42"/>
      <c r="D74" s="42"/>
      <c r="E74" s="42"/>
      <c r="F74" s="42"/>
      <c r="G74" s="42"/>
      <c r="H74" s="42"/>
    </row>
    <row r="75" spans="3:8" ht="21" customHeight="1" x14ac:dyDescent="0.2">
      <c r="C75" s="42"/>
      <c r="D75" s="42"/>
      <c r="E75" s="42"/>
      <c r="F75" s="42"/>
      <c r="G75" s="42"/>
      <c r="H75" s="42"/>
    </row>
    <row r="76" spans="3:8" ht="21" customHeight="1" x14ac:dyDescent="0.2">
      <c r="C76" s="42"/>
      <c r="D76" s="42"/>
      <c r="E76" s="42"/>
      <c r="F76" s="42"/>
      <c r="G76" s="42"/>
      <c r="H76" s="42"/>
    </row>
    <row r="77" spans="3:8" ht="21" customHeight="1" x14ac:dyDescent="0.2">
      <c r="C77" s="42"/>
      <c r="D77" s="42"/>
      <c r="E77" s="42"/>
      <c r="F77" s="42"/>
      <c r="G77" s="42"/>
      <c r="H77" s="42"/>
    </row>
    <row r="78" spans="3:8" ht="21" customHeight="1" x14ac:dyDescent="0.2">
      <c r="C78" s="42"/>
      <c r="D78" s="42"/>
      <c r="E78" s="42"/>
      <c r="F78" s="42"/>
      <c r="G78" s="42"/>
      <c r="H78" s="42"/>
    </row>
    <row r="79" spans="3:8" ht="21" customHeight="1" x14ac:dyDescent="0.2">
      <c r="C79" s="42"/>
      <c r="D79" s="42"/>
      <c r="E79" s="42"/>
      <c r="F79" s="42"/>
      <c r="G79" s="42"/>
      <c r="H79" s="42"/>
    </row>
    <row r="80" spans="3:8" ht="21" customHeight="1" x14ac:dyDescent="0.2">
      <c r="C80" s="42"/>
      <c r="D80" s="42"/>
      <c r="E80" s="42"/>
      <c r="F80" s="42"/>
      <c r="G80" s="42"/>
      <c r="H80" s="42"/>
    </row>
    <row r="81" spans="3:8" ht="21" customHeight="1" x14ac:dyDescent="0.2">
      <c r="C81" s="42"/>
      <c r="D81" s="42"/>
      <c r="E81" s="42"/>
      <c r="F81" s="42"/>
      <c r="G81" s="42"/>
      <c r="H81" s="42"/>
    </row>
    <row r="82" spans="3:8" ht="21" customHeight="1" x14ac:dyDescent="0.2">
      <c r="C82" s="42"/>
      <c r="D82" s="42"/>
      <c r="E82" s="42"/>
      <c r="F82" s="42"/>
      <c r="G82" s="42"/>
      <c r="H82" s="42"/>
    </row>
    <row r="83" spans="3:8" ht="21" customHeight="1" x14ac:dyDescent="0.2">
      <c r="C83" s="42"/>
      <c r="D83" s="42"/>
      <c r="E83" s="42"/>
      <c r="F83" s="42"/>
      <c r="G83" s="42"/>
      <c r="H83" s="42"/>
    </row>
    <row r="84" spans="3:8" ht="21" customHeight="1" x14ac:dyDescent="0.2">
      <c r="C84" s="42"/>
      <c r="D84" s="42"/>
      <c r="E84" s="42"/>
      <c r="F84" s="42"/>
      <c r="G84" s="42"/>
      <c r="H84" s="42"/>
    </row>
    <row r="85" spans="3:8" ht="21" customHeight="1" x14ac:dyDescent="0.2">
      <c r="C85" s="42"/>
      <c r="D85" s="42"/>
      <c r="E85" s="42"/>
      <c r="F85" s="42"/>
      <c r="G85" s="42"/>
      <c r="H85" s="42"/>
    </row>
    <row r="86" spans="3:8" ht="21" customHeight="1" x14ac:dyDescent="0.2">
      <c r="C86" s="42"/>
      <c r="D86" s="42"/>
      <c r="E86" s="42"/>
      <c r="F86" s="42"/>
      <c r="G86" s="42"/>
      <c r="H86" s="42"/>
    </row>
    <row r="87" spans="3:8" ht="21" customHeight="1" x14ac:dyDescent="0.2">
      <c r="C87" s="42"/>
      <c r="D87" s="42"/>
      <c r="E87" s="42"/>
      <c r="F87" s="42"/>
      <c r="G87" s="42"/>
      <c r="H87" s="42"/>
    </row>
    <row r="88" spans="3:8" ht="21" customHeight="1" x14ac:dyDescent="0.2">
      <c r="C88" s="42"/>
      <c r="D88" s="42"/>
      <c r="E88" s="42"/>
      <c r="F88" s="42"/>
      <c r="G88" s="42"/>
      <c r="H88" s="42"/>
    </row>
    <row r="89" spans="3:8" ht="21" customHeight="1" x14ac:dyDescent="0.2">
      <c r="C89" s="42"/>
      <c r="D89" s="42"/>
      <c r="E89" s="42"/>
      <c r="F89" s="42"/>
      <c r="G89" s="42"/>
      <c r="H89" s="42"/>
    </row>
    <row r="90" spans="3:8" ht="21" customHeight="1" x14ac:dyDescent="0.2">
      <c r="C90" s="42"/>
      <c r="D90" s="42"/>
      <c r="E90" s="42"/>
      <c r="F90" s="42"/>
      <c r="G90" s="42"/>
      <c r="H90" s="42"/>
    </row>
    <row r="91" spans="3:8" ht="21" customHeight="1" x14ac:dyDescent="0.2">
      <c r="C91" s="42"/>
      <c r="D91" s="42"/>
      <c r="E91" s="42"/>
      <c r="F91" s="42"/>
      <c r="G91" s="42"/>
      <c r="H91" s="42"/>
    </row>
    <row r="92" spans="3:8" ht="21" customHeight="1" x14ac:dyDescent="0.2">
      <c r="C92" s="42"/>
      <c r="D92" s="42"/>
      <c r="E92" s="42"/>
      <c r="F92" s="42"/>
      <c r="G92" s="42"/>
      <c r="H92" s="42"/>
    </row>
    <row r="93" spans="3:8" ht="21" customHeight="1" x14ac:dyDescent="0.2">
      <c r="C93" s="42"/>
      <c r="D93" s="42"/>
      <c r="E93" s="42"/>
      <c r="F93" s="42"/>
      <c r="G93" s="42"/>
      <c r="H93" s="42"/>
    </row>
    <row r="94" spans="3:8" ht="21" customHeight="1" x14ac:dyDescent="0.2">
      <c r="C94" s="42"/>
      <c r="D94" s="42"/>
      <c r="E94" s="42"/>
      <c r="F94" s="42"/>
      <c r="G94" s="42"/>
      <c r="H94" s="42"/>
    </row>
    <row r="95" spans="3:8" ht="21" customHeight="1" x14ac:dyDescent="0.2">
      <c r="C95" s="42"/>
      <c r="D95" s="42"/>
      <c r="E95" s="42"/>
      <c r="F95" s="42"/>
      <c r="G95" s="42"/>
      <c r="H95" s="42"/>
    </row>
    <row r="96" spans="3:8" ht="21" customHeight="1" x14ac:dyDescent="0.2">
      <c r="C96" s="42"/>
      <c r="D96" s="42"/>
      <c r="E96" s="42"/>
      <c r="F96" s="42"/>
      <c r="G96" s="42"/>
      <c r="H96" s="42"/>
    </row>
    <row r="97" spans="3:8" ht="21" customHeight="1" x14ac:dyDescent="0.2">
      <c r="C97" s="42"/>
      <c r="D97" s="42"/>
      <c r="E97" s="42"/>
      <c r="F97" s="42"/>
      <c r="G97" s="42"/>
      <c r="H97" s="42"/>
    </row>
    <row r="98" spans="3:8" ht="21" customHeight="1" x14ac:dyDescent="0.2">
      <c r="C98" s="42"/>
      <c r="D98" s="42"/>
      <c r="E98" s="42"/>
      <c r="F98" s="42"/>
      <c r="G98" s="42"/>
      <c r="H98" s="42"/>
    </row>
    <row r="99" spans="3:8" ht="21" customHeight="1" x14ac:dyDescent="0.2">
      <c r="C99" s="42"/>
      <c r="D99" s="42"/>
      <c r="E99" s="42"/>
      <c r="F99" s="42"/>
      <c r="G99" s="42"/>
      <c r="H99" s="42"/>
    </row>
    <row r="100" spans="3:8" ht="21" customHeight="1" x14ac:dyDescent="0.2">
      <c r="C100" s="42"/>
      <c r="D100" s="42"/>
      <c r="E100" s="42"/>
      <c r="F100" s="42"/>
      <c r="G100" s="42"/>
      <c r="H100" s="42"/>
    </row>
    <row r="101" spans="3:8" ht="21" customHeight="1" x14ac:dyDescent="0.2">
      <c r="C101" s="42"/>
      <c r="D101" s="42"/>
      <c r="E101" s="42"/>
      <c r="F101" s="42"/>
      <c r="G101" s="42"/>
      <c r="H101" s="42"/>
    </row>
    <row r="102" spans="3:8" ht="21" customHeight="1" x14ac:dyDescent="0.2">
      <c r="C102" s="42"/>
      <c r="D102" s="42"/>
      <c r="E102" s="42"/>
      <c r="F102" s="42"/>
      <c r="G102" s="42"/>
      <c r="H102" s="42"/>
    </row>
    <row r="103" spans="3:8" ht="21" customHeight="1" x14ac:dyDescent="0.2">
      <c r="C103" s="42"/>
      <c r="D103" s="42"/>
      <c r="E103" s="42"/>
      <c r="F103" s="42"/>
      <c r="G103" s="42"/>
      <c r="H103" s="42"/>
    </row>
    <row r="104" spans="3:8" ht="21" customHeight="1" x14ac:dyDescent="0.2">
      <c r="C104" s="42"/>
      <c r="D104" s="42"/>
      <c r="E104" s="42"/>
      <c r="F104" s="42"/>
      <c r="G104" s="42"/>
      <c r="H104" s="42"/>
    </row>
    <row r="105" spans="3:8" ht="21" customHeight="1" x14ac:dyDescent="0.2">
      <c r="C105" s="42"/>
      <c r="D105" s="42"/>
      <c r="E105" s="42"/>
      <c r="F105" s="42"/>
      <c r="G105" s="42"/>
      <c r="H105" s="42"/>
    </row>
    <row r="106" spans="3:8" ht="21" customHeight="1" x14ac:dyDescent="0.2">
      <c r="C106" s="42"/>
      <c r="D106" s="42"/>
      <c r="E106" s="42"/>
      <c r="F106" s="42"/>
      <c r="G106" s="42"/>
      <c r="H106" s="42"/>
    </row>
    <row r="107" spans="3:8" ht="21" customHeight="1" x14ac:dyDescent="0.2">
      <c r="C107" s="42"/>
      <c r="D107" s="42"/>
      <c r="E107" s="42"/>
      <c r="F107" s="42"/>
      <c r="G107" s="42"/>
      <c r="H107" s="42"/>
    </row>
    <row r="108" spans="3:8" ht="21" customHeight="1" x14ac:dyDescent="0.2">
      <c r="C108" s="42"/>
      <c r="D108" s="42"/>
      <c r="E108" s="42"/>
      <c r="F108" s="42"/>
      <c r="G108" s="42"/>
      <c r="H108" s="42"/>
    </row>
    <row r="109" spans="3:8" ht="21" customHeight="1" x14ac:dyDescent="0.2">
      <c r="C109" s="42"/>
      <c r="D109" s="42"/>
      <c r="E109" s="42"/>
      <c r="F109" s="42"/>
      <c r="G109" s="42"/>
      <c r="H109" s="42"/>
    </row>
    <row r="110" spans="3:8" ht="21" customHeight="1" x14ac:dyDescent="0.2">
      <c r="C110" s="42"/>
      <c r="D110" s="42"/>
      <c r="E110" s="42"/>
      <c r="F110" s="42"/>
      <c r="G110" s="42"/>
      <c r="H110" s="42"/>
    </row>
    <row r="111" spans="3:8" ht="21" customHeight="1" x14ac:dyDescent="0.2">
      <c r="C111" s="42"/>
      <c r="D111" s="42"/>
      <c r="E111" s="42"/>
      <c r="F111" s="42"/>
      <c r="G111" s="42"/>
      <c r="H111" s="42"/>
    </row>
    <row r="112" spans="3:8" ht="21" customHeight="1" x14ac:dyDescent="0.2">
      <c r="C112" s="42"/>
      <c r="D112" s="42"/>
      <c r="E112" s="42"/>
      <c r="F112" s="42"/>
      <c r="G112" s="42"/>
      <c r="H112" s="42"/>
    </row>
  </sheetData>
  <customSheetViews>
    <customSheetView guid="{1134C5CE-9937-4B1C-88C0-A538A52CB1BA}" scale="70" zeroValues="0" hiddenColumns="1" state="hidden">
      <selection activeCell="AC13" sqref="AC13"/>
    </customSheetView>
  </customSheetViews>
  <mergeCells count="19">
    <mergeCell ref="N39:R39"/>
    <mergeCell ref="Z5:AD5"/>
    <mergeCell ref="C32:L32"/>
    <mergeCell ref="C23:L23"/>
    <mergeCell ref="T33:X33"/>
    <mergeCell ref="N30:R30"/>
    <mergeCell ref="Z26:AD26"/>
    <mergeCell ref="N9:R9"/>
    <mergeCell ref="N19:R19"/>
    <mergeCell ref="T5:X5"/>
    <mergeCell ref="F1:G1"/>
    <mergeCell ref="F2:G2"/>
    <mergeCell ref="C4:L4"/>
    <mergeCell ref="T4:X4"/>
    <mergeCell ref="Z4:AD4"/>
    <mergeCell ref="D1:E1"/>
    <mergeCell ref="D2:E2"/>
    <mergeCell ref="H2:I2"/>
    <mergeCell ref="H1:I1"/>
  </mergeCells>
  <conditionalFormatting sqref="D24:I31 D33:I45 D5:I22">
    <cfRule type="expression" dxfId="1" priority="5865">
      <formula>$F$2=D$5</formula>
    </cfRule>
  </conditionalFormatting>
  <conditionalFormatting sqref="M2:R3">
    <cfRule type="expression" dxfId="0" priority="1">
      <formula>$F$2=M$5</formula>
    </cfRule>
  </conditionalFormatting>
  <dataValidations count="1">
    <dataValidation type="list" allowBlank="1" showInputMessage="1" showErrorMessage="1" sqref="F2:G3">
      <formula1>$E$5:$I$5</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9"/>
  <sheetViews>
    <sheetView topLeftCell="A4" workbookViewId="0">
      <selection activeCell="B4" sqref="B4:B32"/>
    </sheetView>
  </sheetViews>
  <sheetFormatPr defaultColWidth="8.85546875" defaultRowHeight="12.75" x14ac:dyDescent="0.2"/>
  <cols>
    <col min="1" max="16384" width="8.85546875" style="12"/>
  </cols>
  <sheetData>
    <row r="3" spans="2:2" ht="18" x14ac:dyDescent="0.2">
      <c r="B3" s="11"/>
    </row>
    <row r="4" spans="2:2" x14ac:dyDescent="0.2">
      <c r="B4" s="13" t="s">
        <v>607</v>
      </c>
    </row>
    <row r="5" spans="2:2" x14ac:dyDescent="0.2">
      <c r="B5" s="13"/>
    </row>
    <row r="6" spans="2:2" ht="18" x14ac:dyDescent="0.2">
      <c r="B6" s="11" t="s">
        <v>608</v>
      </c>
    </row>
    <row r="7" spans="2:2" ht="18" x14ac:dyDescent="0.2">
      <c r="B7" s="11" t="s">
        <v>401</v>
      </c>
    </row>
    <row r="8" spans="2:2" ht="18" x14ac:dyDescent="0.2">
      <c r="B8" s="11" t="s">
        <v>433</v>
      </c>
    </row>
    <row r="9" spans="2:2" ht="18" x14ac:dyDescent="0.2">
      <c r="B9" s="11" t="s">
        <v>621</v>
      </c>
    </row>
    <row r="10" spans="2:2" ht="18" x14ac:dyDescent="0.2">
      <c r="B10" s="11" t="s">
        <v>415</v>
      </c>
    </row>
    <row r="11" spans="2:2" ht="18" x14ac:dyDescent="0.2">
      <c r="B11" s="11" t="s">
        <v>163</v>
      </c>
    </row>
    <row r="12" spans="2:2" ht="18" x14ac:dyDescent="0.2">
      <c r="B12" s="11" t="s">
        <v>449</v>
      </c>
    </row>
    <row r="13" spans="2:2" ht="18" x14ac:dyDescent="0.2">
      <c r="B13" s="11" t="s">
        <v>609</v>
      </c>
    </row>
    <row r="14" spans="2:2" ht="18" x14ac:dyDescent="0.2">
      <c r="B14" s="11" t="s">
        <v>610</v>
      </c>
    </row>
    <row r="15" spans="2:2" ht="18" x14ac:dyDescent="0.2">
      <c r="B15" s="11" t="s">
        <v>375</v>
      </c>
    </row>
    <row r="16" spans="2:2" ht="18" x14ac:dyDescent="0.2">
      <c r="B16" s="11" t="s">
        <v>611</v>
      </c>
    </row>
    <row r="17" spans="2:2" ht="18" x14ac:dyDescent="0.2">
      <c r="B17" s="11" t="s">
        <v>612</v>
      </c>
    </row>
    <row r="18" spans="2:2" ht="18" x14ac:dyDescent="0.2">
      <c r="B18" s="11" t="s">
        <v>613</v>
      </c>
    </row>
    <row r="19" spans="2:2" ht="18" x14ac:dyDescent="0.2">
      <c r="B19" s="11" t="s">
        <v>614</v>
      </c>
    </row>
    <row r="20" spans="2:2" ht="18" x14ac:dyDescent="0.2">
      <c r="B20" s="11" t="s">
        <v>615</v>
      </c>
    </row>
    <row r="21" spans="2:2" ht="18" x14ac:dyDescent="0.2">
      <c r="B21" s="11" t="s">
        <v>376</v>
      </c>
    </row>
    <row r="22" spans="2:2" ht="18" x14ac:dyDescent="0.2">
      <c r="B22" s="11" t="s">
        <v>616</v>
      </c>
    </row>
    <row r="23" spans="2:2" ht="18" x14ac:dyDescent="0.2">
      <c r="B23" s="11" t="s">
        <v>617</v>
      </c>
    </row>
    <row r="24" spans="2:2" ht="18" x14ac:dyDescent="0.2">
      <c r="B24" s="11" t="s">
        <v>618</v>
      </c>
    </row>
    <row r="25" spans="2:2" ht="18" x14ac:dyDescent="0.2">
      <c r="B25" s="11" t="s">
        <v>623</v>
      </c>
    </row>
    <row r="26" spans="2:2" ht="18" x14ac:dyDescent="0.2">
      <c r="B26" s="11" t="s">
        <v>267</v>
      </c>
    </row>
    <row r="27" spans="2:2" ht="18" x14ac:dyDescent="0.2">
      <c r="B27" s="11" t="s">
        <v>262</v>
      </c>
    </row>
    <row r="28" spans="2:2" ht="18" x14ac:dyDescent="0.2">
      <c r="B28" s="11" t="s">
        <v>264</v>
      </c>
    </row>
    <row r="29" spans="2:2" ht="18" x14ac:dyDescent="0.2">
      <c r="B29" s="11" t="s">
        <v>619</v>
      </c>
    </row>
    <row r="30" spans="2:2" ht="18" x14ac:dyDescent="0.2">
      <c r="B30" s="11" t="s">
        <v>269</v>
      </c>
    </row>
    <row r="31" spans="2:2" ht="18" x14ac:dyDescent="0.2">
      <c r="B31" s="11" t="s">
        <v>268</v>
      </c>
    </row>
    <row r="32" spans="2:2" ht="18" x14ac:dyDescent="0.2">
      <c r="B32" s="11" t="s">
        <v>620</v>
      </c>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ht="18" x14ac:dyDescent="0.2">
      <c r="B53" s="11"/>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ht="18" x14ac:dyDescent="0.2">
      <c r="B69" s="11"/>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sheetData>
  <customSheetViews>
    <customSheetView guid="{1134C5CE-9937-4B1C-88C0-A538A52CB1BA}" state="hidden">
      <selection sqref="A1:XFD1048576"/>
    </customSheetView>
  </customSheetView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30</vt:i4>
      </vt:variant>
    </vt:vector>
  </HeadingPairs>
  <TitlesOfParts>
    <vt:vector size="34" baseType="lpstr">
      <vt:lpstr>Order_Form</vt:lpstr>
      <vt:lpstr>Summary</vt:lpstr>
      <vt:lpstr>Pricing</vt:lpstr>
      <vt:lpstr>Reference</vt:lpstr>
      <vt:lpstr>Accessories</vt:lpstr>
      <vt:lpstr>Apparel</vt:lpstr>
      <vt:lpstr>Bags</vt:lpstr>
      <vt:lpstr>Blizzard</vt:lpstr>
      <vt:lpstr>Bottom_Stamp</vt:lpstr>
      <vt:lpstr>Champion</vt:lpstr>
      <vt:lpstr>Disc_Sets</vt:lpstr>
      <vt:lpstr>Display</vt:lpstr>
      <vt:lpstr>Display_POP</vt:lpstr>
      <vt:lpstr>DX</vt:lpstr>
      <vt:lpstr>Echo</vt:lpstr>
      <vt:lpstr>Factory_Seconds</vt:lpstr>
      <vt:lpstr>Glow</vt:lpstr>
      <vt:lpstr>GStar</vt:lpstr>
      <vt:lpstr>Hats</vt:lpstr>
      <vt:lpstr>Idye</vt:lpstr>
      <vt:lpstr>Metalflake</vt:lpstr>
      <vt:lpstr>Mini</vt:lpstr>
      <vt:lpstr>Overmold</vt:lpstr>
      <vt:lpstr>Order_Form!Print_Area</vt:lpstr>
      <vt:lpstr>Summary!Print_Area</vt:lpstr>
      <vt:lpstr>Pro</vt:lpstr>
      <vt:lpstr>Recreational</vt:lpstr>
      <vt:lpstr>RPro</vt:lpstr>
      <vt:lpstr>Section_Shortcuts</vt:lpstr>
      <vt:lpstr>Star</vt:lpstr>
      <vt:lpstr>Starlite</vt:lpstr>
      <vt:lpstr>Targets</vt:lpstr>
      <vt:lpstr>Top_of_Page</vt:lpstr>
      <vt:lpstr>Ultimate</vt:lpstr>
    </vt:vector>
  </TitlesOfParts>
  <Company>INNOVA Disc Golf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msouthard;nlanier</dc:creator>
  <cp:lastModifiedBy>Windows User</cp:lastModifiedBy>
  <cp:lastPrinted>2019-04-01T17:04:19Z</cp:lastPrinted>
  <dcterms:created xsi:type="dcterms:W3CDTF">2006-03-21T19:01:59Z</dcterms:created>
  <dcterms:modified xsi:type="dcterms:W3CDTF">2019-05-08T23:14:46Z</dcterms:modified>
</cp:coreProperties>
</file>